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D44" i="24"/>
  <c r="C44" i="24"/>
  <c r="M44" i="24" s="1"/>
  <c r="B44" i="24"/>
  <c r="J44" i="24" s="1"/>
  <c r="M43" i="24"/>
  <c r="K43" i="24"/>
  <c r="H43" i="24"/>
  <c r="G43" i="24"/>
  <c r="F43" i="24"/>
  <c r="E43" i="24"/>
  <c r="D43" i="24"/>
  <c r="C43" i="24"/>
  <c r="I43" i="24" s="1"/>
  <c r="B43" i="24"/>
  <c r="J43" i="24" s="1"/>
  <c r="K42" i="24"/>
  <c r="I42" i="24"/>
  <c r="D42" i="24"/>
  <c r="C42" i="24"/>
  <c r="M42" i="24" s="1"/>
  <c r="B42" i="24"/>
  <c r="J42" i="24" s="1"/>
  <c r="M41" i="24"/>
  <c r="L41" i="24"/>
  <c r="K41" i="24"/>
  <c r="H41" i="24"/>
  <c r="G41" i="24"/>
  <c r="F41" i="24"/>
  <c r="E41" i="24"/>
  <c r="D41" i="24"/>
  <c r="C41" i="24"/>
  <c r="I41" i="24" s="1"/>
  <c r="B41" i="24"/>
  <c r="J41" i="24" s="1"/>
  <c r="K40" i="24"/>
  <c r="I40" i="24"/>
  <c r="H40" i="24"/>
  <c r="D40" i="24"/>
  <c r="C40" i="24"/>
  <c r="M40" i="24" s="1"/>
  <c r="B40" i="24"/>
  <c r="J40" i="24" s="1"/>
  <c r="M36" i="24"/>
  <c r="L36" i="24"/>
  <c r="K36" i="24"/>
  <c r="J36" i="24"/>
  <c r="I36" i="24"/>
  <c r="H36" i="24"/>
  <c r="G36" i="24"/>
  <c r="F36" i="24"/>
  <c r="E36" i="24"/>
  <c r="D36" i="24"/>
  <c r="L57" i="15"/>
  <c r="K57" i="15"/>
  <c r="C38" i="24"/>
  <c r="C37" i="24"/>
  <c r="M37" i="24" s="1"/>
  <c r="C35" i="24"/>
  <c r="C34" i="24"/>
  <c r="C33" i="24"/>
  <c r="C32" i="24"/>
  <c r="C31" i="24"/>
  <c r="C30" i="24"/>
  <c r="C29" i="24"/>
  <c r="C28" i="24"/>
  <c r="I28" i="24" s="1"/>
  <c r="C27" i="24"/>
  <c r="C26" i="24"/>
  <c r="C25" i="24"/>
  <c r="C24" i="24"/>
  <c r="C23" i="24"/>
  <c r="C22" i="24"/>
  <c r="C21" i="24"/>
  <c r="C20" i="24"/>
  <c r="I20" i="24" s="1"/>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16" i="24" l="1"/>
  <c r="H16" i="24"/>
  <c r="F16" i="24"/>
  <c r="D16" i="24"/>
  <c r="J16" i="24"/>
  <c r="K26" i="24"/>
  <c r="H26" i="24"/>
  <c r="F26" i="24"/>
  <c r="D26" i="24"/>
  <c r="J26" i="24"/>
  <c r="K8" i="24"/>
  <c r="H8" i="24"/>
  <c r="F8" i="24"/>
  <c r="D8" i="24"/>
  <c r="J8" i="24"/>
  <c r="D27" i="24"/>
  <c r="J27" i="24"/>
  <c r="H27" i="24"/>
  <c r="K27" i="24"/>
  <c r="F27" i="24"/>
  <c r="K24" i="24"/>
  <c r="H24" i="24"/>
  <c r="F24" i="24"/>
  <c r="D24" i="24"/>
  <c r="J24" i="24"/>
  <c r="D21" i="24"/>
  <c r="J21" i="24"/>
  <c r="H21" i="24"/>
  <c r="K21" i="24"/>
  <c r="F21" i="24"/>
  <c r="D9" i="24"/>
  <c r="J9" i="24"/>
  <c r="H9" i="24"/>
  <c r="K9" i="24"/>
  <c r="F9" i="24"/>
  <c r="K18" i="24"/>
  <c r="H18" i="24"/>
  <c r="F18" i="24"/>
  <c r="D18" i="24"/>
  <c r="J18" i="24"/>
  <c r="D35" i="24"/>
  <c r="J35" i="24"/>
  <c r="H35" i="24"/>
  <c r="K35" i="24"/>
  <c r="F35" i="24"/>
  <c r="D19" i="24"/>
  <c r="J19" i="24"/>
  <c r="H19" i="24"/>
  <c r="F19" i="24"/>
  <c r="K19" i="24"/>
  <c r="D25" i="24"/>
  <c r="J25" i="24"/>
  <c r="H25" i="24"/>
  <c r="K25" i="24"/>
  <c r="F25" i="24"/>
  <c r="K28" i="24"/>
  <c r="H28" i="24"/>
  <c r="F28" i="24"/>
  <c r="D28" i="24"/>
  <c r="J28" i="24"/>
  <c r="B45" i="24"/>
  <c r="B39" i="24"/>
  <c r="G17" i="24"/>
  <c r="L17" i="24"/>
  <c r="I17" i="24"/>
  <c r="E17" i="24"/>
  <c r="M17" i="24"/>
  <c r="G23" i="24"/>
  <c r="L23" i="24"/>
  <c r="I23" i="24"/>
  <c r="M23" i="24"/>
  <c r="E23" i="24"/>
  <c r="G33" i="24"/>
  <c r="L33" i="24"/>
  <c r="I33" i="24"/>
  <c r="E33" i="24"/>
  <c r="M33" i="24"/>
  <c r="B14" i="24"/>
  <c r="B6" i="24"/>
  <c r="C14" i="24"/>
  <c r="C6" i="24"/>
  <c r="G27" i="24"/>
  <c r="L27" i="24"/>
  <c r="I27" i="24"/>
  <c r="M27" i="24"/>
  <c r="E27" i="24"/>
  <c r="M30" i="24"/>
  <c r="E30" i="24"/>
  <c r="L30" i="24"/>
  <c r="I30" i="24"/>
  <c r="G30" i="24"/>
  <c r="D17" i="24"/>
  <c r="J17" i="24"/>
  <c r="H17" i="24"/>
  <c r="K17" i="24"/>
  <c r="F17" i="24"/>
  <c r="K20" i="24"/>
  <c r="H20" i="24"/>
  <c r="F20" i="24"/>
  <c r="D20" i="24"/>
  <c r="J20" i="24"/>
  <c r="D23" i="24"/>
  <c r="J23" i="24"/>
  <c r="H23" i="24"/>
  <c r="K23" i="24"/>
  <c r="F23" i="24"/>
  <c r="D29" i="24"/>
  <c r="J29" i="24"/>
  <c r="H29" i="24"/>
  <c r="K29" i="24"/>
  <c r="F29" i="24"/>
  <c r="K32" i="24"/>
  <c r="H32" i="24"/>
  <c r="F32" i="24"/>
  <c r="D32" i="24"/>
  <c r="J32" i="24"/>
  <c r="M18" i="24"/>
  <c r="E18" i="24"/>
  <c r="L18" i="24"/>
  <c r="I18" i="24"/>
  <c r="G18" i="24"/>
  <c r="M24" i="24"/>
  <c r="E24" i="24"/>
  <c r="L24" i="24"/>
  <c r="I24" i="24"/>
  <c r="G24" i="24"/>
  <c r="M34" i="24"/>
  <c r="E34" i="24"/>
  <c r="L34" i="24"/>
  <c r="I34" i="24"/>
  <c r="G34" i="24"/>
  <c r="G7" i="24"/>
  <c r="L7" i="24"/>
  <c r="I7" i="24"/>
  <c r="M7" i="24"/>
  <c r="E7" i="24"/>
  <c r="M8" i="24"/>
  <c r="E8" i="24"/>
  <c r="L8" i="24"/>
  <c r="G8" i="24"/>
  <c r="I8" i="24"/>
  <c r="G9" i="24"/>
  <c r="L9" i="24"/>
  <c r="I9" i="24"/>
  <c r="M9" i="24"/>
  <c r="E9" i="24"/>
  <c r="G21" i="24"/>
  <c r="L21" i="24"/>
  <c r="I21" i="24"/>
  <c r="E21" i="24"/>
  <c r="M21" i="24"/>
  <c r="D15" i="24"/>
  <c r="J15" i="24"/>
  <c r="H15" i="24"/>
  <c r="K15" i="24"/>
  <c r="F15" i="24"/>
  <c r="K30" i="24"/>
  <c r="H30" i="24"/>
  <c r="F30" i="24"/>
  <c r="D30" i="24"/>
  <c r="J30" i="24"/>
  <c r="H37" i="24"/>
  <c r="F37" i="24"/>
  <c r="D37" i="24"/>
  <c r="K37" i="24"/>
  <c r="J37" i="24"/>
  <c r="G15" i="24"/>
  <c r="L15" i="24"/>
  <c r="I15" i="24"/>
  <c r="M15" i="24"/>
  <c r="E15" i="24"/>
  <c r="G25" i="24"/>
  <c r="L25" i="24"/>
  <c r="I25" i="24"/>
  <c r="M25" i="24"/>
  <c r="E25" i="24"/>
  <c r="G31" i="24"/>
  <c r="L31" i="24"/>
  <c r="I31" i="24"/>
  <c r="M31" i="24"/>
  <c r="E31" i="24"/>
  <c r="D33" i="24"/>
  <c r="J33" i="24"/>
  <c r="H33" i="24"/>
  <c r="K33" i="24"/>
  <c r="F33" i="24"/>
  <c r="G19" i="24"/>
  <c r="L19" i="24"/>
  <c r="I19" i="24"/>
  <c r="E19" i="24"/>
  <c r="M19" i="24"/>
  <c r="M22" i="24"/>
  <c r="E22" i="24"/>
  <c r="L22" i="24"/>
  <c r="I22" i="24"/>
  <c r="G22" i="24"/>
  <c r="G35" i="24"/>
  <c r="M35" i="24"/>
  <c r="E35" i="24"/>
  <c r="L35" i="24"/>
  <c r="I35" i="24"/>
  <c r="C45" i="24"/>
  <c r="C39" i="24"/>
  <c r="D38" i="24"/>
  <c r="K38" i="24"/>
  <c r="J38" i="24"/>
  <c r="H38" i="24"/>
  <c r="F38" i="24"/>
  <c r="M16" i="24"/>
  <c r="E16" i="24"/>
  <c r="L16" i="24"/>
  <c r="I16" i="24"/>
  <c r="G16" i="24"/>
  <c r="M26" i="24"/>
  <c r="E26" i="24"/>
  <c r="L26" i="24"/>
  <c r="I26" i="24"/>
  <c r="G26" i="24"/>
  <c r="M32" i="24"/>
  <c r="E32" i="24"/>
  <c r="L32" i="24"/>
  <c r="I32" i="24"/>
  <c r="G32" i="24"/>
  <c r="D7" i="24"/>
  <c r="J7" i="24"/>
  <c r="H7" i="24"/>
  <c r="K7" i="24"/>
  <c r="F7" i="24"/>
  <c r="K22" i="24"/>
  <c r="H22" i="24"/>
  <c r="F22" i="24"/>
  <c r="D22" i="24"/>
  <c r="J22" i="24"/>
  <c r="D31" i="24"/>
  <c r="J31" i="24"/>
  <c r="H31" i="24"/>
  <c r="K31" i="24"/>
  <c r="F31" i="24"/>
  <c r="K34" i="24"/>
  <c r="H34" i="24"/>
  <c r="F34" i="24"/>
  <c r="D34" i="24"/>
  <c r="J34" i="24"/>
  <c r="G29" i="24"/>
  <c r="L29" i="24"/>
  <c r="I29" i="24"/>
  <c r="M29" i="24"/>
  <c r="E29" i="24"/>
  <c r="M38" i="24"/>
  <c r="E38" i="24"/>
  <c r="L38" i="24"/>
  <c r="G38" i="24"/>
  <c r="E37" i="24"/>
  <c r="G20"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38" i="24"/>
  <c r="M20" i="24"/>
  <c r="E20" i="24"/>
  <c r="L20" i="24"/>
  <c r="M28" i="24"/>
  <c r="E28" i="24"/>
  <c r="L28" i="24"/>
  <c r="I37" i="24"/>
  <c r="G37" i="24"/>
  <c r="L37" i="24"/>
  <c r="G2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I77" i="24" s="1"/>
  <c r="F40" i="24"/>
  <c r="F42" i="24"/>
  <c r="F44" i="24"/>
  <c r="G40" i="24"/>
  <c r="G42" i="24"/>
  <c r="G44" i="24"/>
  <c r="H42" i="24"/>
  <c r="L43" i="24"/>
  <c r="H44" i="24"/>
  <c r="L40" i="24"/>
  <c r="L42" i="24"/>
  <c r="L44" i="24"/>
  <c r="E40" i="24"/>
  <c r="E42" i="24"/>
  <c r="E44" i="24"/>
  <c r="I78" i="24" l="1"/>
  <c r="I79" i="24"/>
  <c r="M14" i="24"/>
  <c r="E14" i="24"/>
  <c r="L14" i="24"/>
  <c r="I14" i="24"/>
  <c r="G14" i="24"/>
  <c r="K6" i="24"/>
  <c r="H6" i="24"/>
  <c r="F6" i="24"/>
  <c r="D6" i="24"/>
  <c r="J6" i="24"/>
  <c r="K14" i="24"/>
  <c r="H14" i="24"/>
  <c r="F14" i="24"/>
  <c r="D14" i="24"/>
  <c r="J14" i="24"/>
  <c r="H39" i="24"/>
  <c r="F39" i="24"/>
  <c r="D39" i="24"/>
  <c r="K39" i="24"/>
  <c r="J39" i="24"/>
  <c r="H45" i="24"/>
  <c r="F45" i="24"/>
  <c r="D45" i="24"/>
  <c r="K45" i="24"/>
  <c r="J45" i="24"/>
  <c r="I39" i="24"/>
  <c r="G39" i="24"/>
  <c r="L39" i="24"/>
  <c r="M39" i="24"/>
  <c r="E39" i="24"/>
  <c r="I45" i="24"/>
  <c r="G45" i="24"/>
  <c r="L45" i="24"/>
  <c r="M45" i="24"/>
  <c r="E45" i="24"/>
  <c r="J79" i="24"/>
  <c r="J78" i="24"/>
  <c r="K79" i="24"/>
  <c r="K78" i="24"/>
  <c r="M6" i="24"/>
  <c r="E6" i="24"/>
  <c r="L6" i="24"/>
  <c r="I6" i="24"/>
  <c r="G6" i="24"/>
  <c r="I83" i="24" l="1"/>
  <c r="I82" i="24"/>
  <c r="I81" i="24"/>
</calcChain>
</file>

<file path=xl/sharedStrings.xml><?xml version="1.0" encoding="utf-8"?>
<sst xmlns="http://schemas.openxmlformats.org/spreadsheetml/2006/main" count="1655" uniqueCount="520">
  <si>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</si>
  <si>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</si>
  <si>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</si>
  <si>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</si>
  <si>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</si>
  <si>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</si>
  <si>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</si>
  <si>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</si>
  <si>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</si>
  <si>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</si>
  <si>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</si>
  <si>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</si>
  <si>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</si>
  <si>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Märkischer Kreis (05962)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</si>
  <si>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</si>
  <si>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</si>
  <si>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</si>
  <si>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</si>
  <si>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</si>
  <si>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</si>
  <si>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</si>
  <si>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</si>
  <si>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</si>
  <si>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</si>
  <si>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</si>
  <si>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</si>
  <si>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</si>
  <si>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</si>
  <si>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</si>
  <si>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</si>
  <si>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</si>
  <si>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</si>
  <si>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</si>
  <si>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</si>
  <si>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</si>
  <si>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</si>
  <si>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</si>
  <si>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</si>
  <si>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</si>
  <si>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</si>
  <si>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</si>
  <si>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</si>
  <si>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</si>
  <si>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</si>
  <si>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</si>
  <si>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</si>
  <si>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</si>
  <si>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</si>
  <si>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</si>
  <si>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</si>
  <si>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</si>
  <si>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</si>
  <si>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</si>
  <si>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</si>
  <si>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</si>
  <si>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</si>
  <si>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</si>
  <si>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</si>
  <si>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</si>
  <si>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</si>
  <si>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</si>
  <si>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</si>
  <si>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</si>
  <si>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</si>
  <si>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</si>
  <si>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</si>
  <si>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</si>
  <si>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</si>
  <si>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</si>
  <si>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</si>
  <si>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</si>
  <si>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</si>
  <si>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</si>
  <si>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</si>
  <si>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</si>
  <si>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</si>
  <si>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</si>
  <si>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</si>
  <si>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</si>
  <si>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</si>
  <si>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</si>
  <si>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</si>
  <si>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</si>
  <si>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</si>
  <si>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</si>
  <si>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</si>
  <si>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</si>
  <si>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</si>
  <si>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</si>
  <si>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</si>
  <si>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</si>
  <si>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</si>
  <si>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Märkischer Kreis (05962);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</si>
  <si>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</si>
  <si>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</si>
  <si>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</si>
  <si>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</si>
  <si>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</si>
  <si>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</si>
  <si>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</si>
  <si>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</si>
  <si>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</si>
  <si>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</si>
  <si>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</si>
  <si>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</si>
  <si>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</si>
  <si>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</si>
  <si>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</si>
  <si>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</si>
  <si>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</si>
  <si>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</si>
  <si>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</si>
  <si>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</si>
  <si>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</si>
  <si>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</si>
  <si>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</si>
  <si>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</si>
  <si>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</si>
  <si>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</si>
  <si>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</si>
  <si>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</si>
  <si>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</si>
  <si>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</si>
  <si>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</si>
  <si>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</si>
  <si>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</si>
  <si>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</si>
  <si>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</si>
  <si>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</si>
  <si>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</si>
  <si>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</si>
  <si>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</si>
  <si>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</si>
  <si>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</si>
  <si>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</si>
  <si>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</si>
  <si>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</si>
  <si>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</si>
  <si>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</si>
  <si>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</si>
  <si>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</si>
  <si>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</si>
  <si>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</si>
  <si>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</si>
  <si>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</si>
  <si>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</si>
  <si>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</si>
  <si>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</si>
  <si>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</si>
  <si>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</si>
  <si>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</si>
  <si>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</si>
  <si>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</si>
  <si>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</si>
  <si>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</si>
  <si>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</si>
  <si>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</si>
  <si>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</si>
  <si>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</si>
  <si>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</si>
  <si>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</si>
  <si>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</si>
  <si>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</si>
  <si>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</si>
  <si>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</si>
  <si>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</si>
  <si>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</si>
  <si>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</si>
  <si>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</si>
  <si>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</si>
  <si>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</si>
  <si>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</si>
  <si>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</si>
  <si>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</si>
  <si>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</si>
  <si>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</si>
  <si>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</si>
  <si>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</si>
  <si>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</si>
  <si>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</si>
  <si>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</si>
  <si>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</si>
  <si>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</si>
  <si>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Märkischer Kreis (05962)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</si>
  <si>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</si>
  <si>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</si>
  <si>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</si>
  <si>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</si>
  <si>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</si>
  <si>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</si>
  <si>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</si>
  <si>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</si>
  <si>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</si>
  <si>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</si>
  <si>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</si>
  <si>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</si>
  <si>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</si>
  <si>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</si>
  <si>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</si>
  <si>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</si>
  <si>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</si>
  <si>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</si>
  <si>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</si>
  <si>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</si>
  <si>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</si>
  <si>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</si>
  <si>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</si>
  <si>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</si>
  <si>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</si>
  <si>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</si>
  <si>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</si>
  <si>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</si>
  <si>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</si>
  <si>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</si>
  <si>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</si>
  <si>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</si>
  <si>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</si>
  <si>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</si>
  <si>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</si>
  <si>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</si>
  <si>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</si>
  <si>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</si>
  <si>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</si>
  <si>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</si>
  <si>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</si>
  <si>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</si>
  <si>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</si>
  <si>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</si>
  <si>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</si>
  <si>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</si>
  <si>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</si>
  <si>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</si>
  <si>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</si>
  <si>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</si>
  <si>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</si>
  <si>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</si>
  <si>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</si>
  <si>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</si>
  <si>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</si>
  <si>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</si>
  <si>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</si>
  <si>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</si>
  <si>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</si>
  <si>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</si>
  <si>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</si>
  <si>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</si>
  <si>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</si>
  <si>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</si>
  <si>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</si>
  <si>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</si>
  <si>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</si>
  <si>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</si>
  <si>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</si>
  <si>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</si>
  <si>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</si>
  <si>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</si>
  <si>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</si>
  <si>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</si>
  <si>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</si>
  <si>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</si>
  <si>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</si>
  <si>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</si>
  <si>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</si>
  <si>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</si>
  <si>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</si>
  <si>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</si>
  <si>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</si>
  <si>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</si>
  <si>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</si>
  <si>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</si>
  <si>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</si>
  <si>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</si>
  <si>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</si>
  <si>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</si>
  <si>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</si>
  <si>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</si>
  <si>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</si>
  <si>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</si>
  <si>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</si>
  <si>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</si>
  <si>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</si>
  <si>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</si>
  <si>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</si>
  <si>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</si>
  <si>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</si>
  <si>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</si>
  <si>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</si>
  <si>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</si>
  <si>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</si>
  <si>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</si>
  <si>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</si>
  <si>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</si>
  <si>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</si>
  <si>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</si>
  <si>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</si>
  <si>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</si>
  <si>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</si>
  <si>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</si>
  <si>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</si>
  <si>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</si>
  <si>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</si>
  <si>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</si>
  <si>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</si>
  <si>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</si>
  <si>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</si>
  <si>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</si>
  <si>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</si>
  <si>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</si>
  <si>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</si>
  <si>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</si>
  <si>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</si>
  <si>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</si>
  <si>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</si>
  <si>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</si>
  <si>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</si>
  <si>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</si>
  <si>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</si>
  <si>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</si>
  <si>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</si>
  <si>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</si>
  <si>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</si>
  <si>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</si>
  <si>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</si>
  <si>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</si>
  <si>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</si>
  <si>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</si>
  <si>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</si>
  <si>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</si>
  <si>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</si>
  <si>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</si>
  <si>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</si>
  <si>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</si>
  <si>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</si>
  <si>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</si>
  <si>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</si>
  <si>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</si>
  <si>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</si>
  <si>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</si>
  <si>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</si>
  <si>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</si>
  <si>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</si>
  <si>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</si>
  <si>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</si>
  <si>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</si>
  <si>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</si>
  <si>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</si>
  <si>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</si>
  <si>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</si>
  <si>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</si>
  <si>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</si>
  <si>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</si>
  <si>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</si>
  <si>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</si>
  <si>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</si>
  <si>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</si>
  <si>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</si>
  <si>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</si>
  <si>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</si>
  <si>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</si>
  <si>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</si>
  <si>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</si>
  <si>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</si>
  <si>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</si>
  <si>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</si>
  <si>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</si>
  <si>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</si>
  <si>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</si>
  <si>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</si>
  <si>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</si>
  <si>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</si>
  <si>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</si>
  <si>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</si>
  <si>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</si>
  <si>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Märkischer Kreis (05962);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</si>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</sst>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{AC39EBFD-D0F6-4DFD-A10C-3C7DF6D2EA76}</c15:txfldGUID>
                      <c15:f>Daten_Diagramme!$D$6</c15:f>
                      <c15:dlblFieldTableCache>
                        <c:ptCount val="1"/>
                        <c:pt idx="0">
                          <c:v>-1.4</c:v>
                        </c:pt>
                      </c15:dlblFieldTableCache>
                    </c15:dlblFTEntry>
                  </c15:dlblFieldTable>
                  <c15:showDataLabelsRange val="0"/>
                </c:ext>
                <c:ext xmlns:c16="http://schemas.microsoft.com/office/drawing/2014/chart" uri="{C3380CC4-5D6E-409C-BE32-E72D297353CC}">
                  <c16:uniqueId val="{00000000-C643-47D3-AE9A-D880C23B3832}"/>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{254AC6AE-3F3F-4E64-98CF-429BD7CA7DBE}</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C643-47D3-AE9A-D880C23B3832}"/>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{3E3B583F-8957-45B4-9390-164EA03E3D97}</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C643-47D3-AE9A-D880C23B3832}"/>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{CABCD67D-1B4A-4198-B382-4428CDB370E7}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C643-47D3-AE9A-D880C23B3832}"/>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-1.3645141309496338</c:v>
                </c:pt>
                <c:pt idx="1">
                  <c:v>1.3225681822425275</c:v>
                </c:pt>
                <c:pt idx="2">
                  <c:v>1.1186464311118853</c:v>
                </c:pt>
                <c:pt idx="3">
                  <c:v>1.0875687030768</c:v>
                </c:pt>
              </c:numCache>
            </c:numRef>
          </c:val>
          <c:extLst>
            <c:ext xmlns:c16="http://schemas.microsoft.com/office/drawing/2014/chart" uri="{C3380CC4-5D6E-409C-BE32-E72D297353CC}">
              <c16:uniqueId val="{00000004-C643-47D3-AE9A-D880C23B3832}"/>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{14C04C23-13F2-4092-B38E-602D9C44B6B1}</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C643-47D3-AE9A-D880C23B3832}"/>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{9AA6FAFF-EA1B-4F9C-98AA-A785A26A6D92}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C643-47D3-AE9A-D880C23B3832}"/>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{2EA755EC-3AAC-45C7-B4D3-A4832640EB8E}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C643-47D3-AE9A-D880C23B3832}"/>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{CCFE936D-EF67-4271-8BFD-BE0E1F4C7F09}</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C643-47D3-AE9A-D880C23B383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C643-47D3-AE9A-D880C23B3832}"/>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643-47D3-AE9A-D880C23B3832}"/>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{BD2D4339-35AE-499D-82B2-15FDBD5394A6}</c15:txfldGUID>
                      <c15:f>Daten_Diagramme!$E$6</c15:f>
                      <c15:dlblFieldTableCache>
                        <c:ptCount val="1"/>
                        <c:pt idx="0">
                          <c:v>-3.0</c:v>
                        </c:pt>
                      </c15:dlblFieldTableCache>
                    </c15:dlblFTEntry>
                  </c15:dlblFieldTable>
                  <c15:showDataLabelsRange val="0"/>
                </c:ext>
                <c:ext xmlns:c16="http://schemas.microsoft.com/office/drawing/2014/chart" uri="{C3380CC4-5D6E-409C-BE32-E72D297353CC}">
                  <c16:uniqueId val="{00000000-C2CF-4BCD-8E66-3583001285AF}"/>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{11810D23-0E53-4078-B0F3-8BE69840D0D3}</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C2CF-4BCD-8E66-3583001285AF}"/>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{9177C478-1BF2-47FB-AB00-256C21D692A1}</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C2CF-4BCD-8E66-3583001285A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{2E2DFA9E-DD07-4195-91D0-B66A7C1B98F9}</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C2CF-4BCD-8E66-3583001285A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-3.0083758735193538</c:v>
                </c:pt>
                <c:pt idx="1">
                  <c:v>-3.156552267354261</c:v>
                </c:pt>
                <c:pt idx="2">
                  <c:v>-2.7637010795899166</c:v>
                </c:pt>
                <c:pt idx="3">
                  <c:v>-2.8655893304673015</c:v>
                </c:pt>
              </c:numCache>
            </c:numRef>
          </c:val>
          <c:extLst>
            <c:ext xmlns:c16="http://schemas.microsoft.com/office/drawing/2014/chart" uri="{C3380CC4-5D6E-409C-BE32-E72D297353CC}">
              <c16:uniqueId val="{00000004-C2CF-4BCD-8E66-3583001285A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{AF2958C5-4D6A-4BDE-BE95-FFBABB7EF5DA}</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C2CF-4BCD-8E66-3583001285A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{2B948005-F326-4EDF-99BA-0043CCAEB35D}</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C2CF-4BCD-8E66-3583001285A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{64AB174E-6558-4D84-80D6-1576DB6CF8BE}</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C2CF-4BCD-8E66-3583001285A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{2E5834D0-92FB-467A-9BE5-5F884BD948E8}</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C2CF-4BCD-8E66-3583001285A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C2CF-4BCD-8E66-3583001285A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2CF-4BCD-8E66-3583001285A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{62191CE0-8F28-4E45-B90D-89161898E347}</c15:txfldGUID>
                      <c15:f>Daten_Diagramme!$D$14</c15:f>
                      <c15:dlblFieldTableCache>
                        <c:ptCount val="1"/>
                        <c:pt idx="0">
                          <c:v>-1.4</c:v>
                        </c:pt>
                      </c15:dlblFieldTableCache>
                    </c15:dlblFTEntry>
                  </c15:dlblFieldTable>
                  <c15:showDataLabelsRange val="0"/>
                </c:ext>
                <c:ext xmlns:c16="http://schemas.microsoft.com/office/drawing/2014/chart" uri="{C3380CC4-5D6E-409C-BE32-E72D297353CC}">
                  <c16:uniqueId val="{00000000-E7C9-4FE3-BA07-BA9C3EA0CD63}"/>
                </c:ext>
              </c:extLst>
            </c:dLbl>
            <c:dLbl>
              <c:idx val="1"/>
              <c:tx>
                <c:strRef>
                  <c:f>Daten_Diagramme!$D$15</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{1ED96ABB-96A8-440C-B1F6-C185294416A7}</c15:txfldGUID>
                      <c15:f>Daten_Diagramme!$D$15</c15:f>
                      <c15:dlblFieldTableCache>
                        <c:ptCount val="1"/>
                        <c:pt idx="0">
                          <c:v>9.4</c:v>
                        </c:pt>
                      </c15:dlblFieldTableCache>
                    </c15:dlblFTEntry>
                  </c15:dlblFieldTable>
                  <c15:showDataLabelsRange val="0"/>
                </c:ext>
                <c:ext xmlns:c16="http://schemas.microsoft.com/office/drawing/2014/chart" uri="{C3380CC4-5D6E-409C-BE32-E72D297353CC}">
                  <c16:uniqueId val="{00000001-E7C9-4FE3-BA07-BA9C3EA0CD63}"/>
                </c:ext>
              </c:extLst>
            </c:dLbl>
            <c:dLbl>
              <c:idx val="2"/>
              <c:tx>
                <c:strRef>
                  <c:f>Daten_Diagramme!$D$16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{EF81C176-66C3-4232-8D09-1C741010B65D}</c15:txfldGUID>
                      <c15:f>Daten_Diagramme!$D$16</c15:f>
                      <c15:dlblFieldTableCache>
                        <c:ptCount val="1"/>
                        <c:pt idx="0">
                          <c:v>1.4</c:v>
                        </c:pt>
                      </c15:dlblFieldTableCache>
                    </c15:dlblFTEntry>
                  </c15:dlblFieldTable>
                  <c15:showDataLabelsRange val="0"/>
                </c:ext>
                <c:ext xmlns:c16="http://schemas.microsoft.com/office/drawing/2014/chart" uri="{C3380CC4-5D6E-409C-BE32-E72D297353CC}">
                  <c16:uniqueId val="{00000002-E7C9-4FE3-BA07-BA9C3EA0CD63}"/>
                </c:ext>
              </c:extLst>
            </c:dLbl>
            <c:dLbl>
              <c:idx val="3"/>
              <c:tx>
                <c:strRef>
                  <c:f>Daten_Diagramme!$D$17</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{6B8DE26C-7651-47FD-8566-24128E379DA3}</c15:txfldGUID>
                      <c15:f>Daten_Diagramme!$D$17</c15:f>
                      <c15:dlblFieldTableCache>
                        <c:ptCount val="1"/>
                        <c:pt idx="0">
                          <c:v>-3.9</c:v>
                        </c:pt>
                      </c15:dlblFieldTableCache>
                    </c15:dlblFTEntry>
                  </c15:dlblFieldTable>
                  <c15:showDataLabelsRange val="0"/>
                </c:ext>
                <c:ext xmlns:c16="http://schemas.microsoft.com/office/drawing/2014/chart" uri="{C3380CC4-5D6E-409C-BE32-E72D297353CC}">
                  <c16:uniqueId val="{00000003-E7C9-4FE3-BA07-BA9C3EA0CD63}"/>
                </c:ext>
              </c:extLst>
            </c:dLbl>
            <c:dLbl>
              <c:idx val="4"/>
              <c:tx>
                <c:strRef>
                  <c:f>Daten_Diagramme!$D$18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{0FBD8A9F-6695-4762-84BA-74797EF968E9}</c15:txfldGUID>
                      <c15:f>Daten_Diagramme!$D$18</c15:f>
                      <c15:dlblFieldTableCache>
                        <c:ptCount val="1"/>
                        <c:pt idx="0">
                          <c:v>0.2</c:v>
                        </c:pt>
                      </c15:dlblFieldTableCache>
                    </c15:dlblFTEntry>
                  </c15:dlblFieldTable>
                  <c15:showDataLabelsRange val="0"/>
                </c:ext>
                <c:ext xmlns:c16="http://schemas.microsoft.com/office/drawing/2014/chart" uri="{C3380CC4-5D6E-409C-BE32-E72D297353CC}">
                  <c16:uniqueId val="{00000004-E7C9-4FE3-BA07-BA9C3EA0CD63}"/>
                </c:ext>
              </c:extLst>
            </c:dLbl>
            <c:dLbl>
              <c:idx val="5"/>
              <c:tx>
                <c:strRef>
                  <c:f>Daten_Diagramme!$D$19</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{C095775C-64E7-44EF-8960-6A3AFCE7242E}</c15:txfldGUID>
                      <c15:f>Daten_Diagramme!$D$19</c15:f>
                      <c15:dlblFieldTableCache>
                        <c:ptCount val="1"/>
                        <c:pt idx="0">
                          <c:v>-4.1</c:v>
                        </c:pt>
                      </c15:dlblFieldTableCache>
                    </c15:dlblFTEntry>
                  </c15:dlblFieldTable>
                  <c15:showDataLabelsRange val="0"/>
                </c:ext>
                <c:ext xmlns:c16="http://schemas.microsoft.com/office/drawing/2014/chart" uri="{C3380CC4-5D6E-409C-BE32-E72D297353CC}">
                  <c16:uniqueId val="{00000005-E7C9-4FE3-BA07-BA9C3EA0CD63}"/>
                </c:ext>
              </c:extLst>
            </c:dLbl>
            <c:dLbl>
              <c:idx val="6"/>
              <c:tx>
                <c:strRef>
                  <c:f>Daten_Diagramme!$D$20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{164D9CEC-3429-481C-B527-8B2D3891012F}</c15:txfldGUID>
                      <c15:f>Daten_Diagramme!$D$20</c15:f>
                      <c15:dlblFieldTableCache>
                        <c:ptCount val="1"/>
                        <c:pt idx="0">
                          <c:v>-2.8</c:v>
                        </c:pt>
                      </c15:dlblFieldTableCache>
                    </c15:dlblFTEntry>
                  </c15:dlblFieldTable>
                  <c15:showDataLabelsRange val="0"/>
                </c:ext>
                <c:ext xmlns:c16="http://schemas.microsoft.com/office/drawing/2014/chart" uri="{C3380CC4-5D6E-409C-BE32-E72D297353CC}">
                  <c16:uniqueId val="{00000006-E7C9-4FE3-BA07-BA9C3EA0CD63}"/>
                </c:ext>
              </c:extLst>
            </c:dLbl>
            <c:dLbl>
              <c:idx val="7"/>
              <c:tx>
                <c:strRef>
                  <c:f>Daten_Diagramme!$D$21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{81402EAD-35B6-44F5-A1A0-2B670A224F5F}</c15:txfldGUID>
                      <c15:f>Daten_Diagramme!$D$21</c15:f>
                      <c15:dlblFieldTableCache>
                        <c:ptCount val="1"/>
                        <c:pt idx="0">
                          <c:v>2.0</c:v>
                        </c:pt>
                      </c15:dlblFieldTableCache>
                    </c15:dlblFTEntry>
                  </c15:dlblFieldTable>
                  <c15:showDataLabelsRange val="0"/>
                </c:ext>
                <c:ext xmlns:c16="http://schemas.microsoft.com/office/drawing/2014/chart" uri="{C3380CC4-5D6E-409C-BE32-E72D297353CC}">
                  <c16:uniqueId val="{00000007-E7C9-4FE3-BA07-BA9C3EA0CD63}"/>
                </c:ext>
              </c:extLst>
            </c:dLbl>
            <c:dLbl>
              <c:idx val="8"/>
              <c:tx>
                <c:strRef>
                  <c:f>Daten_Diagramme!$D$22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{8F709124-3674-4EE8-8054-2A39A82F71C8}</c15:txfldGUID>
                      <c15:f>Daten_Diagramme!$D$22</c15:f>
                      <c15:dlblFieldTableCache>
                        <c:ptCount val="1"/>
                        <c:pt idx="0">
                          <c:v>-0.2</c:v>
                        </c:pt>
                      </c15:dlblFieldTableCache>
                    </c15:dlblFTEntry>
                  </c15:dlblFieldTable>
                  <c15:showDataLabelsRange val="0"/>
                </c:ext>
                <c:ext xmlns:c16="http://schemas.microsoft.com/office/drawing/2014/chart" uri="{C3380CC4-5D6E-409C-BE32-E72D297353CC}">
                  <c16:uniqueId val="{00000008-E7C9-4FE3-BA07-BA9C3EA0CD63}"/>
                </c:ext>
              </c:extLst>
            </c:dLbl>
            <c:dLbl>
              <c:idx val="9"/>
              <c:tx>
                <c:strRef>
                  <c:f>Daten_Diagramme!$D$23</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{7C2AF23D-DA57-44E6-A53A-05AEEDBB43B5}</c15:txfldGUID>
                      <c15:f>Daten_Diagramme!$D$23</c15:f>
                      <c15:dlblFieldTableCache>
                        <c:ptCount val="1"/>
                        <c:pt idx="0">
                          <c:v>-5.2</c:v>
                        </c:pt>
                      </c15:dlblFieldTableCache>
                    </c15:dlblFTEntry>
                  </c15:dlblFieldTable>
                  <c15:showDataLabelsRange val="0"/>
                </c:ext>
                <c:ext xmlns:c16="http://schemas.microsoft.com/office/drawing/2014/chart" uri="{C3380CC4-5D6E-409C-BE32-E72D297353CC}">
                  <c16:uniqueId val="{00000009-E7C9-4FE3-BA07-BA9C3EA0CD63}"/>
                </c:ext>
              </c:extLst>
            </c:dLbl>
            <c:dLbl>
              <c:idx val="10"/>
              <c:tx>
                <c:strRef>
                  <c:f>Daten_Diagramme!$D$24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{D306B30B-A8FA-4D4F-964E-38AE466C2380}</c15:txfldGUID>
                      <c15:f>Daten_Diagramme!$D$24</c15:f>
                      <c15:dlblFieldTableCache>
                        <c:ptCount val="1"/>
                        <c:pt idx="0">
                          <c:v>-0.1</c:v>
                        </c:pt>
                      </c15:dlblFieldTableCache>
                    </c15:dlblFTEntry>
                  </c15:dlblFieldTable>
                  <c15:showDataLabelsRange val="0"/>
                </c:ext>
                <c:ext xmlns:c16="http://schemas.microsoft.com/office/drawing/2014/chart" uri="{C3380CC4-5D6E-409C-BE32-E72D297353CC}">
                  <c16:uniqueId val="{0000000A-E7C9-4FE3-BA07-BA9C3EA0CD63}"/>
                </c:ext>
              </c:extLst>
            </c:dLbl>
            <c:dLbl>
              <c:idx val="11"/>
              <c:tx>
                <c:strRef>
                  <c:f>Daten_Diagramme!$D$25</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{CFEF74FD-97E2-481E-9174-401721886436}</c15:txfldGUID>
                      <c15:f>Daten_Diagramme!$D$25</c15:f>
                      <c15:dlblFieldTableCache>
                        <c:ptCount val="1"/>
                        <c:pt idx="0">
                          <c:v>4.5</c:v>
                        </c:pt>
                      </c15:dlblFieldTableCache>
                    </c15:dlblFTEntry>
                  </c15:dlblFieldTable>
                  <c15:showDataLabelsRange val="0"/>
                </c:ext>
                <c:ext xmlns:c16="http://schemas.microsoft.com/office/drawing/2014/chart" uri="{C3380CC4-5D6E-409C-BE32-E72D297353CC}">
                  <c16:uniqueId val="{0000000B-E7C9-4FE3-BA07-BA9C3EA0CD63}"/>
                </c:ext>
              </c:extLst>
            </c:dLbl>
            <c:dLbl>
              <c:idx val="12"/>
              <c:tx>
                <c:strRef>
                  <c:f>Daten_Diagramme!$D$26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{3245633D-35E8-41BE-8F93-023202910C88}</c15:txfldGUID>
                      <c15:f>Daten_Diagramme!$D$26</c15:f>
                      <c15:dlblFieldTableCache>
                        <c:ptCount val="1"/>
                        <c:pt idx="0">
                          <c:v>-1.1</c:v>
                        </c:pt>
                      </c15:dlblFieldTableCache>
                    </c15:dlblFTEntry>
                  </c15:dlblFieldTable>
                  <c15:showDataLabelsRange val="0"/>
                </c:ext>
                <c:ext xmlns:c16="http://schemas.microsoft.com/office/drawing/2014/chart" uri="{C3380CC4-5D6E-409C-BE32-E72D297353CC}">
                  <c16:uniqueId val="{0000000C-E7C9-4FE3-BA07-BA9C3EA0CD63}"/>
                </c:ext>
              </c:extLst>
            </c:dLbl>
            <c:dLbl>
              <c:idx val="13"/>
              <c:tx>
                <c:strRef>
                  <c:f>Daten_Diagramme!$D$27</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{176B45A7-DC07-4F0B-BF18-58EFBC46951B}</c15:txfldGUID>
                      <c15:f>Daten_Diagramme!$D$27</c15:f>
                      <c15:dlblFieldTableCache>
                        <c:ptCount val="1"/>
                        <c:pt idx="0">
                          <c:v>8.5</c:v>
                        </c:pt>
                      </c15:dlblFieldTableCache>
                    </c15:dlblFTEntry>
                  </c15:dlblFieldTable>
                  <c15:showDataLabelsRange val="0"/>
                </c:ext>
                <c:ext xmlns:c16="http://schemas.microsoft.com/office/drawing/2014/chart" uri="{C3380CC4-5D6E-409C-BE32-E72D297353CC}">
                  <c16:uniqueId val="{0000000D-E7C9-4FE3-BA07-BA9C3EA0CD63}"/>
                </c:ext>
              </c:extLst>
            </c:dLbl>
            <c:dLbl>
              <c:idx val="14"/>
              <c:tx>
                <c:strRef>
                  <c:f>Daten_Diagramme!$D$28</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{068E0EB6-2307-46E7-82EA-ADE915890F1A}</c15:txfldGUID>
                      <c15:f>Daten_Diagramme!$D$28</c15:f>
                      <c15:dlblFieldTableCache>
                        <c:ptCount val="1"/>
                        <c:pt idx="0">
                          <c:v>5.0</c:v>
                        </c:pt>
                      </c15:dlblFieldTableCache>
                    </c15:dlblFTEntry>
                  </c15:dlblFieldTable>
                  <c15:showDataLabelsRange val="0"/>
                </c:ext>
                <c:ext xmlns:c16="http://schemas.microsoft.com/office/drawing/2014/chart" uri="{C3380CC4-5D6E-409C-BE32-E72D297353CC}">
                  <c16:uniqueId val="{0000000E-E7C9-4FE3-BA07-BA9C3EA0CD63}"/>
                </c:ext>
              </c:extLst>
            </c:dLbl>
            <c:dLbl>
              <c:idx val="15"/>
              <c:tx>
                <c:strRef>
                  <c:f>Daten_Diagramme!$D$29</c:f>
                  <c:strCache>
                    <c:ptCount val="1"/>
                    <c:pt idx="0">
                      <c:v>-17.4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{A66EE5E8-19F1-487A-B2F3-D03FA9475702}</c15:txfldGUID>
                      <c15:f>Daten_Diagramme!$D$29</c15:f>
                      <c15:dlblFieldTableCache>
                        <c:ptCount val="1"/>
                        <c:pt idx="0">
                          <c:v>-17.4</c:v>
                        </c:pt>
                      </c15:dlblFieldTableCache>
                    </c15:dlblFTEntry>
                  </c15:dlblFieldTable>
                  <c15:showDataLabelsRange val="0"/>
                </c:ext>
                <c:ext xmlns:c16="http://schemas.microsoft.com/office/drawing/2014/chart" uri="{C3380CC4-5D6E-409C-BE32-E72D297353CC}">
                  <c16:uniqueId val="{0000000F-E7C9-4FE3-BA07-BA9C3EA0CD63}"/>
                </c:ext>
              </c:extLst>
            </c:dLbl>
            <c:dLbl>
              <c:idx val="16"/>
              <c:tx>
                <c:strRef>
                  <c:f>Daten_Diagramme!$D$30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{7F6D0464-0835-418D-878B-4131C926B313}</c15:txfldGUID>
                      <c15:f>Daten_Diagramme!$D$30</c15:f>
                      <c15:dlblFieldTableCache>
                        <c:ptCount val="1"/>
                        <c:pt idx="0">
                          <c:v>2.8</c:v>
                        </c:pt>
                      </c15:dlblFieldTableCache>
                    </c15:dlblFTEntry>
                  </c15:dlblFieldTable>
                  <c15:showDataLabelsRange val="0"/>
                </c:ext>
                <c:ext xmlns:c16="http://schemas.microsoft.com/office/drawing/2014/chart" uri="{C3380CC4-5D6E-409C-BE32-E72D297353CC}">
                  <c16:uniqueId val="{00000010-E7C9-4FE3-BA07-BA9C3EA0CD63}"/>
                </c:ext>
              </c:extLst>
            </c:dLbl>
            <c:dLbl>
              <c:idx val="17"/>
              <c:tx>
                <c:strRef>
                  <c:f>Daten_Diagramme!$D$31</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{B71A7598-D7F1-4BCA-80D4-356EEB2387ED}</c15:txfldGUID>
                      <c15:f>Daten_Diagramme!$D$31</c15:f>
                      <c15:dlblFieldTableCache>
                        <c:ptCount val="1"/>
                        <c:pt idx="0">
                          <c:v>3.9</c:v>
                        </c:pt>
                      </c15:dlblFieldTableCache>
                    </c15:dlblFTEntry>
                  </c15:dlblFieldTable>
                  <c15:showDataLabelsRange val="0"/>
                </c:ext>
                <c:ext xmlns:c16="http://schemas.microsoft.com/office/drawing/2014/chart" uri="{C3380CC4-5D6E-409C-BE32-E72D297353CC}">
                  <c16:uniqueId val="{00000011-E7C9-4FE3-BA07-BA9C3EA0CD63}"/>
                </c:ext>
              </c:extLst>
            </c:dLbl>
            <c:dLbl>
              <c:idx val="18"/>
              <c:tx>
                <c:strRef>
                  <c:f>Daten_Diagramme!$D$32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{FF807E9E-FBC1-421E-8D2B-DCE4EFBD6238}</c15:txfldGUID>
                      <c15:f>Daten_Diagramme!$D$32</c15:f>
                      <c15:dlblFieldTableCache>
                        <c:ptCount val="1"/>
                        <c:pt idx="0">
                          <c:v>2.4</c:v>
                        </c:pt>
                      </c15:dlblFieldTableCache>
                    </c15:dlblFTEntry>
                  </c15:dlblFieldTable>
                  <c15:showDataLabelsRange val="0"/>
                </c:ext>
                <c:ext xmlns:c16="http://schemas.microsoft.com/office/drawing/2014/chart" uri="{C3380CC4-5D6E-409C-BE32-E72D297353CC}">
                  <c16:uniqueId val="{00000012-E7C9-4FE3-BA07-BA9C3EA0CD63}"/>
                </c:ext>
              </c:extLst>
            </c:dLbl>
            <c:dLbl>
              <c:idx val="19"/>
              <c:tx>
                <c:strRef>
                  <c:f>Daten_Diagramme!$D$33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{A126691C-45BB-421D-B101-D80DD777E51E}</c15:txfldGUID>
                      <c15:f>Daten_Diagramme!$D$33</c15:f>
                      <c15:dlblFieldTableCache>
                        <c:ptCount val="1"/>
                        <c:pt idx="0">
                          <c:v>2.1</c:v>
                        </c:pt>
                      </c15:dlblFieldTableCache>
                    </c15:dlblFTEntry>
                  </c15:dlblFieldTable>
                  <c15:showDataLabelsRange val="0"/>
                </c:ext>
                <c:ext xmlns:c16="http://schemas.microsoft.com/office/drawing/2014/chart" uri="{C3380CC4-5D6E-409C-BE32-E72D297353CC}">
                  <c16:uniqueId val="{00000013-E7C9-4FE3-BA07-BA9C3EA0CD63}"/>
                </c:ext>
              </c:extLst>
            </c:dLbl>
            <c:dLbl>
              <c:idx val="20"/>
              <c:tx>
                <c:strRef>
                  <c:f>Daten_Diagramme!$D$34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{1E55547A-2BC0-4F7A-AE5F-91359B16D9FC}</c15:txfldGUID>
                      <c15:f>Daten_Diagramme!$D$34</c15:f>
                      <c15:dlblFieldTableCache>
                        <c:ptCount val="1"/>
                        <c:pt idx="0">
                          <c:v>1.8</c:v>
                        </c:pt>
                      </c15:dlblFieldTableCache>
                    </c15:dlblFTEntry>
                  </c15:dlblFieldTable>
                  <c15:showDataLabelsRange val="0"/>
                </c:ext>
                <c:ext xmlns:c16="http://schemas.microsoft.com/office/drawing/2014/chart" uri="{C3380CC4-5D6E-409C-BE32-E72D297353CC}">
                  <c16:uniqueId val="{00000014-E7C9-4FE3-BA07-BA9C3EA0CD63}"/>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{E8B36D4A-1943-48E2-B8F2-878A70991CF6}</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E7C9-4FE3-BA07-BA9C3EA0CD63}"/>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{CD23E1DB-F97E-4D33-ACA7-36B6801529FA}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7C9-4FE3-BA07-BA9C3EA0CD63}"/>
                </c:ext>
              </c:extLst>
            </c:dLbl>
            <c:dLbl>
              <c:idx val="23"/>
              <c:tx>
                <c:strRef>
                  <c:f>Daten_Diagramme!$D$37</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{1D2238FB-57C8-4882-987B-11913D73D4E8}</c15:txfldGUID>
                      <c15:f>Daten_Diagramme!$D$37</c15:f>
                      <c15:dlblFieldTableCache>
                        <c:ptCount val="1"/>
                        <c:pt idx="0">
                          <c:v>9.4</c:v>
                        </c:pt>
                      </c15:dlblFieldTableCache>
                    </c15:dlblFTEntry>
                  </c15:dlblFieldTable>
                  <c15:showDataLabelsRange val="0"/>
                </c:ext>
                <c:ext xmlns:c16="http://schemas.microsoft.com/office/drawing/2014/chart" uri="{C3380CC4-5D6E-409C-BE32-E72D297353CC}">
                  <c16:uniqueId val="{00000017-E7C9-4FE3-BA07-BA9C3EA0CD63}"/>
                </c:ext>
              </c:extLst>
            </c:dLbl>
            <c:dLbl>
              <c:idx val="24"/>
              <c:layout>
                <c:manualLayout>
                  <c:x val="4.7769028871392123E-3"/>
                  <c:y val="-4.6876052205785108E-5"/>
                </c:manualLayout>
              </c:layout>
              <c:tx>
                <c:strRef>
                  <c:f>Daten_Diagramme!$D$38</c:f>
                  <c:strCache>
                    <c:ptCount val="1"/>
                    <c:pt idx="0">
                      <c:v>-3.2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{D49EB6EA-4327-488F-B6FF-44BB7081D823}</c15:txfldGUID>
                      <c15:f>Daten_Diagramme!$D$38</c15:f>
                      <c15:dlblFieldTableCache>
                        <c:ptCount val="1"/>
                        <c:pt idx="0">
                          <c:v>-3.2</c:v>
                        </c:pt>
                      </c15:dlblFieldTableCache>
                    </c15:dlblFTEntry>
                  </c15:dlblFieldTable>
                  <c15:showDataLabelsRange val="0"/>
                </c:ext>
                <c:ext xmlns:c16="http://schemas.microsoft.com/office/drawing/2014/chart" uri="{C3380CC4-5D6E-409C-BE32-E72D297353CC}">
                  <c16:uniqueId val="{00000018-E7C9-4FE3-BA07-BA9C3EA0CD63}"/>
                </c:ext>
              </c:extLst>
            </c:dLbl>
            <c:dLbl>
              <c:idx val="25"/>
              <c:tx>
                <c:strRef>
                  <c:f>Daten_Diagramme!$D$39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{3FB13691-F142-4199-87AD-17C68AB5FE12}</c15:txfldGUID>
                      <c15:f>Daten_Diagramme!$D$39</c15:f>
                      <c15:dlblFieldTableCache>
                        <c:ptCount val="1"/>
                        <c:pt idx="0">
                          <c:v>0.5</c:v>
                        </c:pt>
                      </c15:dlblFieldTableCache>
                    </c15:dlblFTEntry>
                  </c15:dlblFieldTable>
                  <c15:showDataLabelsRange val="0"/>
                </c:ext>
                <c:ext xmlns:c16="http://schemas.microsoft.com/office/drawing/2014/chart" uri="{C3380CC4-5D6E-409C-BE32-E72D297353CC}">
                  <c16:uniqueId val="{00000019-E7C9-4FE3-BA07-BA9C3EA0CD63}"/>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{A8AE79D2-F509-4F1C-BB0E-CAB472F5314A}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7C9-4FE3-BA07-BA9C3EA0CD63}"/>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{9A509CE2-9E20-4D0B-8C32-F3369A70B862}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7C9-4FE3-BA07-BA9C3EA0CD63}"/>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{483ECA47-B679-4CAE-9505-4DF445A23A5D}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7C9-4FE3-BA07-BA9C3EA0CD63}"/>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{C49EB16D-6ABA-4E26-83F7-BB9BE1CFD43C}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7C9-4FE3-BA07-BA9C3EA0CD63}"/>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{AC3EEDF9-C5DC-449F-BF46-F80023180539}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7C9-4FE3-BA07-BA9C3EA0CD63}"/>
                </c:ext>
              </c:extLst>
            </c:dLbl>
            <c:dLbl>
              <c:idx val="31"/>
              <c:tx>
                <c:strRef>
                  <c:f>Daten_Diagramme!$D$45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{9381DF91-BE81-4CEE-9185-6C10D0DF8B84}</c15:txfldGUID>
                      <c15:f>Daten_Diagramme!$D$45</c15:f>
                      <c15:dlblFieldTableCache>
                        <c:ptCount val="1"/>
                        <c:pt idx="0">
                          <c:v>0.5</c:v>
                        </c:pt>
                      </c15:dlblFieldTableCache>
                    </c15:dlblFTEntry>
                  </c15:dlblFieldTable>
                  <c15:showDataLabelsRange val="0"/>
                </c:ext>
                <c:ext xmlns:c16="http://schemas.microsoft.com/office/drawing/2014/chart" uri="{C3380CC4-5D6E-409C-BE32-E72D297353CC}">
                  <c16:uniqueId val="{0000001F-E7C9-4FE3-BA07-BA9C3EA0CD6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-1.3645141309496338</c:v>
                </c:pt>
                <c:pt idx="1">
                  <c:v>9.4091903719912473</c:v>
                </c:pt>
                <c:pt idx="2">
                  <c:v>1.408450704225352</c:v>
                </c:pt>
                <c:pt idx="3">
                  <c:v>-3.8671200345423142</c:v>
                </c:pt>
                <c:pt idx="4">
                  <c:v>0.21385799828913601</c:v>
                </c:pt>
                <c:pt idx="5">
                  <c:v>-4.0947041625222296</c:v>
                </c:pt>
                <c:pt idx="6">
                  <c:v>-2.841328413284133</c:v>
                </c:pt>
                <c:pt idx="7">
                  <c:v>2.0497574714442184</c:v>
                </c:pt>
                <c:pt idx="8">
                  <c:v>-0.16580200032090708</c:v>
                </c:pt>
                <c:pt idx="9">
                  <c:v>-5.1819757365684573</c:v>
                </c:pt>
                <c:pt idx="10">
                  <c:v>-0.1279317697228145</c:v>
                </c:pt>
                <c:pt idx="11">
                  <c:v>4.4554455445544559</c:v>
                </c:pt>
                <c:pt idx="12">
                  <c:v>-1.0647010647010646</c:v>
                </c:pt>
                <c:pt idx="13">
                  <c:v>8.5263338480013733</c:v>
                </c:pt>
                <c:pt idx="14">
                  <c:v>5.0415800415800414</c:v>
                </c:pt>
                <c:pt idx="15">
                  <c:v>-17.387788111605339</c:v>
                </c:pt>
                <c:pt idx="16">
                  <c:v>2.7569673359304763</c:v>
                </c:pt>
                <c:pt idx="17">
                  <c:v>3.8518886679920477</c:v>
                </c:pt>
                <c:pt idx="18">
                  <c:v>2.4335147345723378</c:v>
                </c:pt>
                <c:pt idx="19">
                  <c:v>2.0681896850121149</c:v>
                </c:pt>
                <c:pt idx="20">
                  <c:v>1.8065129545994771</c:v>
                </c:pt>
                <c:pt idx="21">
                  <c:v>0</c:v>
                </c:pt>
                <c:pt idx="23">
                  <c:v>9.4091903719912473</c:v>
                </c:pt>
                <c:pt idx="24">
                  <c:v>-3.2455190665223146</c:v>
                </c:pt>
                <c:pt idx="25">
                  <c:v>0.50316326908135711</c:v>
                </c:pt>
              </c:numCache>
            </c:numRef>
          </c:val>
          <c:extLst>
            <c:ext xmlns:c16="http://schemas.microsoft.com/office/drawing/2014/chart" uri="{C3380CC4-5D6E-409C-BE32-E72D297353CC}">
              <c16:uniqueId val="{00000020-E7C9-4FE3-BA07-BA9C3EA0CD63}"/>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{065B99BD-7D14-47D2-B9E5-E216E4EDBDB7}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7C9-4FE3-BA07-BA9C3EA0CD63}"/>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{CB92D4D8-C59C-4BC5-9033-57B0AB777187}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7C9-4FE3-BA07-BA9C3EA0CD63}"/>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{28969B15-3461-49B1-84D3-890DE0B8E3B1}</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7C9-4FE3-BA07-BA9C3EA0CD63}"/>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{F1EE7B25-8DA8-4C50-B335-FAB22E16F3C3}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7C9-4FE3-BA07-BA9C3EA0CD63}"/>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{9E8ECF54-552B-4370-AAC5-8772E45831CB}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7C9-4FE3-BA07-BA9C3EA0CD63}"/>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{22EE4A10-EBB2-4CEB-8152-47D3AA371CED}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7C9-4FE3-BA07-BA9C3EA0CD63}"/>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{2C5563B8-7552-4985-8DC6-121F591E2797}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7C9-4FE3-BA07-BA9C3EA0CD63}"/>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{81BE620A-BD84-4A71-A47B-F2B227278161}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7C9-4FE3-BA07-BA9C3EA0CD63}"/>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{6D6E9281-F366-4E66-A594-87BADCD70D2A}</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7C9-4FE3-BA07-BA9C3EA0CD63}"/>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{0488C562-99E0-4855-B5FD-13876586F1EF}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7C9-4FE3-BA07-BA9C3EA0CD63}"/>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{CC06FFDF-6928-4E44-892C-25F436E2EFCD}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7C9-4FE3-BA07-BA9C3EA0CD63}"/>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{36C6482C-F450-4D37-99EB-EF7CD1F1656E}</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7C9-4FE3-BA07-BA9C3EA0CD63}"/>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{1F146796-312B-4195-8783-92E75E753DEC}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7C9-4FE3-BA07-BA9C3EA0CD63}"/>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{5BC213AA-ED53-430A-B6B6-656E2996DF47}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7C9-4FE3-BA07-BA9C3EA0CD63}"/>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{A5701CEF-ACFC-438E-B158-D81706654009}</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7C9-4FE3-BA07-BA9C3EA0CD63}"/>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{8D8F6D52-B72C-4AA3-A130-9F40608A880F}</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7C9-4FE3-BA07-BA9C3EA0CD63}"/>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{B3915133-FDBD-4AD2-A73D-E1E28B6CE67E}</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7C9-4FE3-BA07-BA9C3EA0CD63}"/>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{DCDDD832-CE0F-4D9C-AB08-4F50CDFBACCE}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7C9-4FE3-BA07-BA9C3EA0CD63}"/>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{B7F9F0A7-E6F3-4F99-B938-F2B5C98403FC}</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7C9-4FE3-BA07-BA9C3EA0CD63}"/>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{ED1E3AC5-AAFD-4FBF-87FD-264D18B07237}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7C9-4FE3-BA07-BA9C3EA0CD63}"/>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{91F7B5CC-2B16-41C7-9E89-D73F108BFF5B}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7C9-4FE3-BA07-BA9C3EA0CD63}"/>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{9BEE4E52-465B-4B8D-A056-8D38E0BFD66F}</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7C9-4FE3-BA07-BA9C3EA0CD63}"/>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{274DE842-C4DC-4546-9DF8-28290B96C167}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7C9-4FE3-BA07-BA9C3EA0CD63}"/>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{ACBD6BA9-4FAD-4CD1-9718-1EB5FC4849C7}</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7C9-4FE3-BA07-BA9C3EA0CD63}"/>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{64012BD5-1A3D-445C-B0BC-A15A248858FA}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7C9-4FE3-BA07-BA9C3EA0CD63}"/>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{F5AB6798-7E07-4666-868E-96A09793D3DD}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7C9-4FE3-BA07-BA9C3EA0CD63}"/>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{64B2094A-6169-4D9C-9880-327FEC597BA5}</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7C9-4FE3-BA07-BA9C3EA0CD63}"/>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{28354FF1-32C0-4116-B2B8-178660B049F7}</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7C9-4FE3-BA07-BA9C3EA0CD63}"/>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{B6A36707-0EC2-4B65-A0AC-C32492F90C87}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7C9-4FE3-BA07-BA9C3EA0CD63}"/>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{985B74A9-570B-4CC8-BEEF-5FA763979F57}</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7C9-4FE3-BA07-BA9C3EA0CD63}"/>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{96A81F91-520D-4DFD-9961-A160EF8F084E}</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7C9-4FE3-BA07-BA9C3EA0CD63}"/>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{FC5FDA59-5023-4255-9ABC-D5E71E924656}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7C9-4FE3-BA07-BA9C3EA0CD6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7C9-4FE3-BA07-BA9C3EA0CD63}"/>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7C9-4FE3-BA07-BA9C3EA0CD63}"/>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{4803287E-E087-4676-AF52-44D5D80FD6EE}</c15:txfldGUID>
                      <c15:f>Daten_Diagramme!$E$14</c15:f>
                      <c15:dlblFieldTableCache>
                        <c:ptCount val="1"/>
                        <c:pt idx="0">
                          <c:v>-3.0</c:v>
                        </c:pt>
                      </c15:dlblFieldTableCache>
                    </c15:dlblFTEntry>
                  </c15:dlblFieldTable>
                  <c15:showDataLabelsRange val="0"/>
                </c:ext>
                <c:ext xmlns:c16="http://schemas.microsoft.com/office/drawing/2014/chart" uri="{C3380CC4-5D6E-409C-BE32-E72D297353CC}">
                  <c16:uniqueId val="{00000000-9AF2-4A53-8648-41A0D3ECEE46}"/>
                </c:ext>
              </c:extLst>
            </c:dLbl>
            <c:dLbl>
              <c:idx val="1"/>
              <c:tx>
                <c:strRef>
                  <c:f>Daten_Diagramme!$E$15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{B246DE06-C84B-4C8C-8A0E-747F87DD7870}</c15:txfldGUID>
                      <c15:f>Daten_Diagramme!$E$15</c15:f>
                      <c15:dlblFieldTableCache>
                        <c:ptCount val="1"/>
                        <c:pt idx="0">
                          <c:v>3.1</c:v>
                        </c:pt>
                      </c15:dlblFieldTableCache>
                    </c15:dlblFTEntry>
                  </c15:dlblFieldTable>
                  <c15:showDataLabelsRange val="0"/>
                </c:ext>
                <c:ext xmlns:c16="http://schemas.microsoft.com/office/drawing/2014/chart" uri="{C3380CC4-5D6E-409C-BE32-E72D297353CC}">
                  <c16:uniqueId val="{00000001-9AF2-4A53-8648-41A0D3ECEE46}"/>
                </c:ext>
              </c:extLst>
            </c:dLbl>
            <c:dLbl>
              <c:idx val="2"/>
              <c:tx>
                <c:strRef>
                  <c:f>Daten_Diagramme!$E$16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{CCF0A7CA-C9A3-44A8-A988-5B58C880092E}</c15:txfldGUID>
                      <c15:f>Daten_Diagramme!$E$16</c15:f>
                      <c15:dlblFieldTableCache>
                        <c:ptCount val="1"/>
                        <c:pt idx="0">
                          <c:v>-4.1</c:v>
                        </c:pt>
                      </c15:dlblFieldTableCache>
                    </c15:dlblFTEntry>
                  </c15:dlblFieldTable>
                  <c15:showDataLabelsRange val="0"/>
                </c:ext>
                <c:ext xmlns:c16="http://schemas.microsoft.com/office/drawing/2014/chart" uri="{C3380CC4-5D6E-409C-BE32-E72D297353CC}">
                  <c16:uniqueId val="{00000002-9AF2-4A53-8648-41A0D3ECEE46}"/>
                </c:ext>
              </c:extLst>
            </c:dLbl>
            <c:dLbl>
              <c:idx val="3"/>
              <c:tx>
                <c:strRef>
                  <c:f>Daten_Diagramme!$E$17</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{3B1D5893-26B8-434C-B2FC-EAFF3D8B84A6}</c15:txfldGUID>
                      <c15:f>Daten_Diagramme!$E$17</c15:f>
                      <c15:dlblFieldTableCache>
                        <c:ptCount val="1"/>
                        <c:pt idx="0">
                          <c:v>-9.6</c:v>
                        </c:pt>
                      </c15:dlblFieldTableCache>
                    </c15:dlblFTEntry>
                  </c15:dlblFieldTable>
                  <c15:showDataLabelsRange val="0"/>
                </c:ext>
                <c:ext xmlns:c16="http://schemas.microsoft.com/office/drawing/2014/chart" uri="{C3380CC4-5D6E-409C-BE32-E72D297353CC}">
                  <c16:uniqueId val="{00000003-9AF2-4A53-8648-41A0D3ECEE46}"/>
                </c:ext>
              </c:extLst>
            </c:dLbl>
            <c:dLbl>
              <c:idx val="4"/>
              <c:tx>
                <c:strRef>
                  <c:f>Daten_Diagramme!$E$18</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{F7E4AC22-6144-4AAB-95BD-2AF4689B496F}</c15:txfldGUID>
                      <c15:f>Daten_Diagramme!$E$18</c15:f>
                      <c15:dlblFieldTableCache>
                        <c:ptCount val="1"/>
                        <c:pt idx="0">
                          <c:v>-6.2</c:v>
                        </c:pt>
                      </c15:dlblFieldTableCache>
                    </c15:dlblFTEntry>
                  </c15:dlblFieldTable>
                  <c15:showDataLabelsRange val="0"/>
                </c:ext>
                <c:ext xmlns:c16="http://schemas.microsoft.com/office/drawing/2014/chart" uri="{C3380CC4-5D6E-409C-BE32-E72D297353CC}">
                  <c16:uniqueId val="{00000004-9AF2-4A53-8648-41A0D3ECEE46}"/>
                </c:ext>
              </c:extLst>
            </c:dLbl>
            <c:dLbl>
              <c:idx val="5"/>
              <c:tx>
                <c:strRef>
                  <c:f>Daten_Diagramme!$E$19</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{8FCBA7BD-E00D-4DBB-9C9C-CC974CFF2EF0}</c15:txfldGUID>
                      <c15:f>Daten_Diagramme!$E$19</c15:f>
                      <c15:dlblFieldTableCache>
                        <c:ptCount val="1"/>
                        <c:pt idx="0">
                          <c:v>-10.4</c:v>
                        </c:pt>
                      </c15:dlblFieldTableCache>
                    </c15:dlblFTEntry>
                  </c15:dlblFieldTable>
                  <c15:showDataLabelsRange val="0"/>
                </c:ext>
                <c:ext xmlns:c16="http://schemas.microsoft.com/office/drawing/2014/chart" uri="{C3380CC4-5D6E-409C-BE32-E72D297353CC}">
                  <c16:uniqueId val="{00000005-9AF2-4A53-8648-41A0D3ECEE46}"/>
                </c:ext>
              </c:extLst>
            </c:dLbl>
            <c:dLbl>
              <c:idx val="6"/>
              <c:tx>
                <c:strRef>
                  <c:f>Daten_Diagramme!$E$20</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{4501155C-3E6C-4EFA-9217-5C2FA8564C39}</c15:txfldGUID>
                      <c15:f>Daten_Diagramme!$E$20</c15:f>
                      <c15:dlblFieldTableCache>
                        <c:ptCount val="1"/>
                        <c:pt idx="0">
                          <c:v>-8.9</c:v>
                        </c:pt>
                      </c15:dlblFieldTableCache>
                    </c15:dlblFTEntry>
                  </c15:dlblFieldTable>
                  <c15:showDataLabelsRange val="0"/>
                </c:ext>
                <c:ext xmlns:c16="http://schemas.microsoft.com/office/drawing/2014/chart" uri="{C3380CC4-5D6E-409C-BE32-E72D297353CC}">
                  <c16:uniqueId val="{00000006-9AF2-4A53-8648-41A0D3ECEE46}"/>
                </c:ext>
              </c:extLst>
            </c:dLbl>
            <c:dLbl>
              <c:idx val="7"/>
              <c:tx>
                <c:strRef>
                  <c:f>Daten_Diagramme!$E$21</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{51899863-CC8E-4489-8821-3B6448AD3289}</c15:txfldGUID>
                      <c15:f>Daten_Diagramme!$E$21</c15:f>
                      <c15:dlblFieldTableCache>
                        <c:ptCount val="1"/>
                        <c:pt idx="0">
                          <c:v>0.2</c:v>
                        </c:pt>
                      </c15:dlblFieldTableCache>
                    </c15:dlblFTEntry>
                  </c15:dlblFieldTable>
                  <c15:showDataLabelsRange val="0"/>
                </c:ext>
                <c:ext xmlns:c16="http://schemas.microsoft.com/office/drawing/2014/chart" uri="{C3380CC4-5D6E-409C-BE32-E72D297353CC}">
                  <c16:uniqueId val="{00000007-9AF2-4A53-8648-41A0D3ECEE46}"/>
                </c:ext>
              </c:extLst>
            </c:dLbl>
            <c:dLbl>
              <c:idx val="8"/>
              <c:tx>
                <c:strRef>
                  <c:f>Daten_Diagramme!$E$22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{78EF5F76-9AF9-4AA1-A626-0559FD3CBD98}</c15:txfldGUID>
                      <c15:f>Daten_Diagramme!$E$22</c15:f>
                      <c15:dlblFieldTableCache>
                        <c:ptCount val="1"/>
                        <c:pt idx="0">
                          <c:v>-2.5</c:v>
                        </c:pt>
                      </c15:dlblFieldTableCache>
                    </c15:dlblFTEntry>
                  </c15:dlblFieldTable>
                  <c15:showDataLabelsRange val="0"/>
                </c:ext>
                <c:ext xmlns:c16="http://schemas.microsoft.com/office/drawing/2014/chart" uri="{C3380CC4-5D6E-409C-BE32-E72D297353CC}">
                  <c16:uniqueId val="{00000008-9AF2-4A53-8648-41A0D3ECEE46}"/>
                </c:ext>
              </c:extLst>
            </c:dLbl>
            <c:dLbl>
              <c:idx val="9"/>
              <c:tx>
                <c:strRef>
                  <c:f>Daten_Diagramme!$E$23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{28DC8AF0-4D9D-479E-BD4C-C4725F655AEB}</c15:txfldGUID>
                      <c15:f>Daten_Diagramme!$E$23</c15:f>
                      <c15:dlblFieldTableCache>
                        <c:ptCount val="1"/>
                        <c:pt idx="0">
                          <c:v>1.3</c:v>
                        </c:pt>
                      </c15:dlblFieldTableCache>
                    </c15:dlblFTEntry>
                  </c15:dlblFieldTable>
                  <c15:showDataLabelsRange val="0"/>
                </c:ext>
                <c:ext xmlns:c16="http://schemas.microsoft.com/office/drawing/2014/chart" uri="{C3380CC4-5D6E-409C-BE32-E72D297353CC}">
                  <c16:uniqueId val="{00000009-9AF2-4A53-8648-41A0D3ECEE46}"/>
                </c:ext>
              </c:extLst>
            </c:dLbl>
            <c:dLbl>
              <c:idx val="10"/>
              <c:tx>
                <c:strRef>
                  <c:f>Daten_Diagramme!$E$24</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{2E6E893D-AD30-4A2B-90F4-13039DA90609}</c15:txfldGUID>
                      <c15:f>Daten_Diagramme!$E$24</c15:f>
                      <c15:dlblFieldTableCache>
                        <c:ptCount val="1"/>
                        <c:pt idx="0">
                          <c:v>-8.0</c:v>
                        </c:pt>
                      </c15:dlblFieldTableCache>
                    </c15:dlblFTEntry>
                  </c15:dlblFieldTable>
                  <c15:showDataLabelsRange val="0"/>
                </c:ext>
                <c:ext xmlns:c16="http://schemas.microsoft.com/office/drawing/2014/chart" uri="{C3380CC4-5D6E-409C-BE32-E72D297353CC}">
                  <c16:uniqueId val="{0000000A-9AF2-4A53-8648-41A0D3ECEE46}"/>
                </c:ext>
              </c:extLst>
            </c:dLbl>
            <c:dLbl>
              <c:idx val="11"/>
              <c:tx>
                <c:strRef>
                  <c:f>Daten_Diagramme!$E$25</c:f>
                  <c:strCache>
                    <c:ptCount val="1"/>
                    <c:pt idx="0">
                      <c:v>-20.7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{CA3526D1-1B0F-4027-B0AC-B19FCE470F40}</c15:txfldGUID>
                      <c15:f>Daten_Diagramme!$E$25</c15:f>
                      <c15:dlblFieldTableCache>
                        <c:ptCount val="1"/>
                        <c:pt idx="0">
                          <c:v>-20.7</c:v>
                        </c:pt>
                      </c15:dlblFieldTableCache>
                    </c15:dlblFTEntry>
                  </c15:dlblFieldTable>
                  <c15:showDataLabelsRange val="0"/>
                </c:ext>
                <c:ext xmlns:c16="http://schemas.microsoft.com/office/drawing/2014/chart" uri="{C3380CC4-5D6E-409C-BE32-E72D297353CC}">
                  <c16:uniqueId val="{0000000B-9AF2-4A53-8648-41A0D3ECEE46}"/>
                </c:ext>
              </c:extLst>
            </c:dLbl>
            <c:dLbl>
              <c:idx val="12"/>
              <c:tx>
                <c:strRef>
                  <c:f>Daten_Diagramme!$E$26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{006EA0E7-CD84-4A94-BC3D-F910826D944E}</c15:txfldGUID>
                      <c15:f>Daten_Diagramme!$E$26</c15:f>
                      <c15:dlblFieldTableCache>
                        <c:ptCount val="1"/>
                        <c:pt idx="0">
                          <c:v>4.2</c:v>
                        </c:pt>
                      </c15:dlblFieldTableCache>
                    </c15:dlblFTEntry>
                  </c15:dlblFieldTable>
                  <c15:showDataLabelsRange val="0"/>
                </c:ext>
                <c:ext xmlns:c16="http://schemas.microsoft.com/office/drawing/2014/chart" uri="{C3380CC4-5D6E-409C-BE32-E72D297353CC}">
                  <c16:uniqueId val="{0000000C-9AF2-4A53-8648-41A0D3ECEE46}"/>
                </c:ext>
              </c:extLst>
            </c:dLbl>
            <c:dLbl>
              <c:idx val="13"/>
              <c:tx>
                <c:strRef>
                  <c:f>Daten_Diagramme!$E$27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{8015FDA4-F994-4530-AFC9-18C5DFDC8F17}</c15:txfldGUID>
                      <c15:f>Daten_Diagramme!$E$27</c15:f>
                      <c15:dlblFieldTableCache>
                        <c:ptCount val="1"/>
                        <c:pt idx="0">
                          <c:v>-1.8</c:v>
                        </c:pt>
                      </c15:dlblFieldTableCache>
                    </c15:dlblFTEntry>
                  </c15:dlblFieldTable>
                  <c15:showDataLabelsRange val="0"/>
                </c:ext>
                <c:ext xmlns:c16="http://schemas.microsoft.com/office/drawing/2014/chart" uri="{C3380CC4-5D6E-409C-BE32-E72D297353CC}">
                  <c16:uniqueId val="{0000000D-9AF2-4A53-8648-41A0D3ECEE46}"/>
                </c:ext>
              </c:extLst>
            </c:dLbl>
            <c:dLbl>
              <c:idx val="14"/>
              <c:tx>
                <c:strRef>
                  <c:f>Daten_Diagramme!$E$28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{8BEF048D-2263-4103-A1B0-7741EBC9F3BC}</c15:txfldGUID>
                      <c15:f>Daten_Diagramme!$E$28</c15:f>
                      <c15:dlblFieldTableCache>
                        <c:ptCount val="1"/>
                        <c:pt idx="0">
                          <c:v>2.9</c:v>
                        </c:pt>
                      </c15:dlblFieldTableCache>
                    </c15:dlblFTEntry>
                  </c15:dlblFieldTable>
                  <c15:showDataLabelsRange val="0"/>
                </c:ext>
                <c:ext xmlns:c16="http://schemas.microsoft.com/office/drawing/2014/chart" uri="{C3380CC4-5D6E-409C-BE32-E72D297353CC}">
                  <c16:uniqueId val="{0000000E-9AF2-4A53-8648-41A0D3ECEE46}"/>
                </c:ext>
              </c:extLst>
            </c:dLbl>
            <c:dLbl>
              <c:idx val="15"/>
              <c:tx>
                <c:strRef>
                  <c:f>Daten_Diagramme!$E$29</c:f>
                  <c:strCache>
                    <c:ptCount val="1"/>
                    <c:pt idx="0">
                      <c:v>-17.8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{5E4B1407-393E-401A-9FE0-0D2D3D0F2A1E}</c15:txfldGUID>
                      <c15:f>Daten_Diagramme!$E$29</c15:f>
                      <c15:dlblFieldTableCache>
                        <c:ptCount val="1"/>
                        <c:pt idx="0">
                          <c:v>-17.8</c:v>
                        </c:pt>
                      </c15:dlblFieldTableCache>
                    </c15:dlblFTEntry>
                  </c15:dlblFieldTable>
                  <c15:showDataLabelsRange val="0"/>
                </c:ext>
                <c:ext xmlns:c16="http://schemas.microsoft.com/office/drawing/2014/chart" uri="{C3380CC4-5D6E-409C-BE32-E72D297353CC}">
                  <c16:uniqueId val="{0000000F-9AF2-4A53-8648-41A0D3ECEE46}"/>
                </c:ext>
              </c:extLst>
            </c:dLbl>
            <c:dLbl>
              <c:idx val="16"/>
              <c:tx>
                <c:strRef>
                  <c:f>Daten_Diagramme!$E$30</c:f>
                  <c:strCache>
                    <c:ptCount val="1"/>
                    <c:pt idx="0">
                      <c:v>-12.7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{A2A2680C-6E6F-4625-9BDC-8C011DF51BA0}</c15:txfldGUID>
                      <c15:f>Daten_Diagramme!$E$30</c15:f>
                      <c15:dlblFieldTableCache>
                        <c:ptCount val="1"/>
                        <c:pt idx="0">
                          <c:v>-12.7</c:v>
                        </c:pt>
                      </c15:dlblFieldTableCache>
                    </c15:dlblFTEntry>
                  </c15:dlblFieldTable>
                  <c15:showDataLabelsRange val="0"/>
                </c:ext>
                <c:ext xmlns:c16="http://schemas.microsoft.com/office/drawing/2014/chart" uri="{C3380CC4-5D6E-409C-BE32-E72D297353CC}">
                  <c16:uniqueId val="{00000010-9AF2-4A53-8648-41A0D3ECEE46}"/>
                </c:ext>
              </c:extLst>
            </c:dLbl>
            <c:dLbl>
              <c:idx val="17"/>
              <c:tx>
                <c:strRef>
                  <c:f>Daten_Diagramme!$E$31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{69F93EA0-3ECF-4F0A-B213-37246AE15F80}</c15:txfldGUID>
                      <c15:f>Daten_Diagramme!$E$31</c15:f>
                      <c15:dlblFieldTableCache>
                        <c:ptCount val="1"/>
                        <c:pt idx="0">
                          <c:v>-2.9</c:v>
                        </c:pt>
                      </c15:dlblFieldTableCache>
                    </c15:dlblFTEntry>
                  </c15:dlblFieldTable>
                  <c15:showDataLabelsRange val="0"/>
                </c:ext>
                <c:ext xmlns:c16="http://schemas.microsoft.com/office/drawing/2014/chart" uri="{C3380CC4-5D6E-409C-BE32-E72D297353CC}">
                  <c16:uniqueId val="{00000011-9AF2-4A53-8648-41A0D3ECEE46}"/>
                </c:ext>
              </c:extLst>
            </c:dLbl>
            <c:dLbl>
              <c:idx val="18"/>
              <c:tx>
                <c:strRef>
                  <c:f>Daten_Diagramme!$E$32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{B5BF17E8-C87D-4844-9222-A7E821C8BC00}</c15:txfldGUID>
                      <c15:f>Daten_Diagramme!$E$32</c15:f>
                      <c15:dlblFieldTableCache>
                        <c:ptCount val="1"/>
                        <c:pt idx="0">
                          <c:v>0.4</c:v>
                        </c:pt>
                      </c15:dlblFieldTableCache>
                    </c15:dlblFTEntry>
                  </c15:dlblFieldTable>
                  <c15:showDataLabelsRange val="0"/>
                </c:ext>
                <c:ext xmlns:c16="http://schemas.microsoft.com/office/drawing/2014/chart" uri="{C3380CC4-5D6E-409C-BE32-E72D297353CC}">
                  <c16:uniqueId val="{00000012-9AF2-4A53-8648-41A0D3ECEE46}"/>
                </c:ext>
              </c:extLst>
            </c:dLbl>
            <c:dLbl>
              <c:idx val="19"/>
              <c:tx>
                <c:strRef>
                  <c:f>Daten_Diagramme!$E$33</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{DBAFCB09-A10E-4816-B903-D29C0BE4CEBA}</c15:txfldGUID>
                      <c15:f>Daten_Diagramme!$E$33</c15:f>
                      <c15:dlblFieldTableCache>
                        <c:ptCount val="1"/>
                        <c:pt idx="0">
                          <c:v>-0.6</c:v>
                        </c:pt>
                      </c15:dlblFieldTableCache>
                    </c15:dlblFTEntry>
                  </c15:dlblFieldTable>
                  <c15:showDataLabelsRange val="0"/>
                </c:ext>
                <c:ext xmlns:c16="http://schemas.microsoft.com/office/drawing/2014/chart" uri="{C3380CC4-5D6E-409C-BE32-E72D297353CC}">
                  <c16:uniqueId val="{00000013-9AF2-4A53-8648-41A0D3ECEE46}"/>
                </c:ext>
              </c:extLst>
            </c:dLbl>
            <c:dLbl>
              <c:idx val="20"/>
              <c:tx>
                <c:strRef>
                  <c:f>Daten_Diagramme!$E$34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{88F8EB4D-D736-4680-9068-4BFD2DD256FF}</c15:txfldGUID>
                      <c15:f>Daten_Diagramme!$E$34</c15:f>
                      <c15:dlblFieldTableCache>
                        <c:ptCount val="1"/>
                        <c:pt idx="0">
                          <c:v>-2.9</c:v>
                        </c:pt>
                      </c15:dlblFieldTableCache>
                    </c15:dlblFTEntry>
                  </c15:dlblFieldTable>
                  <c15:showDataLabelsRange val="0"/>
                </c:ext>
                <c:ext xmlns:c16="http://schemas.microsoft.com/office/drawing/2014/chart" uri="{C3380CC4-5D6E-409C-BE32-E72D297353CC}">
                  <c16:uniqueId val="{00000014-9AF2-4A53-8648-41A0D3ECEE46}"/>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{089EFB1B-2AE4-4BD2-8B8A-A628B7DD440F}</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9AF2-4A53-8648-41A0D3ECEE46}"/>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{011D70F0-6409-4982-92E2-C8070C1EC7C0}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9AF2-4A53-8648-41A0D3ECEE46}"/>
                </c:ext>
              </c:extLst>
            </c:dLbl>
            <c:dLbl>
              <c:idx val="23"/>
              <c:tx>
                <c:strRef>
                  <c:f>Daten_Diagramme!$E$37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{FC018CAA-835A-430B-8DB9-F6CCB18B93D0}</c15:txfldGUID>
                      <c15:f>Daten_Diagramme!$E$37</c15:f>
                      <c15:dlblFieldTableCache>
                        <c:ptCount val="1"/>
                        <c:pt idx="0">
                          <c:v>3.1</c:v>
                        </c:pt>
                      </c15:dlblFieldTableCache>
                    </c15:dlblFTEntry>
                  </c15:dlblFieldTable>
                  <c15:showDataLabelsRange val="0"/>
                </c:ext>
                <c:ext xmlns:c16="http://schemas.microsoft.com/office/drawing/2014/chart" uri="{C3380CC4-5D6E-409C-BE32-E72D297353CC}">
                  <c16:uniqueId val="{00000017-9AF2-4A53-8648-41A0D3ECEE46}"/>
                </c:ext>
              </c:extLst>
            </c:dLbl>
            <c:dLbl>
              <c:idx val="24"/>
              <c:tx>
                <c:strRef>
                  <c:f>Daten_Diagramme!$E$38</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{ECEEBDC8-28CA-4571-A80A-730D4E1E3773}</c15:txfldGUID>
                      <c15:f>Daten_Diagramme!$E$38</c15:f>
                      <c15:dlblFieldTableCache>
                        <c:ptCount val="1"/>
                        <c:pt idx="0">
                          <c:v>-7.7</c:v>
                        </c:pt>
                      </c15:dlblFieldTableCache>
                    </c15:dlblFTEntry>
                  </c15:dlblFieldTable>
                  <c15:showDataLabelsRange val="0"/>
                </c:ext>
                <c:ext xmlns:c16="http://schemas.microsoft.com/office/drawing/2014/chart" uri="{C3380CC4-5D6E-409C-BE32-E72D297353CC}">
                  <c16:uniqueId val="{00000018-9AF2-4A53-8648-41A0D3ECEE46}"/>
                </c:ext>
              </c:extLst>
            </c:dLbl>
            <c:dLbl>
              <c:idx val="25"/>
              <c:tx>
                <c:strRef>
                  <c:f>Daten_Diagramme!$E$39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{A77617D8-F32B-4C22-B73D-EE2A8C56561A}</c15:txfldGUID>
                      <c15:f>Daten_Diagramme!$E$39</c15:f>
                      <c15:dlblFieldTableCache>
                        <c:ptCount val="1"/>
                        <c:pt idx="0">
                          <c:v>-1.8</c:v>
                        </c:pt>
                      </c15:dlblFieldTableCache>
                    </c15:dlblFTEntry>
                  </c15:dlblFieldTable>
                  <c15:showDataLabelsRange val="0"/>
                </c:ext>
                <c:ext xmlns:c16="http://schemas.microsoft.com/office/drawing/2014/chart" uri="{C3380CC4-5D6E-409C-BE32-E72D297353CC}">
                  <c16:uniqueId val="{00000019-9AF2-4A53-8648-41A0D3ECEE46}"/>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{1826D26C-FC4F-463A-8A47-073331550987}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9AF2-4A53-8648-41A0D3ECEE46}"/>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{3ADEECB6-8DF2-47ED-AF2D-7A09BB374DE4}</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9AF2-4A53-8648-41A0D3ECEE46}"/>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{B40F1E35-3993-4F1C-8B24-1F499F1328BA}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9AF2-4A53-8648-41A0D3ECEE46}"/>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{98F767FF-401B-4593-888B-FBFC2358A472}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9AF2-4A53-8648-41A0D3ECEE46}"/>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{3D3D1C4C-0E52-438A-9B38-85CF02118CAA}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9AF2-4A53-8648-41A0D3ECEE46}"/>
                </c:ext>
              </c:extLst>
            </c:dLbl>
            <c:dLbl>
              <c:idx val="31"/>
              <c:tx>
                <c:strRef>
                  <c:f>Daten_Diagramme!$E$45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{9684653B-D52A-4794-99FF-28D612C4F46C}</c15:txfldGUID>
                      <c15:f>Daten_Diagramme!$E$45</c15:f>
                      <c15:dlblFieldTableCache>
                        <c:ptCount val="1"/>
                        <c:pt idx="0">
                          <c:v>-1.8</c:v>
                        </c:pt>
                      </c15:dlblFieldTableCache>
                    </c15:dlblFTEntry>
                  </c15:dlblFieldTable>
                  <c15:showDataLabelsRange val="0"/>
                </c:ext>
                <c:ext xmlns:c16="http://schemas.microsoft.com/office/drawing/2014/chart" uri="{C3380CC4-5D6E-409C-BE32-E72D297353CC}">
                  <c16:uniqueId val="{0000001F-9AF2-4A53-8648-41A0D3ECEE4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-3.0083758735193538</c:v>
                </c:pt>
                <c:pt idx="1">
                  <c:v>3.0927835051546393</c:v>
                </c:pt>
                <c:pt idx="2">
                  <c:v>-4.0540540540540544</c:v>
                </c:pt>
                <c:pt idx="3">
                  <c:v>-9.6443640747438213</c:v>
                </c:pt>
                <c:pt idx="4">
                  <c:v>-6.1956521739130439</c:v>
                </c:pt>
                <c:pt idx="5">
                  <c:v>-10.41073607157381</c:v>
                </c:pt>
                <c:pt idx="6">
                  <c:v>-8.8972431077694232</c:v>
                </c:pt>
                <c:pt idx="7">
                  <c:v>0.19801980198019803</c:v>
                </c:pt>
                <c:pt idx="8">
                  <c:v>-2.5226082817705855</c:v>
                </c:pt>
                <c:pt idx="9">
                  <c:v>1.2817818869510402</c:v>
                </c:pt>
                <c:pt idx="10">
                  <c:v>-8.0147965474722564</c:v>
                </c:pt>
                <c:pt idx="11">
                  <c:v>-20.710059171597631</c:v>
                </c:pt>
                <c:pt idx="12">
                  <c:v>4.166666666666667</c:v>
                </c:pt>
                <c:pt idx="13">
                  <c:v>-1.8409169850642584</c:v>
                </c:pt>
                <c:pt idx="14">
                  <c:v>2.885876694359423</c:v>
                </c:pt>
                <c:pt idx="15">
                  <c:v>-17.757009345794394</c:v>
                </c:pt>
                <c:pt idx="16">
                  <c:v>-12.741312741312742</c:v>
                </c:pt>
                <c:pt idx="17">
                  <c:v>-2.8901734104046244</c:v>
                </c:pt>
                <c:pt idx="18">
                  <c:v>0.35</c:v>
                </c:pt>
                <c:pt idx="19">
                  <c:v>-0.63938618925831203</c:v>
                </c:pt>
                <c:pt idx="20">
                  <c:v>-2.8992176714219973</c:v>
                </c:pt>
                <c:pt idx="21">
                  <c:v>0</c:v>
                </c:pt>
                <c:pt idx="23">
                  <c:v>3.0927835051546393</c:v>
                </c:pt>
                <c:pt idx="24">
                  <c:v>-7.747921436317629</c:v>
                </c:pt>
                <c:pt idx="25">
                  <c:v>-1.8259665029593251</c:v>
                </c:pt>
              </c:numCache>
            </c:numRef>
          </c:val>
          <c:extLst>
            <c:ext xmlns:c16="http://schemas.microsoft.com/office/drawing/2014/chart" uri="{C3380CC4-5D6E-409C-BE32-E72D297353CC}">
              <c16:uniqueId val="{00000020-9AF2-4A53-8648-41A0D3ECEE46}"/>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{C7FBE094-8454-4725-82C2-D25E2CD78E81}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9AF2-4A53-8648-41A0D3ECEE46}"/>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{46E03ED8-5532-4EEA-8843-F7F56E9BE5B9}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9AF2-4A53-8648-41A0D3ECEE46}"/>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{0CD59EED-6CDD-4E3F-B196-70D0330440AC}</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9AF2-4A53-8648-41A0D3ECEE46}"/>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{F9565D21-4879-42A3-950C-521BA31374F6}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9AF2-4A53-8648-41A0D3ECEE46}"/>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{56B5B112-894E-4B98-8C82-349F885DC397}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9AF2-4A53-8648-41A0D3ECEE46}"/>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{197103D2-A2F5-4126-926C-684A0070CB11}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9AF2-4A53-8648-41A0D3ECEE46}"/>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{43BD969D-2835-41DD-8C69-79EC3722D7EE}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9AF2-4A53-8648-41A0D3ECEE46}"/>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{5ACB26DA-79DC-4B65-BABA-B70A4B885AD7}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9AF2-4A53-8648-41A0D3ECEE46}"/>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{9DB19E08-A88D-465A-8BF0-B1762D139136}</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9AF2-4A53-8648-41A0D3ECEE46}"/>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{1230C896-0555-42E8-8525-BCCEE79DA9AB}</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9AF2-4A53-8648-41A0D3ECEE46}"/>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{A0777177-9475-4ECC-AAC0-DA8CED9BDE36}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9AF2-4A53-8648-41A0D3ECEE46}"/>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{2FDC80F5-CAE3-44E8-942D-193B521AB2AA}</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9AF2-4A53-8648-41A0D3ECEE46}"/>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{79345BBD-1F5A-4388-8555-DA76B3D7DE88}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9AF2-4A53-8648-41A0D3ECEE46}"/>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{98D42B98-80FF-4BF7-BEDC-E17CAED971BB}</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9AF2-4A53-8648-41A0D3ECEE46}"/>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{D2B4E24D-395A-4D8F-B643-43A8E798FAAF}</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9AF2-4A53-8648-41A0D3ECEE46}"/>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{6C497EBD-552C-47C2-97B3-35358601D0FF}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9AF2-4A53-8648-41A0D3ECEE46}"/>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{90970A39-CCA8-431D-B7BC-4B7FFDA95027}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9AF2-4A53-8648-41A0D3ECEE46}"/>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{C168173B-9367-4E7C-95DB-565F4A8E9660}</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9AF2-4A53-8648-41A0D3ECEE46}"/>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{3CA35496-1D86-4A47-9B03-BEBCDCBF72C4}</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9AF2-4A53-8648-41A0D3ECEE46}"/>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{F37451FF-DB34-44B2-92C7-CDB31DA51292}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9AF2-4A53-8648-41A0D3ECEE46}"/>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{0EA691F1-6F71-4700-AC2C-42FA5B3DD366}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9AF2-4A53-8648-41A0D3ECEE46}"/>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{E67924CE-9B3C-42E9-B792-EFE87C8F5873}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9AF2-4A53-8648-41A0D3ECEE46}"/>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{4ACE579C-ABE2-4D58-A411-18B5017BAE0E}</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9AF2-4A53-8648-41A0D3ECEE46}"/>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{D91BB506-5D21-4E87-8635-3988EF58944D}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9AF2-4A53-8648-41A0D3ECEE46}"/>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{6BACBAE5-7296-48F7-BC82-94C957294E0F}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9AF2-4A53-8648-41A0D3ECEE46}"/>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{83FAA832-51C5-4408-B97C-3406601B2478}</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9AF2-4A53-8648-41A0D3ECEE46}"/>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{FD304F70-0FB4-4286-B0FB-2E16B8E390AA}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9AF2-4A53-8648-41A0D3ECEE46}"/>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{EDA9A223-F72A-44DF-8B3A-8B8E75C4BEFD}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9AF2-4A53-8648-41A0D3ECEE46}"/>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{BA8BDBBD-1D22-4E08-97AE-7818C140FAAD}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9AF2-4A53-8648-41A0D3ECEE46}"/>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{66930013-9EDB-4998-8D68-49B7EA407E2F}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9AF2-4A53-8648-41A0D3ECEE46}"/>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{6F703486-5F5F-48CA-82BC-99CAAFE3446F}</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9AF2-4A53-8648-41A0D3ECEE46}"/>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{5FB3BD00-CBFD-43EA-A160-F17787CBD9A9}</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9AF2-4A53-8648-41A0D3ECEE4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AF2-4A53-8648-41A0D3ECEE46}"/>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AF2-4A53-8648-41A0D3ECEE46}"/>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{BAF0F18A-C305-455D-B347-9A7A20AA2084}</c15:txfldGUID>
                      <c15:f>Diagramm!$I$46</c15:f>
                      <c15:dlblFieldTableCache>
                        <c:ptCount val="1"/>
                      </c15:dlblFieldTableCache>
                    </c15:dlblFTEntry>
                  </c15:dlblFieldTable>
                  <c15:showDataLabelsRange val="0"/>
                </c:ext>
                <c:ext xmlns:c16="http://schemas.microsoft.com/office/drawing/2014/chart" uri="{C3380CC4-5D6E-409C-BE32-E72D297353CC}">
                  <c16:uniqueId val="{00000000-3FD9-47ED-83AD-E560B77014A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{B21F7349-DF9E-4156-8AE6-FEC460EED31D}</c15:txfldGUID>
                      <c15:f>Diagramm!$I$47</c15:f>
                      <c15:dlblFieldTableCache>
                        <c:ptCount val="1"/>
                      </c15:dlblFieldTableCache>
                    </c15:dlblFTEntry>
                  </c15:dlblFieldTable>
                  <c15:showDataLabelsRange val="0"/>
                </c:ext>
                <c:ext xmlns:c16="http://schemas.microsoft.com/office/drawing/2014/chart" uri="{C3380CC4-5D6E-409C-BE32-E72D297353CC}">
                  <c16:uniqueId val="{00000001-3FD9-47ED-83AD-E560B77014A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{2E9E763F-A344-49C3-ABB5-55CE2DB718B3}</c15:txfldGUID>
                      <c15:f>Diagramm!$I$48</c15:f>
                      <c15:dlblFieldTableCache>
                        <c:ptCount val="1"/>
                      </c15:dlblFieldTableCache>
                    </c15:dlblFTEntry>
                  </c15:dlblFieldTable>
                  <c15:showDataLabelsRange val="0"/>
                </c:ext>
                <c:ext xmlns:c16="http://schemas.microsoft.com/office/drawing/2014/chart" uri="{C3380CC4-5D6E-409C-BE32-E72D297353CC}">
                  <c16:uniqueId val="{00000002-3FD9-47ED-83AD-E560B77014A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{3CA551FC-C6C2-462E-806E-39ABF8E86C7D}</c15:txfldGUID>
                      <c15:f>Diagramm!$I$49</c15:f>
                      <c15:dlblFieldTableCache>
                        <c:ptCount val="1"/>
                      </c15:dlblFieldTableCache>
                    </c15:dlblFTEntry>
                  </c15:dlblFieldTable>
                  <c15:showDataLabelsRange val="0"/>
                </c:ext>
                <c:ext xmlns:c16="http://schemas.microsoft.com/office/drawing/2014/chart" uri="{C3380CC4-5D6E-409C-BE32-E72D297353CC}">
                  <c16:uniqueId val="{00000003-3FD9-47ED-83AD-E560B77014A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{29F82D82-9BB3-4F34-9424-B53F499F902F}</c15:txfldGUID>
                      <c15:f>Diagramm!$I$50</c15:f>
                      <c15:dlblFieldTableCache>
                        <c:ptCount val="1"/>
                      </c15:dlblFieldTableCache>
                    </c15:dlblFTEntry>
                  </c15:dlblFieldTable>
                  <c15:showDataLabelsRange val="0"/>
                </c:ext>
                <c:ext xmlns:c16="http://schemas.microsoft.com/office/drawing/2014/chart" uri="{C3380CC4-5D6E-409C-BE32-E72D297353CC}">
                  <c16:uniqueId val="{00000004-3FD9-47ED-83AD-E560B77014A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{1B301DB8-E168-41C2-9F1D-D3A0FBEAD98C}</c15:txfldGUID>
                      <c15:f>Diagramm!$I$51</c15:f>
                      <c15:dlblFieldTableCache>
                        <c:ptCount val="1"/>
                      </c15:dlblFieldTableCache>
                    </c15:dlblFTEntry>
                  </c15:dlblFieldTable>
                  <c15:showDataLabelsRange val="0"/>
                </c:ext>
                <c:ext xmlns:c16="http://schemas.microsoft.com/office/drawing/2014/chart" uri="{C3380CC4-5D6E-409C-BE32-E72D297353CC}">
                  <c16:uniqueId val="{00000005-3FD9-47ED-83AD-E560B77014A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{D91748E8-0DB5-4CE8-B3A5-36BF1CC6A644}</c15:txfldGUID>
                      <c15:f>Diagramm!$I$52</c15:f>
                      <c15:dlblFieldTableCache>
                        <c:ptCount val="1"/>
                      </c15:dlblFieldTableCache>
                    </c15:dlblFTEntry>
                  </c15:dlblFieldTable>
                  <c15:showDataLabelsRange val="0"/>
                </c:ext>
                <c:ext xmlns:c16="http://schemas.microsoft.com/office/drawing/2014/chart" uri="{C3380CC4-5D6E-409C-BE32-E72D297353CC}">
                  <c16:uniqueId val="{00000006-3FD9-47ED-83AD-E560B77014A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{6913CA83-BF2B-4C27-9A06-F912B320E80C}</c15:txfldGUID>
                      <c15:f>Diagramm!$I$53</c15:f>
                      <c15:dlblFieldTableCache>
                        <c:ptCount val="1"/>
                      </c15:dlblFieldTableCache>
                    </c15:dlblFTEntry>
                  </c15:dlblFieldTable>
                  <c15:showDataLabelsRange val="0"/>
                </c:ext>
                <c:ext xmlns:c16="http://schemas.microsoft.com/office/drawing/2014/chart" uri="{C3380CC4-5D6E-409C-BE32-E72D297353CC}">
                  <c16:uniqueId val="{00000007-3FD9-47ED-83AD-E560B77014A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{B0BC933A-74A4-43D3-84CA-0E7281E8553D}</c15:txfldGUID>
                      <c15:f>Diagramm!$I$54</c15:f>
                      <c15:dlblFieldTableCache>
                        <c:ptCount val="1"/>
                      </c15:dlblFieldTableCache>
                    </c15:dlblFTEntry>
                  </c15:dlblFieldTable>
                  <c15:showDataLabelsRange val="0"/>
                </c:ext>
                <c:ext xmlns:c16="http://schemas.microsoft.com/office/drawing/2014/chart" uri="{C3380CC4-5D6E-409C-BE32-E72D297353CC}">
                  <c16:uniqueId val="{00000008-3FD9-47ED-83AD-E560B77014A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{CAB5A72F-9ABF-41F3-8E70-317CBE1E86D0}</c15:txfldGUID>
                      <c15:f>Diagramm!$I$55</c15:f>
                      <c15:dlblFieldTableCache>
                        <c:ptCount val="1"/>
                      </c15:dlblFieldTableCache>
                    </c15:dlblFTEntry>
                  </c15:dlblFieldTable>
                  <c15:showDataLabelsRange val="0"/>
                </c:ext>
                <c:ext xmlns:c16="http://schemas.microsoft.com/office/drawing/2014/chart" uri="{C3380CC4-5D6E-409C-BE32-E72D297353CC}">
                  <c16:uniqueId val="{00000009-3FD9-47ED-83AD-E560B77014A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{01A98F5F-E3A2-419F-ABFA-E2DB9DDFC95E}</c15:txfldGUID>
                      <c15:f>Diagramm!$I$56</c15:f>
                      <c15:dlblFieldTableCache>
                        <c:ptCount val="1"/>
                      </c15:dlblFieldTableCache>
                    </c15:dlblFTEntry>
                  </c15:dlblFieldTable>
                  <c15:showDataLabelsRange val="0"/>
                </c:ext>
                <c:ext xmlns:c16="http://schemas.microsoft.com/office/drawing/2014/chart" uri="{C3380CC4-5D6E-409C-BE32-E72D297353CC}">
                  <c16:uniqueId val="{0000000A-3FD9-47ED-83AD-E560B77014A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{E6FF8B27-453F-492E-A0AA-CB6158C915A3}</c15:txfldGUID>
                      <c15:f>Diagramm!$I$57</c15:f>
                      <c15:dlblFieldTableCache>
                        <c:ptCount val="1"/>
                      </c15:dlblFieldTableCache>
                    </c15:dlblFTEntry>
                  </c15:dlblFieldTable>
                  <c15:showDataLabelsRange val="0"/>
                </c:ext>
                <c:ext xmlns:c16="http://schemas.microsoft.com/office/drawing/2014/chart" uri="{C3380CC4-5D6E-409C-BE32-E72D297353CC}">
                  <c16:uniqueId val="{0000000B-3FD9-47ED-83AD-E560B77014A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{C2E40DD8-79D5-4944-9ABB-1860CEAF2BEF}</c15:txfldGUID>
                      <c15:f>Diagramm!$I$58</c15:f>
                      <c15:dlblFieldTableCache>
                        <c:ptCount val="1"/>
                      </c15:dlblFieldTableCache>
                    </c15:dlblFTEntry>
                  </c15:dlblFieldTable>
                  <c15:showDataLabelsRange val="0"/>
                </c:ext>
                <c:ext xmlns:c16="http://schemas.microsoft.com/office/drawing/2014/chart" uri="{C3380CC4-5D6E-409C-BE32-E72D297353CC}">
                  <c16:uniqueId val="{0000000C-3FD9-47ED-83AD-E560B77014A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{6BF0A2ED-572C-4ED5-B75F-18C87DBA9595}</c15:txfldGUID>
                      <c15:f>Diagramm!$I$59</c15:f>
                      <c15:dlblFieldTableCache>
                        <c:ptCount val="1"/>
                      </c15:dlblFieldTableCache>
                    </c15:dlblFTEntry>
                  </c15:dlblFieldTable>
                  <c15:showDataLabelsRange val="0"/>
                </c:ext>
                <c:ext xmlns:c16="http://schemas.microsoft.com/office/drawing/2014/chart" uri="{C3380CC4-5D6E-409C-BE32-E72D297353CC}">
                  <c16:uniqueId val="{0000000D-3FD9-47ED-83AD-E560B77014A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{3754A960-EB94-4045-AAC7-9DC7FD7C2045}</c15:txfldGUID>
                      <c15:f>Diagramm!$I$60</c15:f>
                      <c15:dlblFieldTableCache>
                        <c:ptCount val="1"/>
                      </c15:dlblFieldTableCache>
                    </c15:dlblFTEntry>
                  </c15:dlblFieldTable>
                  <c15:showDataLabelsRange val="0"/>
                </c:ext>
                <c:ext xmlns:c16="http://schemas.microsoft.com/office/drawing/2014/chart" uri="{C3380CC4-5D6E-409C-BE32-E72D297353CC}">
                  <c16:uniqueId val="{0000000E-3FD9-47ED-83AD-E560B77014A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{7DF6FC23-E68A-4137-8E8A-BBD4930C42B0}</c15:txfldGUID>
                      <c15:f>Diagramm!$I$61</c15:f>
                      <c15:dlblFieldTableCache>
                        <c:ptCount val="1"/>
                      </c15:dlblFieldTableCache>
                    </c15:dlblFTEntry>
                  </c15:dlblFieldTable>
                  <c15:showDataLabelsRange val="0"/>
                </c:ext>
                <c:ext xmlns:c16="http://schemas.microsoft.com/office/drawing/2014/chart" uri="{C3380CC4-5D6E-409C-BE32-E72D297353CC}">
                  <c16:uniqueId val="{0000000F-3FD9-47ED-83AD-E560B77014A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{DB737573-955C-4534-8892-C3C9ED4D4529}</c15:txfldGUID>
                      <c15:f>Diagramm!$I$62</c15:f>
                      <c15:dlblFieldTableCache>
                        <c:ptCount val="1"/>
                      </c15:dlblFieldTableCache>
                    </c15:dlblFTEntry>
                  </c15:dlblFieldTable>
                  <c15:showDataLabelsRange val="0"/>
                </c:ext>
                <c:ext xmlns:c16="http://schemas.microsoft.com/office/drawing/2014/chart" uri="{C3380CC4-5D6E-409C-BE32-E72D297353CC}">
                  <c16:uniqueId val="{00000010-3FD9-47ED-83AD-E560B77014A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{21B1E21F-D231-4E4C-80E5-07A9EF08F30A}</c15:txfldGUID>
                      <c15:f>Diagramm!$I$63</c15:f>
                      <c15:dlblFieldTableCache>
                        <c:ptCount val="1"/>
                      </c15:dlblFieldTableCache>
                    </c15:dlblFTEntry>
                  </c15:dlblFieldTable>
                  <c15:showDataLabelsRange val="0"/>
                </c:ext>
                <c:ext xmlns:c16="http://schemas.microsoft.com/office/drawing/2014/chart" uri="{C3380CC4-5D6E-409C-BE32-E72D297353CC}">
                  <c16:uniqueId val="{00000011-3FD9-47ED-83AD-E560B77014A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{8FABB3C9-D355-45E9-8AE7-4B0848EBD8ED}</c15:txfldGUID>
                      <c15:f>Diagramm!$I$64</c15:f>
                      <c15:dlblFieldTableCache>
                        <c:ptCount val="1"/>
                      </c15:dlblFieldTableCache>
                    </c15:dlblFTEntry>
                  </c15:dlblFieldTable>
                  <c15:showDataLabelsRange val="0"/>
                </c:ext>
                <c:ext xmlns:c16="http://schemas.microsoft.com/office/drawing/2014/chart" uri="{C3380CC4-5D6E-409C-BE32-E72D297353CC}">
                  <c16:uniqueId val="{00000012-3FD9-47ED-83AD-E560B77014A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{CD7D13EB-799B-41F2-91FD-69DC2D3D03D4}</c15:txfldGUID>
                      <c15:f>Diagramm!$I$65</c15:f>
                      <c15:dlblFieldTableCache>
                        <c:ptCount val="1"/>
                      </c15:dlblFieldTableCache>
                    </c15:dlblFTEntry>
                  </c15:dlblFieldTable>
                  <c15:showDataLabelsRange val="0"/>
                </c:ext>
                <c:ext xmlns:c16="http://schemas.microsoft.com/office/drawing/2014/chart" uri="{C3380CC4-5D6E-409C-BE32-E72D297353CC}">
                  <c16:uniqueId val="{00000013-3FD9-47ED-83AD-E560B77014A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{9E8FBC02-3E79-4F0C-8A51-255A0E355F8B}</c15:txfldGUID>
                      <c15:f>Diagramm!$I$66</c15:f>
                      <c15:dlblFieldTableCache>
                        <c:ptCount val="1"/>
                      </c15:dlblFieldTableCache>
                    </c15:dlblFTEntry>
                  </c15:dlblFieldTable>
                  <c15:showDataLabelsRange val="0"/>
                </c:ext>
                <c:ext xmlns:c16="http://schemas.microsoft.com/office/drawing/2014/chart" uri="{C3380CC4-5D6E-409C-BE32-E72D297353CC}">
                  <c16:uniqueId val="{00000014-3FD9-47ED-83AD-E560B77014A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{1EED2476-DABC-4F8C-995B-25D594B9FC5E}</c15:txfldGUID>
                      <c15:f>Diagramm!$I$67</c15:f>
                      <c15:dlblFieldTableCache>
                        <c:ptCount val="1"/>
                      </c15:dlblFieldTableCache>
                    </c15:dlblFTEntry>
                  </c15:dlblFieldTable>
                  <c15:showDataLabelsRange val="0"/>
                </c:ext>
                <c:ext xmlns:c16="http://schemas.microsoft.com/office/drawing/2014/chart" uri="{C3380CC4-5D6E-409C-BE32-E72D297353CC}">
                  <c16:uniqueId val="{00000015-3FD9-47ED-83AD-E560B77014A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FD9-47ED-83AD-E560B77014A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{BAEB54D7-DF5E-42FC-AC27-4AF6E3EA8CDF}</c15:txfldGUID>
                      <c15:f>Diagramm!$K$46</c15:f>
                      <c15:dlblFieldTableCache>
                        <c:ptCount val="1"/>
                      </c15:dlblFieldTableCache>
                    </c15:dlblFTEntry>
                  </c15:dlblFieldTable>
                  <c15:showDataLabelsRange val="0"/>
                </c:ext>
                <c:ext xmlns:c16="http://schemas.microsoft.com/office/drawing/2014/chart" uri="{C3380CC4-5D6E-409C-BE32-E72D297353CC}">
                  <c16:uniqueId val="{00000017-3FD9-47ED-83AD-E560B77014A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{EB406CBF-D453-45E2-BBB3-FEC40DB6CD48}</c15:txfldGUID>
                      <c15:f>Diagramm!$K$47</c15:f>
                      <c15:dlblFieldTableCache>
                        <c:ptCount val="1"/>
                      </c15:dlblFieldTableCache>
                    </c15:dlblFTEntry>
                  </c15:dlblFieldTable>
                  <c15:showDataLabelsRange val="0"/>
                </c:ext>
                <c:ext xmlns:c16="http://schemas.microsoft.com/office/drawing/2014/chart" uri="{C3380CC4-5D6E-409C-BE32-E72D297353CC}">
                  <c16:uniqueId val="{00000018-3FD9-47ED-83AD-E560B77014A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{62CA5F3D-9191-475B-8AAB-BB6EB145822D}</c15:txfldGUID>
                      <c15:f>Diagramm!$K$48</c15:f>
                      <c15:dlblFieldTableCache>
                        <c:ptCount val="1"/>
                      </c15:dlblFieldTableCache>
                    </c15:dlblFTEntry>
                  </c15:dlblFieldTable>
                  <c15:showDataLabelsRange val="0"/>
                </c:ext>
                <c:ext xmlns:c16="http://schemas.microsoft.com/office/drawing/2014/chart" uri="{C3380CC4-5D6E-409C-BE32-E72D297353CC}">
                  <c16:uniqueId val="{00000019-3FD9-47ED-83AD-E560B77014A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{21A31781-26B9-4533-BF08-44AC641F3D60}</c15:txfldGUID>
                      <c15:f>Diagramm!$K$49</c15:f>
                      <c15:dlblFieldTableCache>
                        <c:ptCount val="1"/>
                      </c15:dlblFieldTableCache>
                    </c15:dlblFTEntry>
                  </c15:dlblFieldTable>
                  <c15:showDataLabelsRange val="0"/>
                </c:ext>
                <c:ext xmlns:c16="http://schemas.microsoft.com/office/drawing/2014/chart" uri="{C3380CC4-5D6E-409C-BE32-E72D297353CC}">
                  <c16:uniqueId val="{0000001A-3FD9-47ED-83AD-E560B77014A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{B958578F-91FC-40BB-8416-8A0485A4224A}</c15:txfldGUID>
                      <c15:f>Diagramm!$K$50</c15:f>
                      <c15:dlblFieldTableCache>
                        <c:ptCount val="1"/>
                      </c15:dlblFieldTableCache>
                    </c15:dlblFTEntry>
                  </c15:dlblFieldTable>
                  <c15:showDataLabelsRange val="0"/>
                </c:ext>
                <c:ext xmlns:c16="http://schemas.microsoft.com/office/drawing/2014/chart" uri="{C3380CC4-5D6E-409C-BE32-E72D297353CC}">
                  <c16:uniqueId val="{0000001B-3FD9-47ED-83AD-E560B77014A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{F6A59213-B77B-40F0-AC7C-09DD2ECCDD73}</c15:txfldGUID>
                      <c15:f>Diagramm!$K$51</c15:f>
                      <c15:dlblFieldTableCache>
                        <c:ptCount val="1"/>
                      </c15:dlblFieldTableCache>
                    </c15:dlblFTEntry>
                  </c15:dlblFieldTable>
                  <c15:showDataLabelsRange val="0"/>
                </c:ext>
                <c:ext xmlns:c16="http://schemas.microsoft.com/office/drawing/2014/chart" uri="{C3380CC4-5D6E-409C-BE32-E72D297353CC}">
                  <c16:uniqueId val="{0000001C-3FD9-47ED-83AD-E560B77014A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{A2EE8067-3462-4466-859A-9D514A6C785E}</c15:txfldGUID>
                      <c15:f>Diagramm!$K$52</c15:f>
                      <c15:dlblFieldTableCache>
                        <c:ptCount val="1"/>
                      </c15:dlblFieldTableCache>
                    </c15:dlblFTEntry>
                  </c15:dlblFieldTable>
                  <c15:showDataLabelsRange val="0"/>
                </c:ext>
                <c:ext xmlns:c16="http://schemas.microsoft.com/office/drawing/2014/chart" uri="{C3380CC4-5D6E-409C-BE32-E72D297353CC}">
                  <c16:uniqueId val="{0000001D-3FD9-47ED-83AD-E560B77014A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{536EFAA1-2FCD-4B1E-97C4-C736C0367E47}</c15:txfldGUID>
                      <c15:f>Diagramm!$K$53</c15:f>
                      <c15:dlblFieldTableCache>
                        <c:ptCount val="1"/>
                      </c15:dlblFieldTableCache>
                    </c15:dlblFTEntry>
                  </c15:dlblFieldTable>
                  <c15:showDataLabelsRange val="0"/>
                </c:ext>
                <c:ext xmlns:c16="http://schemas.microsoft.com/office/drawing/2014/chart" uri="{C3380CC4-5D6E-409C-BE32-E72D297353CC}">
                  <c16:uniqueId val="{0000001E-3FD9-47ED-83AD-E560B77014A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{A5C7F8BF-17B0-4D3C-A357-2998E610A768}</c15:txfldGUID>
                      <c15:f>Diagramm!$K$54</c15:f>
                      <c15:dlblFieldTableCache>
                        <c:ptCount val="1"/>
                      </c15:dlblFieldTableCache>
                    </c15:dlblFTEntry>
                  </c15:dlblFieldTable>
                  <c15:showDataLabelsRange val="0"/>
                </c:ext>
                <c:ext xmlns:c16="http://schemas.microsoft.com/office/drawing/2014/chart" uri="{C3380CC4-5D6E-409C-BE32-E72D297353CC}">
                  <c16:uniqueId val="{0000001F-3FD9-47ED-83AD-E560B77014A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{ED3BC11F-2043-4487-BC44-DFD5503E59ED}</c15:txfldGUID>
                      <c15:f>Diagramm!$K$55</c15:f>
                      <c15:dlblFieldTableCache>
                        <c:ptCount val="1"/>
                      </c15:dlblFieldTableCache>
                    </c15:dlblFTEntry>
                  </c15:dlblFieldTable>
                  <c15:showDataLabelsRange val="0"/>
                </c:ext>
                <c:ext xmlns:c16="http://schemas.microsoft.com/office/drawing/2014/chart" uri="{C3380CC4-5D6E-409C-BE32-E72D297353CC}">
                  <c16:uniqueId val="{00000020-3FD9-47ED-83AD-E560B77014A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{D0809E36-401D-42FF-9572-B738E8EBEB6E}</c15:txfldGUID>
                      <c15:f>Diagramm!$K$56</c15:f>
                      <c15:dlblFieldTableCache>
                        <c:ptCount val="1"/>
                      </c15:dlblFieldTableCache>
                    </c15:dlblFTEntry>
                  </c15:dlblFieldTable>
                  <c15:showDataLabelsRange val="0"/>
                </c:ext>
                <c:ext xmlns:c16="http://schemas.microsoft.com/office/drawing/2014/chart" uri="{C3380CC4-5D6E-409C-BE32-E72D297353CC}">
                  <c16:uniqueId val="{00000021-3FD9-47ED-83AD-E560B77014A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{01A6E12A-A013-4E7E-A2CC-EB159018A223}</c15:txfldGUID>
                      <c15:f>Diagramm!$K$57</c15:f>
                      <c15:dlblFieldTableCache>
                        <c:ptCount val="1"/>
                      </c15:dlblFieldTableCache>
                    </c15:dlblFTEntry>
                  </c15:dlblFieldTable>
                  <c15:showDataLabelsRange val="0"/>
                </c:ext>
                <c:ext xmlns:c16="http://schemas.microsoft.com/office/drawing/2014/chart" uri="{C3380CC4-5D6E-409C-BE32-E72D297353CC}">
                  <c16:uniqueId val="{00000022-3FD9-47ED-83AD-E560B77014A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{678C33B0-FE77-419D-A8DB-9C07D5B5DDB8}</c15:txfldGUID>
                      <c15:f>Diagramm!$K$58</c15:f>
                      <c15:dlblFieldTableCache>
                        <c:ptCount val="1"/>
                      </c15:dlblFieldTableCache>
                    </c15:dlblFTEntry>
                  </c15:dlblFieldTable>
                  <c15:showDataLabelsRange val="0"/>
                </c:ext>
                <c:ext xmlns:c16="http://schemas.microsoft.com/office/drawing/2014/chart" uri="{C3380CC4-5D6E-409C-BE32-E72D297353CC}">
                  <c16:uniqueId val="{00000023-3FD9-47ED-83AD-E560B77014A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{078C54AF-8706-45D5-A2D7-AA629F86B18A}</c15:txfldGUID>
                      <c15:f>Diagramm!$K$59</c15:f>
                      <c15:dlblFieldTableCache>
                        <c:ptCount val="1"/>
                      </c15:dlblFieldTableCache>
                    </c15:dlblFTEntry>
                  </c15:dlblFieldTable>
                  <c15:showDataLabelsRange val="0"/>
                </c:ext>
                <c:ext xmlns:c16="http://schemas.microsoft.com/office/drawing/2014/chart" uri="{C3380CC4-5D6E-409C-BE32-E72D297353CC}">
                  <c16:uniqueId val="{00000024-3FD9-47ED-83AD-E560B77014A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{9BDEA246-ADB2-425C-99BF-71EA9607FBC7}</c15:txfldGUID>
                      <c15:f>Diagramm!$K$60</c15:f>
                      <c15:dlblFieldTableCache>
                        <c:ptCount val="1"/>
                      </c15:dlblFieldTableCache>
                    </c15:dlblFTEntry>
                  </c15:dlblFieldTable>
                  <c15:showDataLabelsRange val="0"/>
                </c:ext>
                <c:ext xmlns:c16="http://schemas.microsoft.com/office/drawing/2014/chart" uri="{C3380CC4-5D6E-409C-BE32-E72D297353CC}">
                  <c16:uniqueId val="{00000025-3FD9-47ED-83AD-E560B77014A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{FCA9AB41-28F4-40E2-B86A-F74EE1447BD6}</c15:txfldGUID>
                      <c15:f>Diagramm!$K$61</c15:f>
                      <c15:dlblFieldTableCache>
                        <c:ptCount val="1"/>
                      </c15:dlblFieldTableCache>
                    </c15:dlblFTEntry>
                  </c15:dlblFieldTable>
                  <c15:showDataLabelsRange val="0"/>
                </c:ext>
                <c:ext xmlns:c16="http://schemas.microsoft.com/office/drawing/2014/chart" uri="{C3380CC4-5D6E-409C-BE32-E72D297353CC}">
                  <c16:uniqueId val="{00000026-3FD9-47ED-83AD-E560B77014A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{40C427DA-7EFA-4B1A-BC62-9B00172C9B28}</c15:txfldGUID>
                      <c15:f>Diagramm!$K$62</c15:f>
                      <c15:dlblFieldTableCache>
                        <c:ptCount val="1"/>
                      </c15:dlblFieldTableCache>
                    </c15:dlblFTEntry>
                  </c15:dlblFieldTable>
                  <c15:showDataLabelsRange val="0"/>
                </c:ext>
                <c:ext xmlns:c16="http://schemas.microsoft.com/office/drawing/2014/chart" uri="{C3380CC4-5D6E-409C-BE32-E72D297353CC}">
                  <c16:uniqueId val="{00000027-3FD9-47ED-83AD-E560B77014A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{5ACAE1EC-3457-4EC4-AA2C-230902861B96}</c15:txfldGUID>
                      <c15:f>Diagramm!$K$63</c15:f>
                      <c15:dlblFieldTableCache>
                        <c:ptCount val="1"/>
                      </c15:dlblFieldTableCache>
                    </c15:dlblFTEntry>
                  </c15:dlblFieldTable>
                  <c15:showDataLabelsRange val="0"/>
                </c:ext>
                <c:ext xmlns:c16="http://schemas.microsoft.com/office/drawing/2014/chart" uri="{C3380CC4-5D6E-409C-BE32-E72D297353CC}">
                  <c16:uniqueId val="{00000028-3FD9-47ED-83AD-E560B77014A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{642C5820-2CD2-4D2A-A55B-95C3D1DE931C}</c15:txfldGUID>
                      <c15:f>Diagramm!$K$64</c15:f>
                      <c15:dlblFieldTableCache>
                        <c:ptCount val="1"/>
                      </c15:dlblFieldTableCache>
                    </c15:dlblFTEntry>
                  </c15:dlblFieldTable>
                  <c15:showDataLabelsRange val="0"/>
                </c:ext>
                <c:ext xmlns:c16="http://schemas.microsoft.com/office/drawing/2014/chart" uri="{C3380CC4-5D6E-409C-BE32-E72D297353CC}">
                  <c16:uniqueId val="{00000029-3FD9-47ED-83AD-E560B77014A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{E840DE46-90A0-4A20-A696-6707E89C7ABD}</c15:txfldGUID>
                      <c15:f>Diagramm!$K$65</c15:f>
                      <c15:dlblFieldTableCache>
                        <c:ptCount val="1"/>
                      </c15:dlblFieldTableCache>
                    </c15:dlblFTEntry>
                  </c15:dlblFieldTable>
                  <c15:showDataLabelsRange val="0"/>
                </c:ext>
                <c:ext xmlns:c16="http://schemas.microsoft.com/office/drawing/2014/chart" uri="{C3380CC4-5D6E-409C-BE32-E72D297353CC}">
                  <c16:uniqueId val="{0000002A-3FD9-47ED-83AD-E560B77014A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{335F46F8-DE4A-4552-9EC1-FB224DD4D3A8}</c15:txfldGUID>
                      <c15:f>Diagramm!$K$66</c15:f>
                      <c15:dlblFieldTableCache>
                        <c:ptCount val="1"/>
                      </c15:dlblFieldTableCache>
                    </c15:dlblFTEntry>
                  </c15:dlblFieldTable>
                  <c15:showDataLabelsRange val="0"/>
                </c:ext>
                <c:ext xmlns:c16="http://schemas.microsoft.com/office/drawing/2014/chart" uri="{C3380CC4-5D6E-409C-BE32-E72D297353CC}">
                  <c16:uniqueId val="{0000002B-3FD9-47ED-83AD-E560B77014A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{F5A8498F-DDFA-42CD-82D8-5CA203700EC8}</c15:txfldGUID>
                      <c15:f>Diagramm!$K$67</c15:f>
                      <c15:dlblFieldTableCache>
                        <c:ptCount val="1"/>
                      </c15:dlblFieldTableCache>
                    </c15:dlblFTEntry>
                  </c15:dlblFieldTable>
                  <c15:showDataLabelsRange val="0"/>
                </c:ext>
                <c:ext xmlns:c16="http://schemas.microsoft.com/office/drawing/2014/chart" uri="{C3380CC4-5D6E-409C-BE32-E72D297353CC}">
                  <c16:uniqueId val="{0000002C-3FD9-47ED-83AD-E560B77014A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FD9-47ED-83AD-E560B77014A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{761EFCDA-9581-4F05-B061-321D0075E342}</c15:txfldGUID>
                      <c15:f>Diagramm!$J$46</c15:f>
                      <c15:dlblFieldTableCache>
                        <c:ptCount val="1"/>
                      </c15:dlblFieldTableCache>
                    </c15:dlblFTEntry>
                  </c15:dlblFieldTable>
                  <c15:showDataLabelsRange val="0"/>
                </c:ext>
                <c:ext xmlns:c16="http://schemas.microsoft.com/office/drawing/2014/chart" uri="{C3380CC4-5D6E-409C-BE32-E72D297353CC}">
                  <c16:uniqueId val="{0000002E-3FD9-47ED-83AD-E560B77014A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{1437FC97-E04E-40B0-96EB-530851BBFB38}</c15:txfldGUID>
                      <c15:f>Diagramm!$J$47</c15:f>
                      <c15:dlblFieldTableCache>
                        <c:ptCount val="1"/>
                      </c15:dlblFieldTableCache>
                    </c15:dlblFTEntry>
                  </c15:dlblFieldTable>
                  <c15:showDataLabelsRange val="0"/>
                </c:ext>
                <c:ext xmlns:c16="http://schemas.microsoft.com/office/drawing/2014/chart" uri="{C3380CC4-5D6E-409C-BE32-E72D297353CC}">
                  <c16:uniqueId val="{0000002F-3FD9-47ED-83AD-E560B77014A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{7166AB68-FBD2-4692-9A5D-D9A8EC0DFFAA}</c15:txfldGUID>
                      <c15:f>Diagramm!$J$48</c15:f>
                      <c15:dlblFieldTableCache>
                        <c:ptCount val="1"/>
                      </c15:dlblFieldTableCache>
                    </c15:dlblFTEntry>
                  </c15:dlblFieldTable>
                  <c15:showDataLabelsRange val="0"/>
                </c:ext>
                <c:ext xmlns:c16="http://schemas.microsoft.com/office/drawing/2014/chart" uri="{C3380CC4-5D6E-409C-BE32-E72D297353CC}">
                  <c16:uniqueId val="{00000030-3FD9-47ED-83AD-E560B77014A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{F45F3F13-BA1C-4815-84D6-A2761FD4382B}</c15:txfldGUID>
                      <c15:f>Diagramm!$J$49</c15:f>
                      <c15:dlblFieldTableCache>
                        <c:ptCount val="1"/>
                      </c15:dlblFieldTableCache>
                    </c15:dlblFTEntry>
                  </c15:dlblFieldTable>
                  <c15:showDataLabelsRange val="0"/>
                </c:ext>
                <c:ext xmlns:c16="http://schemas.microsoft.com/office/drawing/2014/chart" uri="{C3380CC4-5D6E-409C-BE32-E72D297353CC}">
                  <c16:uniqueId val="{00000031-3FD9-47ED-83AD-E560B77014A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{8BD2DAD7-F164-40B4-A0CE-B201A55713D8}</c15:txfldGUID>
                      <c15:f>Diagramm!$J$50</c15:f>
                      <c15:dlblFieldTableCache>
                        <c:ptCount val="1"/>
                      </c15:dlblFieldTableCache>
                    </c15:dlblFTEntry>
                  </c15:dlblFieldTable>
                  <c15:showDataLabelsRange val="0"/>
                </c:ext>
                <c:ext xmlns:c16="http://schemas.microsoft.com/office/drawing/2014/chart" uri="{C3380CC4-5D6E-409C-BE32-E72D297353CC}">
                  <c16:uniqueId val="{00000032-3FD9-47ED-83AD-E560B77014A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{74BA0D48-4555-4412-B10E-F42F4C2BF754}</c15:txfldGUID>
                      <c15:f>Diagramm!$J$51</c15:f>
                      <c15:dlblFieldTableCache>
                        <c:ptCount val="1"/>
                      </c15:dlblFieldTableCache>
                    </c15:dlblFTEntry>
                  </c15:dlblFieldTable>
                  <c15:showDataLabelsRange val="0"/>
                </c:ext>
                <c:ext xmlns:c16="http://schemas.microsoft.com/office/drawing/2014/chart" uri="{C3380CC4-5D6E-409C-BE32-E72D297353CC}">
                  <c16:uniqueId val="{00000033-3FD9-47ED-83AD-E560B77014A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{1288B860-8B45-42DE-A866-968A965D2ACB}</c15:txfldGUID>
                      <c15:f>Diagramm!$J$52</c15:f>
                      <c15:dlblFieldTableCache>
                        <c:ptCount val="1"/>
                      </c15:dlblFieldTableCache>
                    </c15:dlblFTEntry>
                  </c15:dlblFieldTable>
                  <c15:showDataLabelsRange val="0"/>
                </c:ext>
                <c:ext xmlns:c16="http://schemas.microsoft.com/office/drawing/2014/chart" uri="{C3380CC4-5D6E-409C-BE32-E72D297353CC}">
                  <c16:uniqueId val="{00000034-3FD9-47ED-83AD-E560B77014A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{77E1EE7B-98DE-448B-A552-23F011A54FF7}</c15:txfldGUID>
                      <c15:f>Diagramm!$J$53</c15:f>
                      <c15:dlblFieldTableCache>
                        <c:ptCount val="1"/>
                      </c15:dlblFieldTableCache>
                    </c15:dlblFTEntry>
                  </c15:dlblFieldTable>
                  <c15:showDataLabelsRange val="0"/>
                </c:ext>
                <c:ext xmlns:c16="http://schemas.microsoft.com/office/drawing/2014/chart" uri="{C3380CC4-5D6E-409C-BE32-E72D297353CC}">
                  <c16:uniqueId val="{00000035-3FD9-47ED-83AD-E560B77014A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{2C9865F5-1E0D-4A0E-8463-5F54B63CFF65}</c15:txfldGUID>
                      <c15:f>Diagramm!$J$54</c15:f>
                      <c15:dlblFieldTableCache>
                        <c:ptCount val="1"/>
                      </c15:dlblFieldTableCache>
                    </c15:dlblFTEntry>
                  </c15:dlblFieldTable>
                  <c15:showDataLabelsRange val="0"/>
                </c:ext>
                <c:ext xmlns:c16="http://schemas.microsoft.com/office/drawing/2014/chart" uri="{C3380CC4-5D6E-409C-BE32-E72D297353CC}">
                  <c16:uniqueId val="{00000036-3FD9-47ED-83AD-E560B77014A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{B29C88A9-0C4F-4378-9672-2D972ECBA209}</c15:txfldGUID>
                      <c15:f>Diagramm!$J$55</c15:f>
                      <c15:dlblFieldTableCache>
                        <c:ptCount val="1"/>
                      </c15:dlblFieldTableCache>
                    </c15:dlblFTEntry>
                  </c15:dlblFieldTable>
                  <c15:showDataLabelsRange val="0"/>
                </c:ext>
                <c:ext xmlns:c16="http://schemas.microsoft.com/office/drawing/2014/chart" uri="{C3380CC4-5D6E-409C-BE32-E72D297353CC}">
                  <c16:uniqueId val="{00000037-3FD9-47ED-83AD-E560B77014A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{975990FE-708F-433F-B438-B0663663D836}</c15:txfldGUID>
                      <c15:f>Diagramm!$J$56</c15:f>
                      <c15:dlblFieldTableCache>
                        <c:ptCount val="1"/>
                      </c15:dlblFieldTableCache>
                    </c15:dlblFTEntry>
                  </c15:dlblFieldTable>
                  <c15:showDataLabelsRange val="0"/>
                </c:ext>
                <c:ext xmlns:c16="http://schemas.microsoft.com/office/drawing/2014/chart" uri="{C3380CC4-5D6E-409C-BE32-E72D297353CC}">
                  <c16:uniqueId val="{00000038-3FD9-47ED-83AD-E560B77014A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{DE2DE4B5-3291-45A3-A472-8452C1FBF4FC}</c15:txfldGUID>
                      <c15:f>Diagramm!$J$57</c15:f>
                      <c15:dlblFieldTableCache>
                        <c:ptCount val="1"/>
                      </c15:dlblFieldTableCache>
                    </c15:dlblFTEntry>
                  </c15:dlblFieldTable>
                  <c15:showDataLabelsRange val="0"/>
                </c:ext>
                <c:ext xmlns:c16="http://schemas.microsoft.com/office/drawing/2014/chart" uri="{C3380CC4-5D6E-409C-BE32-E72D297353CC}">
                  <c16:uniqueId val="{00000039-3FD9-47ED-83AD-E560B77014A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{EFD88CC0-45BB-4D05-BA36-C5B7C7D2D48C}</c15:txfldGUID>
                      <c15:f>Diagramm!$J$58</c15:f>
                      <c15:dlblFieldTableCache>
                        <c:ptCount val="1"/>
                      </c15:dlblFieldTableCache>
                    </c15:dlblFTEntry>
                  </c15:dlblFieldTable>
                  <c15:showDataLabelsRange val="0"/>
                </c:ext>
                <c:ext xmlns:c16="http://schemas.microsoft.com/office/drawing/2014/chart" uri="{C3380CC4-5D6E-409C-BE32-E72D297353CC}">
                  <c16:uniqueId val="{0000003A-3FD9-47ED-83AD-E560B77014A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{A595E21A-A572-41A8-B25E-52CDBD19FBA6}</c15:txfldGUID>
                      <c15:f>Diagramm!$J$59</c15:f>
                      <c15:dlblFieldTableCache>
                        <c:ptCount val="1"/>
                      </c15:dlblFieldTableCache>
                    </c15:dlblFTEntry>
                  </c15:dlblFieldTable>
                  <c15:showDataLabelsRange val="0"/>
                </c:ext>
                <c:ext xmlns:c16="http://schemas.microsoft.com/office/drawing/2014/chart" uri="{C3380CC4-5D6E-409C-BE32-E72D297353CC}">
                  <c16:uniqueId val="{0000003B-3FD9-47ED-83AD-E560B77014A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{2A486461-5A25-45B4-A866-75A516E77718}</c15:txfldGUID>
                      <c15:f>Diagramm!$J$60</c15:f>
                      <c15:dlblFieldTableCache>
                        <c:ptCount val="1"/>
                      </c15:dlblFieldTableCache>
                    </c15:dlblFTEntry>
                  </c15:dlblFieldTable>
                  <c15:showDataLabelsRange val="0"/>
                </c:ext>
                <c:ext xmlns:c16="http://schemas.microsoft.com/office/drawing/2014/chart" uri="{C3380CC4-5D6E-409C-BE32-E72D297353CC}">
                  <c16:uniqueId val="{0000003C-3FD9-47ED-83AD-E560B77014A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{918BD232-BFAC-418A-BFC6-7F327743C7F3}</c15:txfldGUID>
                      <c15:f>Diagramm!$J$61</c15:f>
                      <c15:dlblFieldTableCache>
                        <c:ptCount val="1"/>
                      </c15:dlblFieldTableCache>
                    </c15:dlblFTEntry>
                  </c15:dlblFieldTable>
                  <c15:showDataLabelsRange val="0"/>
                </c:ext>
                <c:ext xmlns:c16="http://schemas.microsoft.com/office/drawing/2014/chart" uri="{C3380CC4-5D6E-409C-BE32-E72D297353CC}">
                  <c16:uniqueId val="{0000003D-3FD9-47ED-83AD-E560B77014A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{AF56E179-566B-43BE-903B-DA1167BC0231}</c15:txfldGUID>
                      <c15:f>Diagramm!$J$62</c15:f>
                      <c15:dlblFieldTableCache>
                        <c:ptCount val="1"/>
                      </c15:dlblFieldTableCache>
                    </c15:dlblFTEntry>
                  </c15:dlblFieldTable>
                  <c15:showDataLabelsRange val="0"/>
                </c:ext>
                <c:ext xmlns:c16="http://schemas.microsoft.com/office/drawing/2014/chart" uri="{C3380CC4-5D6E-409C-BE32-E72D297353CC}">
                  <c16:uniqueId val="{0000003E-3FD9-47ED-83AD-E560B77014A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{B817FE53-3973-4EA0-9506-576F4173A075}</c15:txfldGUID>
                      <c15:f>Diagramm!$J$63</c15:f>
                      <c15:dlblFieldTableCache>
                        <c:ptCount val="1"/>
                      </c15:dlblFieldTableCache>
                    </c15:dlblFTEntry>
                  </c15:dlblFieldTable>
                  <c15:showDataLabelsRange val="0"/>
                </c:ext>
                <c:ext xmlns:c16="http://schemas.microsoft.com/office/drawing/2014/chart" uri="{C3380CC4-5D6E-409C-BE32-E72D297353CC}">
                  <c16:uniqueId val="{0000003F-3FD9-47ED-83AD-E560B77014A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{2C002C57-C7DE-4FA7-8D74-C9C2A350806F}</c15:txfldGUID>
                      <c15:f>Diagramm!$J$64</c15:f>
                      <c15:dlblFieldTableCache>
                        <c:ptCount val="1"/>
                      </c15:dlblFieldTableCache>
                    </c15:dlblFTEntry>
                  </c15:dlblFieldTable>
                  <c15:showDataLabelsRange val="0"/>
                </c:ext>
                <c:ext xmlns:c16="http://schemas.microsoft.com/office/drawing/2014/chart" uri="{C3380CC4-5D6E-409C-BE32-E72D297353CC}">
                  <c16:uniqueId val="{00000040-3FD9-47ED-83AD-E560B77014A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{9562C91D-1189-4825-BB04-8FBCFCE5BC83}</c15:txfldGUID>
                      <c15:f>Diagramm!$J$65</c15:f>
                      <c15:dlblFieldTableCache>
                        <c:ptCount val="1"/>
                      </c15:dlblFieldTableCache>
                    </c15:dlblFTEntry>
                  </c15:dlblFieldTable>
                  <c15:showDataLabelsRange val="0"/>
                </c:ext>
                <c:ext xmlns:c16="http://schemas.microsoft.com/office/drawing/2014/chart" uri="{C3380CC4-5D6E-409C-BE32-E72D297353CC}">
                  <c16:uniqueId val="{00000041-3FD9-47ED-83AD-E560B77014A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{BD0CD168-45D5-4C1E-B511-2020E24DB981}</c15:txfldGUID>
                      <c15:f>Diagramm!$J$66</c15:f>
                      <c15:dlblFieldTableCache>
                        <c:ptCount val="1"/>
                      </c15:dlblFieldTableCache>
                    </c15:dlblFTEntry>
                  </c15:dlblFieldTable>
                  <c15:showDataLabelsRange val="0"/>
                </c:ext>
                <c:ext xmlns:c16="http://schemas.microsoft.com/office/drawing/2014/chart" uri="{C3380CC4-5D6E-409C-BE32-E72D297353CC}">
                  <c16:uniqueId val="{00000042-3FD9-47ED-83AD-E560B77014A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{A533134D-C5A5-455E-819D-3D2780562DA0}</c15:txfldGUID>
                      <c15:f>Diagramm!$J$67</c15:f>
                      <c15:dlblFieldTableCache>
                        <c:ptCount val="1"/>
                      </c15:dlblFieldTableCache>
                    </c15:dlblFTEntry>
                  </c15:dlblFieldTable>
                  <c15:showDataLabelsRange val="0"/>
                </c:ext>
                <c:ext xmlns:c16="http://schemas.microsoft.com/office/drawing/2014/chart" uri="{C3380CC4-5D6E-409C-BE32-E72D297353CC}">
                  <c16:uniqueId val="{00000043-3FD9-47ED-83AD-E560B77014A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FD9-47ED-83AD-E560B77014A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C30-4661-98EA-FB228A3BCAB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C30-4661-98EA-FB228A3BCAB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C30-4661-98EA-FB228A3BCAB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C30-4661-98EA-FB228A3BCAB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C30-4661-98EA-FB228A3BCAB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C30-4661-98EA-FB228A3BCAB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C30-4661-98EA-FB228A3BCAB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C30-4661-98EA-FB228A3BCAB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C30-4661-98EA-FB228A3BCAB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C30-4661-98EA-FB228A3BCAB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C30-4661-98EA-FB228A3BCAB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C30-4661-98EA-FB228A3BCAB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C30-4661-98EA-FB228A3BCAB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C30-4661-98EA-FB228A3BCAB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C30-4661-98EA-FB228A3BCAB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C30-4661-98EA-FB228A3BCAB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C30-4661-98EA-FB228A3BCAB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C30-4661-98EA-FB228A3BCAB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C30-4661-98EA-FB228A3BCAB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C30-4661-98EA-FB228A3BCAB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C30-4661-98EA-FB228A3BCAB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C30-4661-98EA-FB228A3BCAB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C30-4661-98EA-FB228A3BCAB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C30-4661-98EA-FB228A3BCAB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C30-4661-98EA-FB228A3BCAB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C30-4661-98EA-FB228A3BCAB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C30-4661-98EA-FB228A3BCAB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C30-4661-98EA-FB228A3BCAB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C30-4661-98EA-FB228A3BCAB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C30-4661-98EA-FB228A3BCAB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C30-4661-98EA-FB228A3BCAB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C30-4661-98EA-FB228A3BCAB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C30-4661-98EA-FB228A3BCAB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C30-4661-98EA-FB228A3BCAB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C30-4661-98EA-FB228A3BCAB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C30-4661-98EA-FB228A3BCAB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C30-4661-98EA-FB228A3BCAB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C30-4661-98EA-FB228A3BCAB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C30-4661-98EA-FB228A3BCAB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C30-4661-98EA-FB228A3BCAB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C30-4661-98EA-FB228A3BCAB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C30-4661-98EA-FB228A3BCAB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C30-4661-98EA-FB228A3BCAB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C30-4661-98EA-FB228A3BCAB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C30-4661-98EA-FB228A3BCAB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C30-4661-98EA-FB228A3BCAB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C30-4661-98EA-FB228A3BCAB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C30-4661-98EA-FB228A3BCAB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C30-4661-98EA-FB228A3BCAB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C30-4661-98EA-FB228A3BCAB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C30-4661-98EA-FB228A3BCAB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C30-4661-98EA-FB228A3BCAB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C30-4661-98EA-FB228A3BCAB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C30-4661-98EA-FB228A3BCAB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C30-4661-98EA-FB228A3BCAB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C30-4661-98EA-FB228A3BCAB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C30-4661-98EA-FB228A3BCAB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C30-4661-98EA-FB228A3BCAB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C30-4661-98EA-FB228A3BCAB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C30-4661-98EA-FB228A3BCAB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C30-4661-98EA-FB228A3BCAB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C30-4661-98EA-FB228A3BCAB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C30-4661-98EA-FB228A3BCAB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C30-4661-98EA-FB228A3BCAB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C30-4661-98EA-FB228A3BCAB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C30-4661-98EA-FB228A3BCAB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C30-4661-98EA-FB228A3BCAB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C30-4661-98EA-FB228A3BCAB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C30-4661-98EA-FB228A3BCAB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100.3865786162702</c:v>
                </c:pt>
                <c:pt idx="2">
                  <c:v>101.89899411331382</c:v>
                </c:pt>
                <c:pt idx="3">
                  <c:v>100.90027836267986</c:v>
                </c:pt>
                <c:pt idx="4">
                  <c:v>100.89506313682797</c:v>
                </c:pt>
                <c:pt idx="5">
                  <c:v>101.34878778594106</c:v>
                </c:pt>
                <c:pt idx="6">
                  <c:v>103.31949125471816</c:v>
                </c:pt>
                <c:pt idx="7">
                  <c:v>102.71582886236368</c:v>
                </c:pt>
                <c:pt idx="8">
                  <c:v>102.51895408645541</c:v>
                </c:pt>
                <c:pt idx="9">
                  <c:v>102.80448770184553</c:v>
                </c:pt>
                <c:pt idx="10">
                  <c:v>104.37231497356532</c:v>
                </c:pt>
                <c:pt idx="11">
                  <c:v>103.72627887116437</c:v>
                </c:pt>
                <c:pt idx="12">
                  <c:v>103.79016538784983</c:v>
                </c:pt>
                <c:pt idx="13">
                  <c:v>104.28365613408346</c:v>
                </c:pt>
                <c:pt idx="14">
                  <c:v>106.06661147219307</c:v>
                </c:pt>
                <c:pt idx="15">
                  <c:v>105.82149585715497</c:v>
                </c:pt>
                <c:pt idx="16">
                  <c:v>106.27913192565694</c:v>
                </c:pt>
                <c:pt idx="17">
                  <c:v>106.78044551066839</c:v>
                </c:pt>
                <c:pt idx="18">
                  <c:v>108.2439682653507</c:v>
                </c:pt>
                <c:pt idx="19">
                  <c:v>107.44343109708794</c:v>
                </c:pt>
                <c:pt idx="20">
                  <c:v>107.35151274144866</c:v>
                </c:pt>
                <c:pt idx="21">
                  <c:v>106.63572299327888</c:v>
                </c:pt>
                <c:pt idx="22">
                  <c:v>107.84761110060823</c:v>
                </c:pt>
                <c:pt idx="23">
                  <c:v>106.64810915467709</c:v>
                </c:pt>
                <c:pt idx="24">
                  <c:v>105.88668618030339</c:v>
                </c:pt>
              </c:numCache>
            </c:numRef>
          </c:val>
          <c:smooth val="0"/>
          <c:extLst>
            <c:ext xmlns:c16="http://schemas.microsoft.com/office/drawing/2014/chart" uri="{C3380CC4-5D6E-409C-BE32-E72D297353CC}">
              <c16:uniqueId val="{00000000-4B45-4944-B6D5-FFB38E6622E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102.20052945069492</c:v>
                </c:pt>
                <c:pt idx="2">
                  <c:v>105.15387160820649</c:v>
                </c:pt>
                <c:pt idx="3">
                  <c:v>102.85407015221708</c:v>
                </c:pt>
                <c:pt idx="4">
                  <c:v>100.23163467902052</c:v>
                </c:pt>
                <c:pt idx="5">
                  <c:v>101.30708140304434</c:v>
                </c:pt>
                <c:pt idx="6">
                  <c:v>104.08669755129054</c:v>
                </c:pt>
                <c:pt idx="7">
                  <c:v>103.20979483785572</c:v>
                </c:pt>
                <c:pt idx="8">
                  <c:v>106.64295168762411</c:v>
                </c:pt>
                <c:pt idx="9">
                  <c:v>108.14857710125744</c:v>
                </c:pt>
                <c:pt idx="10">
                  <c:v>112.45863666446063</c:v>
                </c:pt>
                <c:pt idx="11">
                  <c:v>111.73064195896758</c:v>
                </c:pt>
                <c:pt idx="12">
                  <c:v>109.42256783587028</c:v>
                </c:pt>
                <c:pt idx="13">
                  <c:v>111.27564526803442</c:v>
                </c:pt>
                <c:pt idx="14">
                  <c:v>115.47816015883521</c:v>
                </c:pt>
                <c:pt idx="15">
                  <c:v>114.65916611515551</c:v>
                </c:pt>
                <c:pt idx="16">
                  <c:v>114.72534745201853</c:v>
                </c:pt>
                <c:pt idx="17">
                  <c:v>116.95069490403706</c:v>
                </c:pt>
                <c:pt idx="18">
                  <c:v>120.12739907346128</c:v>
                </c:pt>
                <c:pt idx="19">
                  <c:v>118.39013898080741</c:v>
                </c:pt>
                <c:pt idx="20">
                  <c:v>117.24023825281272</c:v>
                </c:pt>
                <c:pt idx="21">
                  <c:v>117.686962276638</c:v>
                </c:pt>
                <c:pt idx="22">
                  <c:v>121.80675049636002</c:v>
                </c:pt>
                <c:pt idx="23">
                  <c:v>120.64030443414957</c:v>
                </c:pt>
                <c:pt idx="24">
                  <c:v>117.41396426207808</c:v>
                </c:pt>
              </c:numCache>
            </c:numRef>
          </c:val>
          <c:smooth val="0"/>
          <c:extLst>
            <c:ext xmlns:c16="http://schemas.microsoft.com/office/drawing/2014/chart" uri="{C3380CC4-5D6E-409C-BE32-E72D297353CC}">
              <c16:uniqueId val="{00000001-4B45-4944-B6D5-FFB38E6622E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100.62166338859231</c:v>
                </c:pt>
                <c:pt idx="2">
                  <c:v>99.697948862039894</c:v>
                </c:pt>
                <c:pt idx="3">
                  <c:v>99.459117729699358</c:v>
                </c:pt>
                <c:pt idx="4">
                  <c:v>95.862601854453501</c:v>
                </c:pt>
                <c:pt idx="5">
                  <c:v>96.726608597920759</c:v>
                </c:pt>
                <c:pt idx="6">
                  <c:v>94.872155099747118</c:v>
                </c:pt>
                <c:pt idx="7">
                  <c:v>94.956448440573197</c:v>
                </c:pt>
                <c:pt idx="8">
                  <c:v>96.775779713402642</c:v>
                </c:pt>
                <c:pt idx="9">
                  <c:v>98.092863163810065</c:v>
                </c:pt>
                <c:pt idx="10">
                  <c:v>97.214807530205121</c:v>
                </c:pt>
                <c:pt idx="11">
                  <c:v>96.891683057038492</c:v>
                </c:pt>
                <c:pt idx="12">
                  <c:v>96.168165214948019</c:v>
                </c:pt>
                <c:pt idx="13">
                  <c:v>96.744169710592871</c:v>
                </c:pt>
                <c:pt idx="14">
                  <c:v>95.188255127844897</c:v>
                </c:pt>
                <c:pt idx="15">
                  <c:v>95.374402922169139</c:v>
                </c:pt>
                <c:pt idx="16">
                  <c:v>94.784349536386628</c:v>
                </c:pt>
                <c:pt idx="17">
                  <c:v>94.717617308232647</c:v>
                </c:pt>
                <c:pt idx="18">
                  <c:v>92.719162686147797</c:v>
                </c:pt>
                <c:pt idx="19">
                  <c:v>92.771846024164091</c:v>
                </c:pt>
                <c:pt idx="20">
                  <c:v>91.957010396178703</c:v>
                </c:pt>
                <c:pt idx="21">
                  <c:v>92.294183759483005</c:v>
                </c:pt>
                <c:pt idx="22">
                  <c:v>90.281680247260468</c:v>
                </c:pt>
                <c:pt idx="23">
                  <c:v>90.281680247260468</c:v>
                </c:pt>
                <c:pt idx="24">
                  <c:v>87.619415566170275</c:v>
                </c:pt>
              </c:numCache>
            </c:numRef>
          </c:val>
          <c:smooth val="0"/>
          <c:extLst>
            <c:ext xmlns:c16="http://schemas.microsoft.com/office/drawing/2014/chart" uri="{C3380CC4-5D6E-409C-BE32-E72D297353CC}">
              <c16:uniqueId val="{00000002-4B45-4944-B6D5-FFB38E6622E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4B45-4944-B6D5-FFB38E6622ED}"/>
                </c:ext>
              </c:extLst>
            </c:dLbl>
            <c:dLbl>
              <c:idx val="1"/>
              <c:delete val="1"/>
              <c:extLst>
                <c:ext xmlns:c15="http://schemas.microsoft.com/office/drawing/2012/chart" uri="{CE6537A1-D6FC-4f65-9D91-7224C49458BB}"/>
                <c:ext xmlns:c16="http://schemas.microsoft.com/office/drawing/2014/chart" uri="{C3380CC4-5D6E-409C-BE32-E72D297353CC}">
                  <c16:uniqueId val="{00000004-4B45-4944-B6D5-FFB38E6622ED}"/>
                </c:ext>
              </c:extLst>
            </c:dLbl>
            <c:dLbl>
              <c:idx val="2"/>
              <c:delete val="1"/>
              <c:extLst>
                <c:ext xmlns:c15="http://schemas.microsoft.com/office/drawing/2012/chart" uri="{CE6537A1-D6FC-4f65-9D91-7224C49458BB}"/>
                <c:ext xmlns:c16="http://schemas.microsoft.com/office/drawing/2014/chart" uri="{C3380CC4-5D6E-409C-BE32-E72D297353CC}">
                  <c16:uniqueId val="{00000005-4B45-4944-B6D5-FFB38E6622ED}"/>
                </c:ext>
              </c:extLst>
            </c:dLbl>
            <c:dLbl>
              <c:idx val="3"/>
              <c:delete val="1"/>
              <c:extLst>
                <c:ext xmlns:c15="http://schemas.microsoft.com/office/drawing/2012/chart" uri="{CE6537A1-D6FC-4f65-9D91-7224C49458BB}"/>
                <c:ext xmlns:c16="http://schemas.microsoft.com/office/drawing/2014/chart" uri="{C3380CC4-5D6E-409C-BE32-E72D297353CC}">
                  <c16:uniqueId val="{00000006-4B45-4944-B6D5-FFB38E6622ED}"/>
                </c:ext>
              </c:extLst>
            </c:dLbl>
            <c:dLbl>
              <c:idx val="4"/>
              <c:delete val="1"/>
              <c:extLst>
                <c:ext xmlns:c15="http://schemas.microsoft.com/office/drawing/2012/chart" uri="{CE6537A1-D6FC-4f65-9D91-7224C49458BB}"/>
                <c:ext xmlns:c16="http://schemas.microsoft.com/office/drawing/2014/chart" uri="{C3380CC4-5D6E-409C-BE32-E72D297353CC}">
                  <c16:uniqueId val="{00000007-4B45-4944-B6D5-FFB38E6622ED}"/>
                </c:ext>
              </c:extLst>
            </c:dLbl>
            <c:dLbl>
              <c:idx val="5"/>
              <c:delete val="1"/>
              <c:extLst>
                <c:ext xmlns:c15="http://schemas.microsoft.com/office/drawing/2012/chart" uri="{CE6537A1-D6FC-4f65-9D91-7224C49458BB}"/>
                <c:ext xmlns:c16="http://schemas.microsoft.com/office/drawing/2014/chart" uri="{C3380CC4-5D6E-409C-BE32-E72D297353CC}">
                  <c16:uniqueId val="{00000008-4B45-4944-B6D5-FFB38E6622ED}"/>
                </c:ext>
              </c:extLst>
            </c:dLbl>
            <c:dLbl>
              <c:idx val="6"/>
              <c:delete val="1"/>
              <c:extLst>
                <c:ext xmlns:c15="http://schemas.microsoft.com/office/drawing/2012/chart" uri="{CE6537A1-D6FC-4f65-9D91-7224C49458BB}"/>
                <c:ext xmlns:c16="http://schemas.microsoft.com/office/drawing/2014/chart" uri="{C3380CC4-5D6E-409C-BE32-E72D297353CC}">
                  <c16:uniqueId val="{00000009-4B45-4944-B6D5-FFB38E6622ED}"/>
                </c:ext>
              </c:extLst>
            </c:dLbl>
            <c:dLbl>
              <c:idx val="7"/>
              <c:delete val="1"/>
              <c:extLst>
                <c:ext xmlns:c15="http://schemas.microsoft.com/office/drawing/2012/chart" uri="{CE6537A1-D6FC-4f65-9D91-7224C49458BB}"/>
                <c:ext xmlns:c16="http://schemas.microsoft.com/office/drawing/2014/chart" uri="{C3380CC4-5D6E-409C-BE32-E72D297353CC}">
                  <c16:uniqueId val="{0000000A-4B45-4944-B6D5-FFB38E6622ED}"/>
                </c:ext>
              </c:extLst>
            </c:dLbl>
            <c:dLbl>
              <c:idx val="8"/>
              <c:delete val="1"/>
              <c:extLst>
                <c:ext xmlns:c15="http://schemas.microsoft.com/office/drawing/2012/chart" uri="{CE6537A1-D6FC-4f65-9D91-7224C49458BB}"/>
                <c:ext xmlns:c16="http://schemas.microsoft.com/office/drawing/2014/chart" uri="{C3380CC4-5D6E-409C-BE32-E72D297353CC}">
                  <c16:uniqueId val="{0000000B-4B45-4944-B6D5-FFB38E6622ED}"/>
                </c:ext>
              </c:extLst>
            </c:dLbl>
            <c:dLbl>
              <c:idx val="9"/>
              <c:delete val="1"/>
              <c:extLst>
                <c:ext xmlns:c15="http://schemas.microsoft.com/office/drawing/2012/chart" uri="{CE6537A1-D6FC-4f65-9D91-7224C49458BB}"/>
                <c:ext xmlns:c16="http://schemas.microsoft.com/office/drawing/2014/chart" uri="{C3380CC4-5D6E-409C-BE32-E72D297353CC}">
                  <c16:uniqueId val="{0000000C-4B45-4944-B6D5-FFB38E6622ED}"/>
                </c:ext>
              </c:extLst>
            </c:dLbl>
            <c:dLbl>
              <c:idx val="10"/>
              <c:delete val="1"/>
              <c:extLst>
                <c:ext xmlns:c15="http://schemas.microsoft.com/office/drawing/2012/chart" uri="{CE6537A1-D6FC-4f65-9D91-7224C49458BB}"/>
                <c:ext xmlns:c16="http://schemas.microsoft.com/office/drawing/2014/chart" uri="{C3380CC4-5D6E-409C-BE32-E72D297353CC}">
                  <c16:uniqueId val="{0000000D-4B45-4944-B6D5-FFB38E6622ED}"/>
                </c:ext>
              </c:extLst>
            </c:dLbl>
            <c:dLbl>
              <c:idx val="11"/>
              <c:delete val="1"/>
              <c:extLst>
                <c:ext xmlns:c15="http://schemas.microsoft.com/office/drawing/2012/chart" uri="{CE6537A1-D6FC-4f65-9D91-7224C49458BB}"/>
                <c:ext xmlns:c16="http://schemas.microsoft.com/office/drawing/2014/chart" uri="{C3380CC4-5D6E-409C-BE32-E72D297353CC}">
                  <c16:uniqueId val="{0000000E-4B45-4944-B6D5-FFB38E6622ED}"/>
                </c:ext>
              </c:extLst>
            </c:dLbl>
            <c:dLbl>
              <c:idx val="12"/>
              <c:delete val="1"/>
              <c:extLst>
                <c:ext xmlns:c15="http://schemas.microsoft.com/office/drawing/2012/chart" uri="{CE6537A1-D6FC-4f65-9D91-7224C49458BB}"/>
                <c:ext xmlns:c16="http://schemas.microsoft.com/office/drawing/2014/chart" uri="{C3380CC4-5D6E-409C-BE32-E72D297353CC}">
                  <c16:uniqueId val="{0000000F-4B45-4944-B6D5-FFB38E6622E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B45-4944-B6D5-FFB38E6622ED}"/>
                </c:ext>
              </c:extLst>
            </c:dLbl>
            <c:dLbl>
              <c:idx val="14"/>
              <c:delete val="1"/>
              <c:extLst>
                <c:ext xmlns:c15="http://schemas.microsoft.com/office/drawing/2012/chart" uri="{CE6537A1-D6FC-4f65-9D91-7224C49458BB}"/>
                <c:ext xmlns:c16="http://schemas.microsoft.com/office/drawing/2014/chart" uri="{C3380CC4-5D6E-409C-BE32-E72D297353CC}">
                  <c16:uniqueId val="{00000011-4B45-4944-B6D5-FFB38E6622ED}"/>
                </c:ext>
              </c:extLst>
            </c:dLbl>
            <c:dLbl>
              <c:idx val="15"/>
              <c:delete val="1"/>
              <c:extLst>
                <c:ext xmlns:c15="http://schemas.microsoft.com/office/drawing/2012/chart" uri="{CE6537A1-D6FC-4f65-9D91-7224C49458BB}"/>
                <c:ext xmlns:c16="http://schemas.microsoft.com/office/drawing/2014/chart" uri="{C3380CC4-5D6E-409C-BE32-E72D297353CC}">
                  <c16:uniqueId val="{00000012-4B45-4944-B6D5-FFB38E6622ED}"/>
                </c:ext>
              </c:extLst>
            </c:dLbl>
            <c:dLbl>
              <c:idx val="16"/>
              <c:delete val="1"/>
              <c:extLst>
                <c:ext xmlns:c15="http://schemas.microsoft.com/office/drawing/2012/chart" uri="{CE6537A1-D6FC-4f65-9D91-7224C49458BB}"/>
                <c:ext xmlns:c16="http://schemas.microsoft.com/office/drawing/2014/chart" uri="{C3380CC4-5D6E-409C-BE32-E72D297353CC}">
                  <c16:uniqueId val="{00000013-4B45-4944-B6D5-FFB38E6622ED}"/>
                </c:ext>
              </c:extLst>
            </c:dLbl>
            <c:dLbl>
              <c:idx val="17"/>
              <c:delete val="1"/>
              <c:extLst>
                <c:ext xmlns:c15="http://schemas.microsoft.com/office/drawing/2012/chart" uri="{CE6537A1-D6FC-4f65-9D91-7224C49458BB}"/>
                <c:ext xmlns:c16="http://schemas.microsoft.com/office/drawing/2014/chart" uri="{C3380CC4-5D6E-409C-BE32-E72D297353CC}">
                  <c16:uniqueId val="{00000014-4B45-4944-B6D5-FFB38E6622ED}"/>
                </c:ext>
              </c:extLst>
            </c:dLbl>
            <c:dLbl>
              <c:idx val="18"/>
              <c:delete val="1"/>
              <c:extLst>
                <c:ext xmlns:c15="http://schemas.microsoft.com/office/drawing/2012/chart" uri="{CE6537A1-D6FC-4f65-9D91-7224C49458BB}"/>
                <c:ext xmlns:c16="http://schemas.microsoft.com/office/drawing/2014/chart" uri="{C3380CC4-5D6E-409C-BE32-E72D297353CC}">
                  <c16:uniqueId val="{00000015-4B45-4944-B6D5-FFB38E6622ED}"/>
                </c:ext>
              </c:extLst>
            </c:dLbl>
            <c:dLbl>
              <c:idx val="19"/>
              <c:delete val="1"/>
              <c:extLst>
                <c:ext xmlns:c15="http://schemas.microsoft.com/office/drawing/2012/chart" uri="{CE6537A1-D6FC-4f65-9D91-7224C49458BB}"/>
                <c:ext xmlns:c16="http://schemas.microsoft.com/office/drawing/2014/chart" uri="{C3380CC4-5D6E-409C-BE32-E72D297353CC}">
                  <c16:uniqueId val="{00000016-4B45-4944-B6D5-FFB38E6622ED}"/>
                </c:ext>
              </c:extLst>
            </c:dLbl>
            <c:dLbl>
              <c:idx val="20"/>
              <c:delete val="1"/>
              <c:extLst>
                <c:ext xmlns:c15="http://schemas.microsoft.com/office/drawing/2012/chart" uri="{CE6537A1-D6FC-4f65-9D91-7224C49458BB}"/>
                <c:ext xmlns:c16="http://schemas.microsoft.com/office/drawing/2014/chart" uri="{C3380CC4-5D6E-409C-BE32-E72D297353CC}">
                  <c16:uniqueId val="{00000017-4B45-4944-B6D5-FFB38E6622ED}"/>
                </c:ext>
              </c:extLst>
            </c:dLbl>
            <c:dLbl>
              <c:idx val="21"/>
              <c:delete val="1"/>
              <c:extLst>
                <c:ext xmlns:c15="http://schemas.microsoft.com/office/drawing/2012/chart" uri="{CE6537A1-D6FC-4f65-9D91-7224C49458BB}"/>
                <c:ext xmlns:c16="http://schemas.microsoft.com/office/drawing/2014/chart" uri="{C3380CC4-5D6E-409C-BE32-E72D297353CC}">
                  <c16:uniqueId val="{00000018-4B45-4944-B6D5-FFB38E6622ED}"/>
                </c:ext>
              </c:extLst>
            </c:dLbl>
            <c:dLbl>
              <c:idx val="22"/>
              <c:delete val="1"/>
              <c:extLst>
                <c:ext xmlns:c15="http://schemas.microsoft.com/office/drawing/2012/chart" uri="{CE6537A1-D6FC-4f65-9D91-7224C49458BB}"/>
                <c:ext xmlns:c16="http://schemas.microsoft.com/office/drawing/2014/chart" uri="{C3380CC4-5D6E-409C-BE32-E72D297353CC}">
                  <c16:uniqueId val="{00000019-4B45-4944-B6D5-FFB38E6622ED}"/>
                </c:ext>
              </c:extLst>
            </c:dLbl>
            <c:dLbl>
              <c:idx val="23"/>
              <c:delete val="1"/>
              <c:extLst>
                <c:ext xmlns:c15="http://schemas.microsoft.com/office/drawing/2012/chart" uri="{CE6537A1-D6FC-4f65-9D91-7224C49458BB}"/>
                <c:ext xmlns:c16="http://schemas.microsoft.com/office/drawing/2014/chart" uri="{C3380CC4-5D6E-409C-BE32-E72D297353CC}">
                  <c16:uniqueId val="{0000001A-4B45-4944-B6D5-FFB38E6622ED}"/>
                </c:ext>
              </c:extLst>
            </c:dLbl>
            <c:dLbl>
              <c:idx val="24"/>
              <c:delete val="1"/>
              <c:extLst>
                <c:ext xmlns:c15="http://schemas.microsoft.com/office/drawing/2012/chart" uri="{CE6537A1-D6FC-4f65-9D91-7224C49458BB}"/>
                <c:ext xmlns:c16="http://schemas.microsoft.com/office/drawing/2014/chart" uri="{C3380CC4-5D6E-409C-BE32-E72D297353CC}">
                  <c16:uniqueId val="{0000001B-4B45-4944-B6D5-FFB38E6622E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4B45-4944-B6D5-FFB38E6622E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Märkischer Kreis (05962)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162427</v>
      </c>
      <c r="F11" s="238">
        <v>163595</v>
      </c>
      <c r="G11" s="238">
        <v>165435</v>
      </c>
      <c r="H11" s="238">
        <v>163576</v>
      </c>
      <c r="I11" s="265">
        <v>164674</v>
      </c>
      <c r="J11" s="263">
        <v>-2247</v>
      </c>
      <c r="K11" s="266">
        <v>-1.3645141309496338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18.235884428081537</v>
      </c>
      <c r="E13" s="115">
        <v>29620</v>
      </c>
      <c r="F13" s="114">
        <v>29830</v>
      </c>
      <c r="G13" s="114">
        <v>30590</v>
      </c>
      <c r="H13" s="114">
        <v>30783</v>
      </c>
      <c r="I13" s="140">
        <v>31000</v>
      </c>
      <c r="J13" s="115">
        <v>-1380</v>
      </c>
      <c r="K13" s="116">
        <v>-4.4516129032258061</v>
      </c>
    </row>
    <row r="14" spans="1:255" ht="14.1" customHeight="1" x14ac:dyDescent="0.2">
      <c r="A14" s="306" t="s">
        <v>230</v>
      </c>
      <c r="B14" s="307"/>
      <c r="C14" s="308"/>
      <c r="D14" s="113">
        <v>60.776225627512666</v>
      </c>
      <c r="E14" s="115">
        <v>98717</v>
      </c>
      <c r="F14" s="114">
        <v>99645</v>
      </c>
      <c r="G14" s="114">
        <v>100688</v>
      </c>
      <c r="H14" s="114">
        <v>98896</v>
      </c>
      <c r="I14" s="140">
        <v>99610</v>
      </c>
      <c r="J14" s="115">
        <v>-893</v>
      </c>
      <c r="K14" s="116">
        <v>-0.89649633570926612</v>
      </c>
    </row>
    <row r="15" spans="1:255" ht="14.1" customHeight="1" x14ac:dyDescent="0.2">
      <c r="A15" s="306" t="s">
        <v>231</v>
      </c>
      <c r="B15" s="307"/>
      <c r="C15" s="308"/>
      <c r="D15" s="113">
        <v>10.762373250752646</v>
      </c>
      <c r="E15" s="115">
        <v>17481</v>
      </c>
      <c r="F15" s="114">
        <v>17543</v>
      </c>
      <c r="G15" s="114">
        <v>17558</v>
      </c>
      <c r="H15" s="114">
        <v>17428</v>
      </c>
      <c r="I15" s="140">
        <v>17564</v>
      </c>
      <c r="J15" s="115">
        <v>-83</v>
      </c>
      <c r="K15" s="116">
        <v>-0.47255750398542473</v>
      </c>
    </row>
    <row r="16" spans="1:255" ht="14.1" customHeight="1" x14ac:dyDescent="0.2">
      <c r="A16" s="306" t="s">
        <v>232</v>
      </c>
      <c r="B16" s="307"/>
      <c r="C16" s="308"/>
      <c r="D16" s="113">
        <v>8.7670153361202257</v>
      </c>
      <c r="E16" s="115">
        <v>14240</v>
      </c>
      <c r="F16" s="114">
        <v>14183</v>
      </c>
      <c r="G16" s="114">
        <v>14197</v>
      </c>
      <c r="H16" s="114">
        <v>14128</v>
      </c>
      <c r="I16" s="140">
        <v>14106</v>
      </c>
      <c r="J16" s="115">
        <v>134</v>
      </c>
      <c r="K16" s="116">
        <v>0.94995037572664109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0.30967757823514563</v>
      </c>
      <c r="E18" s="115">
        <v>503</v>
      </c>
      <c r="F18" s="114">
        <v>483</v>
      </c>
      <c r="G18" s="114">
        <v>491</v>
      </c>
      <c r="H18" s="114">
        <v>470</v>
      </c>
      <c r="I18" s="140">
        <v>479</v>
      </c>
      <c r="J18" s="115">
        <v>24</v>
      </c>
      <c r="K18" s="116">
        <v>5.010438413361169</v>
      </c>
    </row>
    <row r="19" spans="1:255" ht="14.1" customHeight="1" x14ac:dyDescent="0.2">
      <c r="A19" s="306" t="s">
        <v>235</v>
      </c>
      <c r="B19" s="307" t="s">
        <v>236</v>
      </c>
      <c r="C19" s="308"/>
      <c r="D19" s="113">
        <v>0.16068757041624854</v>
      </c>
      <c r="E19" s="115">
        <v>261</v>
      </c>
      <c r="F19" s="114">
        <v>246</v>
      </c>
      <c r="G19" s="114">
        <v>261</v>
      </c>
      <c r="H19" s="114">
        <v>252</v>
      </c>
      <c r="I19" s="140">
        <v>259</v>
      </c>
      <c r="J19" s="115">
        <v>2</v>
      </c>
      <c r="K19" s="116">
        <v>0.77220077220077221</v>
      </c>
    </row>
    <row r="20" spans="1:255" ht="14.1" customHeight="1" x14ac:dyDescent="0.2">
      <c r="A20" s="306">
        <v>12</v>
      </c>
      <c r="B20" s="307" t="s">
        <v>237</v>
      </c>
      <c r="C20" s="308"/>
      <c r="D20" s="113">
        <v>0.57933717916356275</v>
      </c>
      <c r="E20" s="115">
        <v>941</v>
      </c>
      <c r="F20" s="114">
        <v>927</v>
      </c>
      <c r="G20" s="114">
        <v>951</v>
      </c>
      <c r="H20" s="114">
        <v>929</v>
      </c>
      <c r="I20" s="140">
        <v>905</v>
      </c>
      <c r="J20" s="115">
        <v>36</v>
      </c>
      <c r="K20" s="116">
        <v>3.9779005524861879</v>
      </c>
    </row>
    <row r="21" spans="1:255" ht="14.1" customHeight="1" x14ac:dyDescent="0.2">
      <c r="A21" s="306">
        <v>21</v>
      </c>
      <c r="B21" s="307" t="s">
        <v>238</v>
      </c>
      <c r="C21" s="308"/>
      <c r="D21" s="113">
        <v>0.13913942878954855</v>
      </c>
      <c r="E21" s="115">
        <v>226</v>
      </c>
      <c r="F21" s="114">
        <v>247</v>
      </c>
      <c r="G21" s="114">
        <v>271</v>
      </c>
      <c r="H21" s="114">
        <v>273</v>
      </c>
      <c r="I21" s="140">
        <v>262</v>
      </c>
      <c r="J21" s="115">
        <v>-36</v>
      </c>
      <c r="K21" s="116">
        <v>-13.740458015267176</v>
      </c>
    </row>
    <row r="22" spans="1:255" ht="14.1" customHeight="1" x14ac:dyDescent="0.2">
      <c r="A22" s="306">
        <v>22</v>
      </c>
      <c r="B22" s="307" t="s">
        <v>239</v>
      </c>
      <c r="C22" s="308"/>
      <c r="D22" s="113">
        <v>2.7353826642122305</v>
      </c>
      <c r="E22" s="115">
        <v>4443</v>
      </c>
      <c r="F22" s="114">
        <v>4445</v>
      </c>
      <c r="G22" s="114">
        <v>4499</v>
      </c>
      <c r="H22" s="114">
        <v>4478</v>
      </c>
      <c r="I22" s="140">
        <v>4520</v>
      </c>
      <c r="J22" s="115">
        <v>-77</v>
      </c>
      <c r="K22" s="116">
        <v>-1.7035398230088497</v>
      </c>
    </row>
    <row r="23" spans="1:255" ht="14.1" customHeight="1" x14ac:dyDescent="0.2">
      <c r="A23" s="306">
        <v>23</v>
      </c>
      <c r="B23" s="307" t="s">
        <v>240</v>
      </c>
      <c r="C23" s="308"/>
      <c r="D23" s="113">
        <v>0.55040110326485125</v>
      </c>
      <c r="E23" s="115">
        <v>894</v>
      </c>
      <c r="F23" s="114">
        <v>905</v>
      </c>
      <c r="G23" s="114">
        <v>915</v>
      </c>
      <c r="H23" s="114">
        <v>898</v>
      </c>
      <c r="I23" s="140">
        <v>928</v>
      </c>
      <c r="J23" s="115">
        <v>-34</v>
      </c>
      <c r="K23" s="116">
        <v>-3.6637931034482758</v>
      </c>
    </row>
    <row r="24" spans="1:255" ht="14.1" customHeight="1" x14ac:dyDescent="0.2">
      <c r="A24" s="306">
        <v>24</v>
      </c>
      <c r="B24" s="307" t="s">
        <v>241</v>
      </c>
      <c r="C24" s="308"/>
      <c r="D24" s="113">
        <v>15.596544909405456</v>
      </c>
      <c r="E24" s="115">
        <v>25333</v>
      </c>
      <c r="F24" s="114">
        <v>25659</v>
      </c>
      <c r="G24" s="114">
        <v>26515</v>
      </c>
      <c r="H24" s="114">
        <v>26531</v>
      </c>
      <c r="I24" s="140">
        <v>26788</v>
      </c>
      <c r="J24" s="115">
        <v>-1455</v>
      </c>
      <c r="K24" s="116">
        <v>-5.4315365088845748</v>
      </c>
    </row>
    <row r="25" spans="1:255" ht="14.1" customHeight="1" x14ac:dyDescent="0.2">
      <c r="A25" s="306">
        <v>25</v>
      </c>
      <c r="B25" s="307" t="s">
        <v>242</v>
      </c>
      <c r="C25" s="308"/>
      <c r="D25" s="113">
        <v>7.6385083760704813</v>
      </c>
      <c r="E25" s="115">
        <v>12407</v>
      </c>
      <c r="F25" s="114">
        <v>12541</v>
      </c>
      <c r="G25" s="114">
        <v>12772</v>
      </c>
      <c r="H25" s="114">
        <v>12632</v>
      </c>
      <c r="I25" s="140">
        <v>13004</v>
      </c>
      <c r="J25" s="115">
        <v>-597</v>
      </c>
      <c r="K25" s="116">
        <v>-4.5908951091971701</v>
      </c>
    </row>
    <row r="26" spans="1:255" ht="14.1" customHeight="1" x14ac:dyDescent="0.2">
      <c r="A26" s="306">
        <v>26</v>
      </c>
      <c r="B26" s="307" t="s">
        <v>243</v>
      </c>
      <c r="C26" s="308"/>
      <c r="D26" s="113">
        <v>3.7561489161284762</v>
      </c>
      <c r="E26" s="115">
        <v>6101</v>
      </c>
      <c r="F26" s="114">
        <v>6185</v>
      </c>
      <c r="G26" s="114">
        <v>6272</v>
      </c>
      <c r="H26" s="114">
        <v>6157</v>
      </c>
      <c r="I26" s="140">
        <v>6255</v>
      </c>
      <c r="J26" s="115">
        <v>-154</v>
      </c>
      <c r="K26" s="116">
        <v>-2.4620303756994404</v>
      </c>
    </row>
    <row r="27" spans="1:255" ht="14.1" customHeight="1" x14ac:dyDescent="0.2">
      <c r="A27" s="306">
        <v>27</v>
      </c>
      <c r="B27" s="307" t="s">
        <v>244</v>
      </c>
      <c r="C27" s="308"/>
      <c r="D27" s="113">
        <v>5.0767421672505186</v>
      </c>
      <c r="E27" s="115">
        <v>8246</v>
      </c>
      <c r="F27" s="114">
        <v>8331</v>
      </c>
      <c r="G27" s="114">
        <v>8384</v>
      </c>
      <c r="H27" s="114">
        <v>8341</v>
      </c>
      <c r="I27" s="140">
        <v>8454</v>
      </c>
      <c r="J27" s="115">
        <v>-208</v>
      </c>
      <c r="K27" s="116">
        <v>-2.4603737875561866</v>
      </c>
    </row>
    <row r="28" spans="1:255" ht="14.1" customHeight="1" x14ac:dyDescent="0.2">
      <c r="A28" s="306">
        <v>28</v>
      </c>
      <c r="B28" s="307" t="s">
        <v>245</v>
      </c>
      <c r="C28" s="308"/>
      <c r="D28" s="113">
        <v>0.10404674099749425</v>
      </c>
      <c r="E28" s="115">
        <v>169</v>
      </c>
      <c r="F28" s="114">
        <v>178</v>
      </c>
      <c r="G28" s="114">
        <v>167</v>
      </c>
      <c r="H28" s="114">
        <v>173</v>
      </c>
      <c r="I28" s="140">
        <v>172</v>
      </c>
      <c r="J28" s="115">
        <v>-3</v>
      </c>
      <c r="K28" s="116">
        <v>-1.7441860465116279</v>
      </c>
    </row>
    <row r="29" spans="1:255" ht="14.1" customHeight="1" x14ac:dyDescent="0.2">
      <c r="A29" s="306">
        <v>29</v>
      </c>
      <c r="B29" s="307" t="s">
        <v>246</v>
      </c>
      <c r="C29" s="308"/>
      <c r="D29" s="113">
        <v>1.0139939788335683</v>
      </c>
      <c r="E29" s="115">
        <v>1647</v>
      </c>
      <c r="F29" s="114">
        <v>1704</v>
      </c>
      <c r="G29" s="114">
        <v>1702</v>
      </c>
      <c r="H29" s="114">
        <v>1665</v>
      </c>
      <c r="I29" s="140">
        <v>1626</v>
      </c>
      <c r="J29" s="115">
        <v>21</v>
      </c>
      <c r="K29" s="116">
        <v>1.2915129151291513</v>
      </c>
    </row>
    <row r="30" spans="1:255" ht="14.1" customHeight="1" x14ac:dyDescent="0.2">
      <c r="A30" s="306" t="s">
        <v>247</v>
      </c>
      <c r="B30" s="307" t="s">
        <v>248</v>
      </c>
      <c r="C30" s="308"/>
      <c r="D30" s="113">
        <v>0.23579823551503137</v>
      </c>
      <c r="E30" s="115">
        <v>383</v>
      </c>
      <c r="F30" s="114">
        <v>391</v>
      </c>
      <c r="G30" s="114">
        <v>404</v>
      </c>
      <c r="H30" s="114">
        <v>389</v>
      </c>
      <c r="I30" s="140">
        <v>384</v>
      </c>
      <c r="J30" s="115">
        <v>-1</v>
      </c>
      <c r="K30" s="116">
        <v>-0.26041666666666669</v>
      </c>
    </row>
    <row r="31" spans="1:255" ht="14.1" customHeight="1" x14ac:dyDescent="0.2">
      <c r="A31" s="306" t="s">
        <v>249</v>
      </c>
      <c r="B31" s="307" t="s">
        <v>250</v>
      </c>
      <c r="C31" s="308"/>
      <c r="D31" s="113">
        <v>0.77450177618253124</v>
      </c>
      <c r="E31" s="115">
        <v>1258</v>
      </c>
      <c r="F31" s="114">
        <v>1307</v>
      </c>
      <c r="G31" s="114">
        <v>1293</v>
      </c>
      <c r="H31" s="114">
        <v>1271</v>
      </c>
      <c r="I31" s="140">
        <v>1236</v>
      </c>
      <c r="J31" s="115">
        <v>22</v>
      </c>
      <c r="K31" s="116">
        <v>1.7799352750809061</v>
      </c>
    </row>
    <row r="32" spans="1:255" ht="14.1" customHeight="1" x14ac:dyDescent="0.2">
      <c r="A32" s="306">
        <v>31</v>
      </c>
      <c r="B32" s="307" t="s">
        <v>251</v>
      </c>
      <c r="C32" s="308"/>
      <c r="D32" s="113">
        <v>0.46174589200071414</v>
      </c>
      <c r="E32" s="115">
        <v>750</v>
      </c>
      <c r="F32" s="114">
        <v>751</v>
      </c>
      <c r="G32" s="114">
        <v>753</v>
      </c>
      <c r="H32" s="114">
        <v>738</v>
      </c>
      <c r="I32" s="140">
        <v>740</v>
      </c>
      <c r="J32" s="115">
        <v>10</v>
      </c>
      <c r="K32" s="116">
        <v>1.3513513513513513</v>
      </c>
    </row>
    <row r="33" spans="1:11" ht="14.1" customHeight="1" x14ac:dyDescent="0.2">
      <c r="A33" s="306">
        <v>32</v>
      </c>
      <c r="B33" s="307" t="s">
        <v>252</v>
      </c>
      <c r="C33" s="308"/>
      <c r="D33" s="113">
        <v>1.2836535797619855</v>
      </c>
      <c r="E33" s="115">
        <v>2085</v>
      </c>
      <c r="F33" s="114">
        <v>2090</v>
      </c>
      <c r="G33" s="114">
        <v>2149</v>
      </c>
      <c r="H33" s="114">
        <v>2117</v>
      </c>
      <c r="I33" s="140">
        <v>2062</v>
      </c>
      <c r="J33" s="115">
        <v>23</v>
      </c>
      <c r="K33" s="116">
        <v>1.1154219204655673</v>
      </c>
    </row>
    <row r="34" spans="1:11" ht="14.1" customHeight="1" x14ac:dyDescent="0.2">
      <c r="A34" s="306">
        <v>33</v>
      </c>
      <c r="B34" s="307" t="s">
        <v>253</v>
      </c>
      <c r="C34" s="308"/>
      <c r="D34" s="113">
        <v>0.89824967523872268</v>
      </c>
      <c r="E34" s="115">
        <v>1459</v>
      </c>
      <c r="F34" s="114">
        <v>1465</v>
      </c>
      <c r="G34" s="114">
        <v>1515</v>
      </c>
      <c r="H34" s="114">
        <v>1456</v>
      </c>
      <c r="I34" s="140">
        <v>1443</v>
      </c>
      <c r="J34" s="115">
        <v>16</v>
      </c>
      <c r="K34" s="116">
        <v>1.1088011088011087</v>
      </c>
    </row>
    <row r="35" spans="1:11" ht="14.1" customHeight="1" x14ac:dyDescent="0.2">
      <c r="A35" s="306">
        <v>34</v>
      </c>
      <c r="B35" s="307" t="s">
        <v>254</v>
      </c>
      <c r="C35" s="308"/>
      <c r="D35" s="113">
        <v>1.6881429811546109</v>
      </c>
      <c r="E35" s="115">
        <v>2742</v>
      </c>
      <c r="F35" s="114">
        <v>2745</v>
      </c>
      <c r="G35" s="114">
        <v>2743</v>
      </c>
      <c r="H35" s="114">
        <v>2746</v>
      </c>
      <c r="I35" s="140">
        <v>2754</v>
      </c>
      <c r="J35" s="115">
        <v>-12</v>
      </c>
      <c r="K35" s="116">
        <v>-0.4357298474945534</v>
      </c>
    </row>
    <row r="36" spans="1:11" ht="14.1" customHeight="1" x14ac:dyDescent="0.2">
      <c r="A36" s="306">
        <v>41</v>
      </c>
      <c r="B36" s="307" t="s">
        <v>255</v>
      </c>
      <c r="C36" s="308"/>
      <c r="D36" s="113">
        <v>0.79912822375590264</v>
      </c>
      <c r="E36" s="115">
        <v>1298</v>
      </c>
      <c r="F36" s="114">
        <v>1310</v>
      </c>
      <c r="G36" s="114">
        <v>1311</v>
      </c>
      <c r="H36" s="114">
        <v>1293</v>
      </c>
      <c r="I36" s="140">
        <v>1299</v>
      </c>
      <c r="J36" s="115">
        <v>-1</v>
      </c>
      <c r="K36" s="116">
        <v>-7.6982294072363358E-2</v>
      </c>
    </row>
    <row r="37" spans="1:11" ht="14.1" customHeight="1" x14ac:dyDescent="0.2">
      <c r="A37" s="306">
        <v>42</v>
      </c>
      <c r="B37" s="307" t="s">
        <v>256</v>
      </c>
      <c r="C37" s="308"/>
      <c r="D37" s="113">
        <v>7.2648020341445699E-2</v>
      </c>
      <c r="E37" s="115">
        <v>118</v>
      </c>
      <c r="F37" s="114">
        <v>115</v>
      </c>
      <c r="G37" s="114">
        <v>114</v>
      </c>
      <c r="H37" s="114" t="s">
        <v>513</v>
      </c>
      <c r="I37" s="140" t="s">
        <v>513</v>
      </c>
      <c r="J37" s="115" t="s">
        <v>513</v>
      </c>
      <c r="K37" s="116" t="s">
        <v>513</v>
      </c>
    </row>
    <row r="38" spans="1:11" ht="14.1" customHeight="1" x14ac:dyDescent="0.2">
      <c r="A38" s="306">
        <v>43</v>
      </c>
      <c r="B38" s="307" t="s">
        <v>257</v>
      </c>
      <c r="C38" s="308"/>
      <c r="D38" s="113">
        <v>1.1876104342258369</v>
      </c>
      <c r="E38" s="115">
        <v>1929</v>
      </c>
      <c r="F38" s="114">
        <v>1928</v>
      </c>
      <c r="G38" s="114">
        <v>1927</v>
      </c>
      <c r="H38" s="114">
        <v>1872</v>
      </c>
      <c r="I38" s="140">
        <v>1878</v>
      </c>
      <c r="J38" s="115">
        <v>51</v>
      </c>
      <c r="K38" s="116">
        <v>2.7156549520766773</v>
      </c>
    </row>
    <row r="39" spans="1:11" ht="14.1" customHeight="1" x14ac:dyDescent="0.2">
      <c r="A39" s="306">
        <v>51</v>
      </c>
      <c r="B39" s="307" t="s">
        <v>258</v>
      </c>
      <c r="C39" s="308"/>
      <c r="D39" s="113">
        <v>6.2224876406016243</v>
      </c>
      <c r="E39" s="115">
        <v>10107</v>
      </c>
      <c r="F39" s="114">
        <v>10240</v>
      </c>
      <c r="G39" s="114">
        <v>10640</v>
      </c>
      <c r="H39" s="114">
        <v>10563</v>
      </c>
      <c r="I39" s="140">
        <v>10653</v>
      </c>
      <c r="J39" s="115">
        <v>-546</v>
      </c>
      <c r="K39" s="116">
        <v>-5.125316812165587</v>
      </c>
    </row>
    <row r="40" spans="1:11" ht="14.1" customHeight="1" x14ac:dyDescent="0.2">
      <c r="A40" s="306" t="s">
        <v>259</v>
      </c>
      <c r="B40" s="307" t="s">
        <v>260</v>
      </c>
      <c r="C40" s="308"/>
      <c r="D40" s="113">
        <v>5.3975016468936818</v>
      </c>
      <c r="E40" s="115">
        <v>8767</v>
      </c>
      <c r="F40" s="114">
        <v>8876</v>
      </c>
      <c r="G40" s="114">
        <v>9155</v>
      </c>
      <c r="H40" s="114">
        <v>9160</v>
      </c>
      <c r="I40" s="140">
        <v>9288</v>
      </c>
      <c r="J40" s="115">
        <v>-521</v>
      </c>
      <c r="K40" s="116">
        <v>-5.6093884582256672</v>
      </c>
    </row>
    <row r="41" spans="1:11" ht="14.1" customHeight="1" x14ac:dyDescent="0.2">
      <c r="A41" s="306"/>
      <c r="B41" s="307" t="s">
        <v>261</v>
      </c>
      <c r="C41" s="308"/>
      <c r="D41" s="113">
        <v>4.7332032236019872</v>
      </c>
      <c r="E41" s="115">
        <v>7688</v>
      </c>
      <c r="F41" s="114">
        <v>7756</v>
      </c>
      <c r="G41" s="114">
        <v>8047</v>
      </c>
      <c r="H41" s="114">
        <v>8067</v>
      </c>
      <c r="I41" s="140">
        <v>8198</v>
      </c>
      <c r="J41" s="115">
        <v>-510</v>
      </c>
      <c r="K41" s="116">
        <v>-6.2210295193949747</v>
      </c>
    </row>
    <row r="42" spans="1:11" ht="14.1" customHeight="1" x14ac:dyDescent="0.2">
      <c r="A42" s="306">
        <v>52</v>
      </c>
      <c r="B42" s="307" t="s">
        <v>262</v>
      </c>
      <c r="C42" s="308"/>
      <c r="D42" s="113">
        <v>2.8295788261803763</v>
      </c>
      <c r="E42" s="115">
        <v>4596</v>
      </c>
      <c r="F42" s="114">
        <v>4608</v>
      </c>
      <c r="G42" s="114">
        <v>4729</v>
      </c>
      <c r="H42" s="114">
        <v>4724</v>
      </c>
      <c r="I42" s="140">
        <v>4751</v>
      </c>
      <c r="J42" s="115">
        <v>-155</v>
      </c>
      <c r="K42" s="116">
        <v>-3.2624710587244792</v>
      </c>
    </row>
    <row r="43" spans="1:11" ht="14.1" customHeight="1" x14ac:dyDescent="0.2">
      <c r="A43" s="306" t="s">
        <v>263</v>
      </c>
      <c r="B43" s="307" t="s">
        <v>264</v>
      </c>
      <c r="C43" s="308"/>
      <c r="D43" s="113">
        <v>2.3998473160250451</v>
      </c>
      <c r="E43" s="115">
        <v>3898</v>
      </c>
      <c r="F43" s="114">
        <v>3906</v>
      </c>
      <c r="G43" s="114">
        <v>4005</v>
      </c>
      <c r="H43" s="114">
        <v>4011</v>
      </c>
      <c r="I43" s="140">
        <v>4046</v>
      </c>
      <c r="J43" s="115">
        <v>-148</v>
      </c>
      <c r="K43" s="116">
        <v>-3.6579337617399901</v>
      </c>
    </row>
    <row r="44" spans="1:11" ht="14.1" customHeight="1" x14ac:dyDescent="0.2">
      <c r="A44" s="306">
        <v>53</v>
      </c>
      <c r="B44" s="307" t="s">
        <v>265</v>
      </c>
      <c r="C44" s="308"/>
      <c r="D44" s="113">
        <v>0.57995284035289696</v>
      </c>
      <c r="E44" s="115">
        <v>942</v>
      </c>
      <c r="F44" s="114">
        <v>949</v>
      </c>
      <c r="G44" s="114">
        <v>954</v>
      </c>
      <c r="H44" s="114">
        <v>937</v>
      </c>
      <c r="I44" s="140">
        <v>940</v>
      </c>
      <c r="J44" s="115">
        <v>2</v>
      </c>
      <c r="K44" s="116">
        <v>0.21276595744680851</v>
      </c>
    </row>
    <row r="45" spans="1:11" ht="14.1" customHeight="1" x14ac:dyDescent="0.2">
      <c r="A45" s="306" t="s">
        <v>266</v>
      </c>
      <c r="B45" s="307" t="s">
        <v>267</v>
      </c>
      <c r="C45" s="308"/>
      <c r="D45" s="113">
        <v>0.53316258996349131</v>
      </c>
      <c r="E45" s="115">
        <v>866</v>
      </c>
      <c r="F45" s="114">
        <v>873</v>
      </c>
      <c r="G45" s="114">
        <v>877</v>
      </c>
      <c r="H45" s="114">
        <v>851</v>
      </c>
      <c r="I45" s="140">
        <v>863</v>
      </c>
      <c r="J45" s="115">
        <v>3</v>
      </c>
      <c r="K45" s="116">
        <v>0.34762456546929316</v>
      </c>
    </row>
    <row r="46" spans="1:11" ht="14.1" customHeight="1" x14ac:dyDescent="0.2">
      <c r="A46" s="306">
        <v>54</v>
      </c>
      <c r="B46" s="307" t="s">
        <v>268</v>
      </c>
      <c r="C46" s="308"/>
      <c r="D46" s="113">
        <v>2.082781803517888</v>
      </c>
      <c r="E46" s="115">
        <v>3383</v>
      </c>
      <c r="F46" s="114">
        <v>3443</v>
      </c>
      <c r="G46" s="114">
        <v>3425</v>
      </c>
      <c r="H46" s="114">
        <v>3347</v>
      </c>
      <c r="I46" s="140">
        <v>3339</v>
      </c>
      <c r="J46" s="115">
        <v>44</v>
      </c>
      <c r="K46" s="116">
        <v>1.3177598083258462</v>
      </c>
    </row>
    <row r="47" spans="1:11" ht="14.1" customHeight="1" x14ac:dyDescent="0.2">
      <c r="A47" s="306">
        <v>61</v>
      </c>
      <c r="B47" s="307" t="s">
        <v>269</v>
      </c>
      <c r="C47" s="308"/>
      <c r="D47" s="113">
        <v>3.4846423316320561</v>
      </c>
      <c r="E47" s="115">
        <v>5660</v>
      </c>
      <c r="F47" s="114">
        <v>5638</v>
      </c>
      <c r="G47" s="114">
        <v>5676</v>
      </c>
      <c r="H47" s="114">
        <v>5623</v>
      </c>
      <c r="I47" s="140">
        <v>5648</v>
      </c>
      <c r="J47" s="115">
        <v>12</v>
      </c>
      <c r="K47" s="116">
        <v>0.21246458923512748</v>
      </c>
    </row>
    <row r="48" spans="1:11" ht="14.1" customHeight="1" x14ac:dyDescent="0.2">
      <c r="A48" s="306">
        <v>62</v>
      </c>
      <c r="B48" s="307" t="s">
        <v>270</v>
      </c>
      <c r="C48" s="308"/>
      <c r="D48" s="113">
        <v>5.296533211842859</v>
      </c>
      <c r="E48" s="115">
        <v>8603</v>
      </c>
      <c r="F48" s="114">
        <v>8716</v>
      </c>
      <c r="G48" s="114">
        <v>8693</v>
      </c>
      <c r="H48" s="114">
        <v>8572</v>
      </c>
      <c r="I48" s="140">
        <v>8652</v>
      </c>
      <c r="J48" s="115">
        <v>-49</v>
      </c>
      <c r="K48" s="116">
        <v>-0.56634304207119746</v>
      </c>
    </row>
    <row r="49" spans="1:11" ht="14.1" customHeight="1" x14ac:dyDescent="0.2">
      <c r="A49" s="306">
        <v>63</v>
      </c>
      <c r="B49" s="307" t="s">
        <v>271</v>
      </c>
      <c r="C49" s="308"/>
      <c r="D49" s="113">
        <v>1.0626312127909769</v>
      </c>
      <c r="E49" s="115">
        <v>1726</v>
      </c>
      <c r="F49" s="114">
        <v>1760</v>
      </c>
      <c r="G49" s="114">
        <v>1782</v>
      </c>
      <c r="H49" s="114">
        <v>1734</v>
      </c>
      <c r="I49" s="140">
        <v>1724</v>
      </c>
      <c r="J49" s="115">
        <v>2</v>
      </c>
      <c r="K49" s="116">
        <v>0.11600928074245939</v>
      </c>
    </row>
    <row r="50" spans="1:11" ht="14.1" customHeight="1" x14ac:dyDescent="0.2">
      <c r="A50" s="306" t="s">
        <v>272</v>
      </c>
      <c r="B50" s="307" t="s">
        <v>273</v>
      </c>
      <c r="C50" s="308"/>
      <c r="D50" s="113">
        <v>0.17731042252827425</v>
      </c>
      <c r="E50" s="115">
        <v>288</v>
      </c>
      <c r="F50" s="114">
        <v>280</v>
      </c>
      <c r="G50" s="114">
        <v>290</v>
      </c>
      <c r="H50" s="114">
        <v>275</v>
      </c>
      <c r="I50" s="140">
        <v>296</v>
      </c>
      <c r="J50" s="115">
        <v>-8</v>
      </c>
      <c r="K50" s="116">
        <v>-2.7027027027027026</v>
      </c>
    </row>
    <row r="51" spans="1:11" ht="14.1" customHeight="1" x14ac:dyDescent="0.2">
      <c r="A51" s="306" t="s">
        <v>274</v>
      </c>
      <c r="B51" s="307" t="s">
        <v>275</v>
      </c>
      <c r="C51" s="308"/>
      <c r="D51" s="113">
        <v>0.71724528557444267</v>
      </c>
      <c r="E51" s="115">
        <v>1165</v>
      </c>
      <c r="F51" s="114">
        <v>1206</v>
      </c>
      <c r="G51" s="114">
        <v>1212</v>
      </c>
      <c r="H51" s="114">
        <v>1193</v>
      </c>
      <c r="I51" s="140">
        <v>1155</v>
      </c>
      <c r="J51" s="115">
        <v>10</v>
      </c>
      <c r="K51" s="116">
        <v>0.86580086580086579</v>
      </c>
    </row>
    <row r="52" spans="1:11" ht="14.1" customHeight="1" x14ac:dyDescent="0.2">
      <c r="A52" s="306">
        <v>71</v>
      </c>
      <c r="B52" s="307" t="s">
        <v>276</v>
      </c>
      <c r="C52" s="308"/>
      <c r="D52" s="113">
        <v>10.938452350902251</v>
      </c>
      <c r="E52" s="115">
        <v>17767</v>
      </c>
      <c r="F52" s="114">
        <v>17901</v>
      </c>
      <c r="G52" s="114">
        <v>17983</v>
      </c>
      <c r="H52" s="114">
        <v>17730</v>
      </c>
      <c r="I52" s="140">
        <v>17827</v>
      </c>
      <c r="J52" s="115">
        <v>-60</v>
      </c>
      <c r="K52" s="116">
        <v>-0.33656812699837324</v>
      </c>
    </row>
    <row r="53" spans="1:11" ht="14.1" customHeight="1" x14ac:dyDescent="0.2">
      <c r="A53" s="306" t="s">
        <v>277</v>
      </c>
      <c r="B53" s="307" t="s">
        <v>278</v>
      </c>
      <c r="C53" s="308"/>
      <c r="D53" s="113">
        <v>5.0804361343865247</v>
      </c>
      <c r="E53" s="115">
        <v>8252</v>
      </c>
      <c r="F53" s="114">
        <v>8364</v>
      </c>
      <c r="G53" s="114">
        <v>8419</v>
      </c>
      <c r="H53" s="114">
        <v>8219</v>
      </c>
      <c r="I53" s="140">
        <v>8270</v>
      </c>
      <c r="J53" s="115">
        <v>-18</v>
      </c>
      <c r="K53" s="116">
        <v>-0.21765417170495768</v>
      </c>
    </row>
    <row r="54" spans="1:11" ht="14.1" customHeight="1" x14ac:dyDescent="0.2">
      <c r="A54" s="306" t="s">
        <v>279</v>
      </c>
      <c r="B54" s="307" t="s">
        <v>280</v>
      </c>
      <c r="C54" s="308"/>
      <c r="D54" s="113">
        <v>4.5879071829190963</v>
      </c>
      <c r="E54" s="115">
        <v>7452</v>
      </c>
      <c r="F54" s="114">
        <v>7469</v>
      </c>
      <c r="G54" s="114">
        <v>7501</v>
      </c>
      <c r="H54" s="114">
        <v>7459</v>
      </c>
      <c r="I54" s="140">
        <v>7492</v>
      </c>
      <c r="J54" s="115">
        <v>-40</v>
      </c>
      <c r="K54" s="116">
        <v>-0.53390282968499736</v>
      </c>
    </row>
    <row r="55" spans="1:11" ht="14.1" customHeight="1" x14ac:dyDescent="0.2">
      <c r="A55" s="306">
        <v>72</v>
      </c>
      <c r="B55" s="307" t="s">
        <v>281</v>
      </c>
      <c r="C55" s="308"/>
      <c r="D55" s="113">
        <v>3.0056579263299823</v>
      </c>
      <c r="E55" s="115">
        <v>4882</v>
      </c>
      <c r="F55" s="114">
        <v>4944</v>
      </c>
      <c r="G55" s="114">
        <v>4976</v>
      </c>
      <c r="H55" s="114">
        <v>4909</v>
      </c>
      <c r="I55" s="140">
        <v>4934</v>
      </c>
      <c r="J55" s="115">
        <v>-52</v>
      </c>
      <c r="K55" s="116">
        <v>-1.0539116335630321</v>
      </c>
    </row>
    <row r="56" spans="1:11" ht="14.1" customHeight="1" x14ac:dyDescent="0.2">
      <c r="A56" s="306" t="s">
        <v>282</v>
      </c>
      <c r="B56" s="307" t="s">
        <v>283</v>
      </c>
      <c r="C56" s="308"/>
      <c r="D56" s="113">
        <v>1.2713403559752996</v>
      </c>
      <c r="E56" s="115">
        <v>2065</v>
      </c>
      <c r="F56" s="114">
        <v>2111</v>
      </c>
      <c r="G56" s="114">
        <v>2141</v>
      </c>
      <c r="H56" s="114">
        <v>2105</v>
      </c>
      <c r="I56" s="140">
        <v>2112</v>
      </c>
      <c r="J56" s="115">
        <v>-47</v>
      </c>
      <c r="K56" s="116">
        <v>-2.2253787878787881</v>
      </c>
    </row>
    <row r="57" spans="1:11" ht="14.1" customHeight="1" x14ac:dyDescent="0.2">
      <c r="A57" s="306" t="s">
        <v>284</v>
      </c>
      <c r="B57" s="307" t="s">
        <v>285</v>
      </c>
      <c r="C57" s="308"/>
      <c r="D57" s="113">
        <v>1.2282440727218997</v>
      </c>
      <c r="E57" s="115">
        <v>1995</v>
      </c>
      <c r="F57" s="114">
        <v>1999</v>
      </c>
      <c r="G57" s="114">
        <v>1988</v>
      </c>
      <c r="H57" s="114">
        <v>1980</v>
      </c>
      <c r="I57" s="140">
        <v>1995</v>
      </c>
      <c r="J57" s="115">
        <v>0</v>
      </c>
      <c r="K57" s="116">
        <v>0</v>
      </c>
    </row>
    <row r="58" spans="1:11" ht="14.1" customHeight="1" x14ac:dyDescent="0.2">
      <c r="A58" s="306">
        <v>73</v>
      </c>
      <c r="B58" s="307" t="s">
        <v>286</v>
      </c>
      <c r="C58" s="308"/>
      <c r="D58" s="113">
        <v>2.2527042917741507</v>
      </c>
      <c r="E58" s="115">
        <v>3659</v>
      </c>
      <c r="F58" s="114">
        <v>3656</v>
      </c>
      <c r="G58" s="114">
        <v>3657</v>
      </c>
      <c r="H58" s="114">
        <v>3581</v>
      </c>
      <c r="I58" s="140">
        <v>3583</v>
      </c>
      <c r="J58" s="115">
        <v>76</v>
      </c>
      <c r="K58" s="116">
        <v>2.1211275467485349</v>
      </c>
    </row>
    <row r="59" spans="1:11" ht="14.1" customHeight="1" x14ac:dyDescent="0.2">
      <c r="A59" s="306" t="s">
        <v>287</v>
      </c>
      <c r="B59" s="307" t="s">
        <v>288</v>
      </c>
      <c r="C59" s="308"/>
      <c r="D59" s="113">
        <v>1.739858521058691</v>
      </c>
      <c r="E59" s="115">
        <v>2826</v>
      </c>
      <c r="F59" s="114">
        <v>2831</v>
      </c>
      <c r="G59" s="114">
        <v>2816</v>
      </c>
      <c r="H59" s="114">
        <v>2758</v>
      </c>
      <c r="I59" s="140">
        <v>2747</v>
      </c>
      <c r="J59" s="115">
        <v>79</v>
      </c>
      <c r="K59" s="116">
        <v>2.875864579541318</v>
      </c>
    </row>
    <row r="60" spans="1:11" ht="14.1" customHeight="1" x14ac:dyDescent="0.2">
      <c r="A60" s="306">
        <v>81</v>
      </c>
      <c r="B60" s="307" t="s">
        <v>289</v>
      </c>
      <c r="C60" s="308"/>
      <c r="D60" s="113">
        <v>6.3567017798764986</v>
      </c>
      <c r="E60" s="115">
        <v>10325</v>
      </c>
      <c r="F60" s="114">
        <v>10304</v>
      </c>
      <c r="G60" s="114">
        <v>10289</v>
      </c>
      <c r="H60" s="114">
        <v>10072</v>
      </c>
      <c r="I60" s="140">
        <v>10072</v>
      </c>
      <c r="J60" s="115">
        <v>253</v>
      </c>
      <c r="K60" s="116">
        <v>2.5119142176330422</v>
      </c>
    </row>
    <row r="61" spans="1:11" ht="14.1" customHeight="1" x14ac:dyDescent="0.2">
      <c r="A61" s="306" t="s">
        <v>290</v>
      </c>
      <c r="B61" s="307" t="s">
        <v>291</v>
      </c>
      <c r="C61" s="308"/>
      <c r="D61" s="113">
        <v>1.8685317096295566</v>
      </c>
      <c r="E61" s="115">
        <v>3035</v>
      </c>
      <c r="F61" s="114">
        <v>3033</v>
      </c>
      <c r="G61" s="114">
        <v>3053</v>
      </c>
      <c r="H61" s="114">
        <v>2914</v>
      </c>
      <c r="I61" s="140">
        <v>2945</v>
      </c>
      <c r="J61" s="115">
        <v>90</v>
      </c>
      <c r="K61" s="116">
        <v>3.0560271646859083</v>
      </c>
    </row>
    <row r="62" spans="1:11" ht="14.1" customHeight="1" x14ac:dyDescent="0.2">
      <c r="A62" s="306" t="s">
        <v>292</v>
      </c>
      <c r="B62" s="307" t="s">
        <v>293</v>
      </c>
      <c r="C62" s="308"/>
      <c r="D62" s="113">
        <v>2.7433862596735765</v>
      </c>
      <c r="E62" s="115">
        <v>4456</v>
      </c>
      <c r="F62" s="114">
        <v>4439</v>
      </c>
      <c r="G62" s="114">
        <v>4396</v>
      </c>
      <c r="H62" s="114">
        <v>4335</v>
      </c>
      <c r="I62" s="140">
        <v>4317</v>
      </c>
      <c r="J62" s="115">
        <v>139</v>
      </c>
      <c r="K62" s="116">
        <v>3.2198285846652768</v>
      </c>
    </row>
    <row r="63" spans="1:11" ht="14.1" customHeight="1" x14ac:dyDescent="0.2">
      <c r="A63" s="306"/>
      <c r="B63" s="307" t="s">
        <v>294</v>
      </c>
      <c r="C63" s="308"/>
      <c r="D63" s="113">
        <v>2.4521785171184596</v>
      </c>
      <c r="E63" s="115">
        <v>3983</v>
      </c>
      <c r="F63" s="114">
        <v>3977</v>
      </c>
      <c r="G63" s="114">
        <v>3945</v>
      </c>
      <c r="H63" s="114">
        <v>3906</v>
      </c>
      <c r="I63" s="140">
        <v>3878</v>
      </c>
      <c r="J63" s="115">
        <v>105</v>
      </c>
      <c r="K63" s="116">
        <v>2.7075812274368229</v>
      </c>
    </row>
    <row r="64" spans="1:11" ht="14.1" customHeight="1" x14ac:dyDescent="0.2">
      <c r="A64" s="306" t="s">
        <v>295</v>
      </c>
      <c r="B64" s="307" t="s">
        <v>296</v>
      </c>
      <c r="C64" s="308"/>
      <c r="D64" s="113">
        <v>0.60457928792626836</v>
      </c>
      <c r="E64" s="115">
        <v>982</v>
      </c>
      <c r="F64" s="114">
        <v>974</v>
      </c>
      <c r="G64" s="114">
        <v>990</v>
      </c>
      <c r="H64" s="114">
        <v>982</v>
      </c>
      <c r="I64" s="140">
        <v>965</v>
      </c>
      <c r="J64" s="115">
        <v>17</v>
      </c>
      <c r="K64" s="116">
        <v>1.7616580310880829</v>
      </c>
    </row>
    <row r="65" spans="1:11" ht="14.1" customHeight="1" x14ac:dyDescent="0.2">
      <c r="A65" s="306" t="s">
        <v>297</v>
      </c>
      <c r="B65" s="307" t="s">
        <v>298</v>
      </c>
      <c r="C65" s="308"/>
      <c r="D65" s="113">
        <v>0.53562523472082846</v>
      </c>
      <c r="E65" s="115">
        <v>870</v>
      </c>
      <c r="F65" s="114">
        <v>877</v>
      </c>
      <c r="G65" s="114">
        <v>866</v>
      </c>
      <c r="H65" s="114">
        <v>871</v>
      </c>
      <c r="I65" s="140">
        <v>875</v>
      </c>
      <c r="J65" s="115">
        <v>-5</v>
      </c>
      <c r="K65" s="116">
        <v>-0.5714285714285714</v>
      </c>
    </row>
    <row r="66" spans="1:11" ht="14.1" customHeight="1" x14ac:dyDescent="0.2">
      <c r="A66" s="306">
        <v>82</v>
      </c>
      <c r="B66" s="307" t="s">
        <v>299</v>
      </c>
      <c r="C66" s="308"/>
      <c r="D66" s="113">
        <v>2.9385508566925451</v>
      </c>
      <c r="E66" s="115">
        <v>4773</v>
      </c>
      <c r="F66" s="114">
        <v>4813</v>
      </c>
      <c r="G66" s="114">
        <v>4738</v>
      </c>
      <c r="H66" s="114">
        <v>4659</v>
      </c>
      <c r="I66" s="140">
        <v>4604</v>
      </c>
      <c r="J66" s="115">
        <v>169</v>
      </c>
      <c r="K66" s="116">
        <v>3.6707211120764551</v>
      </c>
    </row>
    <row r="67" spans="1:11" ht="14.1" customHeight="1" x14ac:dyDescent="0.2">
      <c r="A67" s="306" t="s">
        <v>300</v>
      </c>
      <c r="B67" s="307" t="s">
        <v>301</v>
      </c>
      <c r="C67" s="308"/>
      <c r="D67" s="113">
        <v>2.0519987440511738</v>
      </c>
      <c r="E67" s="115">
        <v>3333</v>
      </c>
      <c r="F67" s="114">
        <v>3367</v>
      </c>
      <c r="G67" s="114">
        <v>3302</v>
      </c>
      <c r="H67" s="114">
        <v>3256</v>
      </c>
      <c r="I67" s="140">
        <v>3199</v>
      </c>
      <c r="J67" s="115">
        <v>134</v>
      </c>
      <c r="K67" s="116">
        <v>4.1888090028133789</v>
      </c>
    </row>
    <row r="68" spans="1:11" ht="14.1" customHeight="1" x14ac:dyDescent="0.2">
      <c r="A68" s="306" t="s">
        <v>302</v>
      </c>
      <c r="B68" s="307" t="s">
        <v>303</v>
      </c>
      <c r="C68" s="308"/>
      <c r="D68" s="113">
        <v>0.47898440530207415</v>
      </c>
      <c r="E68" s="115">
        <v>778</v>
      </c>
      <c r="F68" s="114">
        <v>799</v>
      </c>
      <c r="G68" s="114">
        <v>800</v>
      </c>
      <c r="H68" s="114">
        <v>780</v>
      </c>
      <c r="I68" s="140">
        <v>777</v>
      </c>
      <c r="J68" s="115">
        <v>1</v>
      </c>
      <c r="K68" s="116">
        <v>0.1287001287001287</v>
      </c>
    </row>
    <row r="69" spans="1:11" ht="14.1" customHeight="1" x14ac:dyDescent="0.2">
      <c r="A69" s="306">
        <v>83</v>
      </c>
      <c r="B69" s="307" t="s">
        <v>304</v>
      </c>
      <c r="C69" s="308"/>
      <c r="D69" s="113">
        <v>5.2540525897787926</v>
      </c>
      <c r="E69" s="115">
        <v>8534</v>
      </c>
      <c r="F69" s="114">
        <v>8439</v>
      </c>
      <c r="G69" s="114">
        <v>8260</v>
      </c>
      <c r="H69" s="114">
        <v>8171</v>
      </c>
      <c r="I69" s="140">
        <v>8155</v>
      </c>
      <c r="J69" s="115">
        <v>379</v>
      </c>
      <c r="K69" s="116">
        <v>4.6474555487431024</v>
      </c>
    </row>
    <row r="70" spans="1:11" ht="14.1" customHeight="1" x14ac:dyDescent="0.2">
      <c r="A70" s="306" t="s">
        <v>305</v>
      </c>
      <c r="B70" s="307" t="s">
        <v>306</v>
      </c>
      <c r="C70" s="308"/>
      <c r="D70" s="113">
        <v>4.5152591625776504</v>
      </c>
      <c r="E70" s="115">
        <v>7334</v>
      </c>
      <c r="F70" s="114">
        <v>7272</v>
      </c>
      <c r="G70" s="114">
        <v>7108</v>
      </c>
      <c r="H70" s="114">
        <v>7049</v>
      </c>
      <c r="I70" s="140">
        <v>7048</v>
      </c>
      <c r="J70" s="115">
        <v>286</v>
      </c>
      <c r="K70" s="116">
        <v>4.0578887627695801</v>
      </c>
    </row>
    <row r="71" spans="1:11" ht="14.1" customHeight="1" x14ac:dyDescent="0.2">
      <c r="A71" s="306"/>
      <c r="B71" s="307" t="s">
        <v>307</v>
      </c>
      <c r="C71" s="308"/>
      <c r="D71" s="113">
        <v>2.5100506689158824</v>
      </c>
      <c r="E71" s="115">
        <v>4077</v>
      </c>
      <c r="F71" s="114">
        <v>4042</v>
      </c>
      <c r="G71" s="114">
        <v>3923</v>
      </c>
      <c r="H71" s="114">
        <v>3901</v>
      </c>
      <c r="I71" s="140">
        <v>3910</v>
      </c>
      <c r="J71" s="115">
        <v>167</v>
      </c>
      <c r="K71" s="116">
        <v>4.2710997442455243</v>
      </c>
    </row>
    <row r="72" spans="1:11" ht="14.1" customHeight="1" x14ac:dyDescent="0.2">
      <c r="A72" s="306">
        <v>84</v>
      </c>
      <c r="B72" s="307" t="s">
        <v>308</v>
      </c>
      <c r="C72" s="308"/>
      <c r="D72" s="113">
        <v>1.2651837440819569</v>
      </c>
      <c r="E72" s="115">
        <v>2055</v>
      </c>
      <c r="F72" s="114">
        <v>2018</v>
      </c>
      <c r="G72" s="114">
        <v>2016</v>
      </c>
      <c r="H72" s="114">
        <v>2041</v>
      </c>
      <c r="I72" s="140">
        <v>2034</v>
      </c>
      <c r="J72" s="115">
        <v>21</v>
      </c>
      <c r="K72" s="116">
        <v>1.0324483775811208</v>
      </c>
    </row>
    <row r="73" spans="1:11" ht="14.1" customHeight="1" x14ac:dyDescent="0.2">
      <c r="A73" s="306" t="s">
        <v>309</v>
      </c>
      <c r="B73" s="307" t="s">
        <v>310</v>
      </c>
      <c r="C73" s="308"/>
      <c r="D73" s="113">
        <v>0.55347940921152272</v>
      </c>
      <c r="E73" s="115">
        <v>899</v>
      </c>
      <c r="F73" s="114">
        <v>875</v>
      </c>
      <c r="G73" s="114">
        <v>857</v>
      </c>
      <c r="H73" s="114">
        <v>868</v>
      </c>
      <c r="I73" s="140">
        <v>871</v>
      </c>
      <c r="J73" s="115">
        <v>28</v>
      </c>
      <c r="K73" s="116">
        <v>3.214695752009185</v>
      </c>
    </row>
    <row r="74" spans="1:11" ht="14.1" customHeight="1" x14ac:dyDescent="0.2">
      <c r="A74" s="306" t="s">
        <v>311</v>
      </c>
      <c r="B74" s="307" t="s">
        <v>312</v>
      </c>
      <c r="C74" s="308"/>
      <c r="D74" s="113">
        <v>0.28936075898711422</v>
      </c>
      <c r="E74" s="115">
        <v>470</v>
      </c>
      <c r="F74" s="114">
        <v>466</v>
      </c>
      <c r="G74" s="114">
        <v>468</v>
      </c>
      <c r="H74" s="114">
        <v>471</v>
      </c>
      <c r="I74" s="140">
        <v>460</v>
      </c>
      <c r="J74" s="115">
        <v>10</v>
      </c>
      <c r="K74" s="116">
        <v>2.1739130434782608</v>
      </c>
    </row>
    <row r="75" spans="1:11" ht="14.1" customHeight="1" x14ac:dyDescent="0.2">
      <c r="A75" s="306" t="s">
        <v>313</v>
      </c>
      <c r="B75" s="307" t="s">
        <v>314</v>
      </c>
      <c r="C75" s="308"/>
      <c r="D75" s="113">
        <v>0.11266599764817425</v>
      </c>
      <c r="E75" s="115">
        <v>183</v>
      </c>
      <c r="F75" s="114">
        <v>183</v>
      </c>
      <c r="G75" s="114">
        <v>193</v>
      </c>
      <c r="H75" s="114">
        <v>223</v>
      </c>
      <c r="I75" s="140">
        <v>218</v>
      </c>
      <c r="J75" s="115">
        <v>-35</v>
      </c>
      <c r="K75" s="116">
        <v>-16.055045871559631</v>
      </c>
    </row>
    <row r="76" spans="1:11" ht="14.1" customHeight="1" x14ac:dyDescent="0.2">
      <c r="A76" s="306">
        <v>91</v>
      </c>
      <c r="B76" s="307" t="s">
        <v>315</v>
      </c>
      <c r="C76" s="308"/>
      <c r="D76" s="113">
        <v>0.10158409624015712</v>
      </c>
      <c r="E76" s="115">
        <v>165</v>
      </c>
      <c r="F76" s="114">
        <v>154</v>
      </c>
      <c r="G76" s="114">
        <v>151</v>
      </c>
      <c r="H76" s="114">
        <v>144</v>
      </c>
      <c r="I76" s="140">
        <v>135</v>
      </c>
      <c r="J76" s="115">
        <v>30</v>
      </c>
      <c r="K76" s="116">
        <v>22.222222222222221</v>
      </c>
    </row>
    <row r="77" spans="1:11" ht="14.1" customHeight="1" x14ac:dyDescent="0.2">
      <c r="A77" s="306">
        <v>92</v>
      </c>
      <c r="B77" s="307" t="s">
        <v>316</v>
      </c>
      <c r="C77" s="308"/>
      <c r="D77" s="113">
        <v>0.73694644363313977</v>
      </c>
      <c r="E77" s="115">
        <v>1197</v>
      </c>
      <c r="F77" s="114">
        <v>1200</v>
      </c>
      <c r="G77" s="114">
        <v>1191</v>
      </c>
      <c r="H77" s="114">
        <v>1176</v>
      </c>
      <c r="I77" s="140">
        <v>1185</v>
      </c>
      <c r="J77" s="115">
        <v>12</v>
      </c>
      <c r="K77" s="116">
        <v>1.0126582278481013</v>
      </c>
    </row>
    <row r="78" spans="1:11" ht="14.1" customHeight="1" x14ac:dyDescent="0.2">
      <c r="A78" s="306">
        <v>93</v>
      </c>
      <c r="B78" s="307" t="s">
        <v>317</v>
      </c>
      <c r="C78" s="308"/>
      <c r="D78" s="113">
        <v>0.12559488262419424</v>
      </c>
      <c r="E78" s="115">
        <v>204</v>
      </c>
      <c r="F78" s="114">
        <v>210</v>
      </c>
      <c r="G78" s="114">
        <v>213</v>
      </c>
      <c r="H78" s="114">
        <v>208</v>
      </c>
      <c r="I78" s="140">
        <v>211</v>
      </c>
      <c r="J78" s="115">
        <v>-7</v>
      </c>
      <c r="K78" s="116">
        <v>-3.3175355450236967</v>
      </c>
    </row>
    <row r="79" spans="1:11" ht="14.1" customHeight="1" x14ac:dyDescent="0.2">
      <c r="A79" s="306">
        <v>94</v>
      </c>
      <c r="B79" s="307" t="s">
        <v>318</v>
      </c>
      <c r="C79" s="308"/>
      <c r="D79" s="113">
        <v>0.11266599764817425</v>
      </c>
      <c r="E79" s="115">
        <v>183</v>
      </c>
      <c r="F79" s="114">
        <v>193</v>
      </c>
      <c r="G79" s="114">
        <v>203</v>
      </c>
      <c r="H79" s="114">
        <v>165</v>
      </c>
      <c r="I79" s="140">
        <v>156</v>
      </c>
      <c r="J79" s="115">
        <v>27</v>
      </c>
      <c r="K79" s="116">
        <v>17.307692307692307</v>
      </c>
    </row>
    <row r="80" spans="1:11" ht="14.1" customHeight="1" x14ac:dyDescent="0.2">
      <c r="A80" s="306" t="s">
        <v>319</v>
      </c>
      <c r="B80" s="307" t="s">
        <v>320</v>
      </c>
      <c r="C80" s="308"/>
      <c r="D80" s="113">
        <v>3.6939671360057135E-3</v>
      </c>
      <c r="E80" s="115">
        <v>6</v>
      </c>
      <c r="F80" s="114">
        <v>6</v>
      </c>
      <c r="G80" s="114">
        <v>6</v>
      </c>
      <c r="H80" s="114" t="s">
        <v>513</v>
      </c>
      <c r="I80" s="140" t="s">
        <v>513</v>
      </c>
      <c r="J80" s="115" t="s">
        <v>513</v>
      </c>
      <c r="K80" s="116" t="s">
        <v>513</v>
      </c>
    </row>
    <row r="81" spans="1:11" ht="14.1" customHeight="1" x14ac:dyDescent="0.2">
      <c r="A81" s="310" t="s">
        <v>321</v>
      </c>
      <c r="B81" s="311" t="s">
        <v>224</v>
      </c>
      <c r="C81" s="312"/>
      <c r="D81" s="125">
        <v>1.4585013575329224</v>
      </c>
      <c r="E81" s="143">
        <v>2369</v>
      </c>
      <c r="F81" s="144">
        <v>2394</v>
      </c>
      <c r="G81" s="144">
        <v>2402</v>
      </c>
      <c r="H81" s="144">
        <v>2341</v>
      </c>
      <c r="I81" s="145">
        <v>2394</v>
      </c>
      <c r="J81" s="143">
        <v>-25</v>
      </c>
      <c r="K81" s="146">
        <v>-1.0442773600668338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39140</v>
      </c>
      <c r="E12" s="114">
        <v>40288</v>
      </c>
      <c r="F12" s="114">
        <v>40429</v>
      </c>
      <c r="G12" s="114">
        <v>40504</v>
      </c>
      <c r="H12" s="140">
        <v>40354</v>
      </c>
      <c r="I12" s="115">
        <v>-1214</v>
      </c>
      <c r="J12" s="116">
        <v>-3.0083758735193538</v>
      </c>
      <c r="K12"/>
      <c r="L12"/>
      <c r="M12"/>
      <c r="N12"/>
      <c r="O12"/>
      <c r="P12"/>
    </row>
    <row r="13" spans="1:16" s="110" customFormat="1" ht="14.45" customHeight="1" x14ac:dyDescent="0.2">
      <c r="A13" s="120" t="s">
        <v>105</v>
      </c>
      <c r="B13" s="119" t="s">
        <v>106</v>
      </c>
      <c r="C13" s="113">
        <v>39.271844660194176</v>
      </c>
      <c r="D13" s="115">
        <v>15371</v>
      </c>
      <c r="E13" s="114">
        <v>15814</v>
      </c>
      <c r="F13" s="114">
        <v>15763</v>
      </c>
      <c r="G13" s="114">
        <v>15644</v>
      </c>
      <c r="H13" s="140">
        <v>15538</v>
      </c>
      <c r="I13" s="115">
        <v>-167</v>
      </c>
      <c r="J13" s="116">
        <v>-1.07478439953662</v>
      </c>
      <c r="K13"/>
      <c r="L13"/>
      <c r="M13"/>
      <c r="N13"/>
      <c r="O13"/>
      <c r="P13"/>
    </row>
    <row r="14" spans="1:16" s="110" customFormat="1" ht="14.45" customHeight="1" x14ac:dyDescent="0.2">
      <c r="A14" s="120"/>
      <c r="B14" s="119" t="s">
        <v>107</v>
      </c>
      <c r="C14" s="113">
        <v>60.728155339805824</v>
      </c>
      <c r="D14" s="115">
        <v>23769</v>
      </c>
      <c r="E14" s="114">
        <v>24474</v>
      </c>
      <c r="F14" s="114">
        <v>24666</v>
      </c>
      <c r="G14" s="114">
        <v>24860</v>
      </c>
      <c r="H14" s="140">
        <v>24816</v>
      </c>
      <c r="I14" s="115">
        <v>-1047</v>
      </c>
      <c r="J14" s="116">
        <v>-4.2190522243713735</v>
      </c>
      <c r="K14"/>
      <c r="L14"/>
      <c r="M14"/>
      <c r="N14"/>
      <c r="O14"/>
      <c r="P14"/>
    </row>
    <row r="15" spans="1:16" s="110" customFormat="1" ht="14.45" customHeight="1" x14ac:dyDescent="0.2">
      <c r="A15" s="118" t="s">
        <v>105</v>
      </c>
      <c r="B15" s="121" t="s">
        <v>108</v>
      </c>
      <c r="C15" s="113">
        <v>16.829330608073583</v>
      </c>
      <c r="D15" s="115">
        <v>6587</v>
      </c>
      <c r="E15" s="114">
        <v>6855</v>
      </c>
      <c r="F15" s="114">
        <v>6864</v>
      </c>
      <c r="G15" s="114">
        <v>6926</v>
      </c>
      <c r="H15" s="140">
        <v>6768</v>
      </c>
      <c r="I15" s="115">
        <v>-181</v>
      </c>
      <c r="J15" s="116">
        <v>-2.6743498817966902</v>
      </c>
      <c r="K15"/>
      <c r="L15"/>
      <c r="M15"/>
      <c r="N15"/>
      <c r="O15"/>
      <c r="P15"/>
    </row>
    <row r="16" spans="1:16" s="110" customFormat="1" ht="14.45" customHeight="1" x14ac:dyDescent="0.2">
      <c r="A16" s="118"/>
      <c r="B16" s="121" t="s">
        <v>109</v>
      </c>
      <c r="C16" s="113">
        <v>49.34082779764946</v>
      </c>
      <c r="D16" s="115">
        <v>19312</v>
      </c>
      <c r="E16" s="114">
        <v>19969</v>
      </c>
      <c r="F16" s="114">
        <v>20075</v>
      </c>
      <c r="G16" s="114">
        <v>20212</v>
      </c>
      <c r="H16" s="140">
        <v>20302</v>
      </c>
      <c r="I16" s="115">
        <v>-990</v>
      </c>
      <c r="J16" s="116">
        <v>-4.8763668604078418</v>
      </c>
      <c r="K16"/>
      <c r="L16"/>
      <c r="M16"/>
      <c r="N16"/>
      <c r="O16"/>
      <c r="P16"/>
    </row>
    <row r="17" spans="1:16" s="110" customFormat="1" ht="14.45" customHeight="1" x14ac:dyDescent="0.2">
      <c r="A17" s="118"/>
      <c r="B17" s="121" t="s">
        <v>110</v>
      </c>
      <c r="C17" s="113">
        <v>19.075114971895758</v>
      </c>
      <c r="D17" s="115">
        <v>7466</v>
      </c>
      <c r="E17" s="114">
        <v>7545</v>
      </c>
      <c r="F17" s="114">
        <v>7585</v>
      </c>
      <c r="G17" s="114">
        <v>7478</v>
      </c>
      <c r="H17" s="140">
        <v>7456</v>
      </c>
      <c r="I17" s="115">
        <v>10</v>
      </c>
      <c r="J17" s="116">
        <v>0.13412017167381973</v>
      </c>
      <c r="K17"/>
      <c r="L17"/>
      <c r="M17"/>
      <c r="N17"/>
      <c r="O17"/>
      <c r="P17"/>
    </row>
    <row r="18" spans="1:16" s="110" customFormat="1" ht="14.45" customHeight="1" x14ac:dyDescent="0.2">
      <c r="A18" s="120"/>
      <c r="B18" s="121" t="s">
        <v>111</v>
      </c>
      <c r="C18" s="113">
        <v>14.754726622381195</v>
      </c>
      <c r="D18" s="115">
        <v>5775</v>
      </c>
      <c r="E18" s="114">
        <v>5919</v>
      </c>
      <c r="F18" s="114">
        <v>5905</v>
      </c>
      <c r="G18" s="114">
        <v>5888</v>
      </c>
      <c r="H18" s="140">
        <v>5828</v>
      </c>
      <c r="I18" s="115">
        <v>-53</v>
      </c>
      <c r="J18" s="116">
        <v>-0.90940288263555247</v>
      </c>
      <c r="K18"/>
      <c r="L18"/>
      <c r="M18"/>
      <c r="N18"/>
      <c r="O18"/>
      <c r="P18"/>
    </row>
    <row r="19" spans="1:16" s="110" customFormat="1" ht="14.45" customHeight="1" x14ac:dyDescent="0.2">
      <c r="A19" s="120"/>
      <c r="B19" s="121" t="s">
        <v>112</v>
      </c>
      <c r="C19" s="113">
        <v>1.3055697496167604</v>
      </c>
      <c r="D19" s="115">
        <v>511</v>
      </c>
      <c r="E19" s="114">
        <v>515</v>
      </c>
      <c r="F19" s="114">
        <v>558</v>
      </c>
      <c r="G19" s="114">
        <v>491</v>
      </c>
      <c r="H19" s="140">
        <v>493</v>
      </c>
      <c r="I19" s="115">
        <v>18</v>
      </c>
      <c r="J19" s="116">
        <v>3.6511156186612577</v>
      </c>
      <c r="K19"/>
      <c r="L19"/>
      <c r="M19"/>
      <c r="N19"/>
      <c r="O19"/>
      <c r="P19"/>
    </row>
    <row r="20" spans="1:16" s="110" customFormat="1" ht="14.45" customHeight="1" x14ac:dyDescent="0.2">
      <c r="A20" s="120" t="s">
        <v>113</v>
      </c>
      <c r="B20" s="119" t="s">
        <v>116</v>
      </c>
      <c r="C20" s="113">
        <v>86.573837506387321</v>
      </c>
      <c r="D20" s="115">
        <v>33885</v>
      </c>
      <c r="E20" s="114">
        <v>34809</v>
      </c>
      <c r="F20" s="114">
        <v>35070</v>
      </c>
      <c r="G20" s="114">
        <v>35069</v>
      </c>
      <c r="H20" s="140">
        <v>34987</v>
      </c>
      <c r="I20" s="115">
        <v>-1102</v>
      </c>
      <c r="J20" s="116">
        <v>-3.1497413324949268</v>
      </c>
      <c r="K20"/>
      <c r="L20"/>
      <c r="M20"/>
      <c r="N20"/>
      <c r="O20"/>
      <c r="P20"/>
    </row>
    <row r="21" spans="1:16" s="110" customFormat="1" ht="14.45" customHeight="1" x14ac:dyDescent="0.2">
      <c r="A21" s="123"/>
      <c r="B21" s="124" t="s">
        <v>117</v>
      </c>
      <c r="C21" s="125">
        <v>13.137455288707205</v>
      </c>
      <c r="D21" s="143">
        <v>5142</v>
      </c>
      <c r="E21" s="144">
        <v>5298</v>
      </c>
      <c r="F21" s="144">
        <v>5159</v>
      </c>
      <c r="G21" s="144">
        <v>5281</v>
      </c>
      <c r="H21" s="145">
        <v>5209</v>
      </c>
      <c r="I21" s="143">
        <v>-67</v>
      </c>
      <c r="J21" s="146">
        <v>-1.2862353618736801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38590</v>
      </c>
      <c r="E56" s="114">
        <v>39698</v>
      </c>
      <c r="F56" s="114">
        <v>40031</v>
      </c>
      <c r="G56" s="114">
        <v>40187</v>
      </c>
      <c r="H56" s="140">
        <v>40001</v>
      </c>
      <c r="I56" s="115">
        <v>-1411</v>
      </c>
      <c r="J56" s="116">
        <v>-3.5274118147046325</v>
      </c>
      <c r="K56"/>
      <c r="L56"/>
      <c r="M56"/>
      <c r="N56"/>
      <c r="O56"/>
      <c r="P56"/>
    </row>
    <row r="57" spans="1:16" s="110" customFormat="1" ht="14.45" customHeight="1" x14ac:dyDescent="0.2">
      <c r="A57" s="120" t="s">
        <v>105</v>
      </c>
      <c r="B57" s="119" t="s">
        <v>106</v>
      </c>
      <c r="C57" s="113">
        <v>38.44260171028764</v>
      </c>
      <c r="D57" s="115">
        <v>14835</v>
      </c>
      <c r="E57" s="114">
        <v>15215</v>
      </c>
      <c r="F57" s="114">
        <v>15288</v>
      </c>
      <c r="G57" s="114">
        <v>15197</v>
      </c>
      <c r="H57" s="140">
        <v>15118</v>
      </c>
      <c r="I57" s="115">
        <v>-283</v>
      </c>
      <c r="J57" s="116">
        <v>-1.8719407329011775</v>
      </c>
    </row>
    <row r="58" spans="1:16" s="110" customFormat="1" ht="14.45" customHeight="1" x14ac:dyDescent="0.2">
      <c r="A58" s="120"/>
      <c r="B58" s="119" t="s">
        <v>107</v>
      </c>
      <c r="C58" s="113">
        <v>61.55739828971236</v>
      </c>
      <c r="D58" s="115">
        <v>23755</v>
      </c>
      <c r="E58" s="114">
        <v>24483</v>
      </c>
      <c r="F58" s="114">
        <v>24743</v>
      </c>
      <c r="G58" s="114">
        <v>24990</v>
      </c>
      <c r="H58" s="140">
        <v>24883</v>
      </c>
      <c r="I58" s="115">
        <v>-1128</v>
      </c>
      <c r="J58" s="116">
        <v>-4.5332154482980345</v>
      </c>
    </row>
    <row r="59" spans="1:16" s="110" customFormat="1" ht="14.45" customHeight="1" x14ac:dyDescent="0.2">
      <c r="A59" s="118" t="s">
        <v>105</v>
      </c>
      <c r="B59" s="121" t="s">
        <v>108</v>
      </c>
      <c r="C59" s="113">
        <v>15.270795542886757</v>
      </c>
      <c r="D59" s="115">
        <v>5893</v>
      </c>
      <c r="E59" s="114">
        <v>6226</v>
      </c>
      <c r="F59" s="114">
        <v>6186</v>
      </c>
      <c r="G59" s="114">
        <v>6331</v>
      </c>
      <c r="H59" s="140">
        <v>6265</v>
      </c>
      <c r="I59" s="115">
        <v>-372</v>
      </c>
      <c r="J59" s="116">
        <v>-5.9377494014365526</v>
      </c>
    </row>
    <row r="60" spans="1:16" s="110" customFormat="1" ht="14.45" customHeight="1" x14ac:dyDescent="0.2">
      <c r="A60" s="118"/>
      <c r="B60" s="121" t="s">
        <v>109</v>
      </c>
      <c r="C60" s="113">
        <v>50.383519046385075</v>
      </c>
      <c r="D60" s="115">
        <v>19443</v>
      </c>
      <c r="E60" s="114">
        <v>19958</v>
      </c>
      <c r="F60" s="114">
        <v>20215</v>
      </c>
      <c r="G60" s="114">
        <v>20349</v>
      </c>
      <c r="H60" s="140">
        <v>20354</v>
      </c>
      <c r="I60" s="115">
        <v>-911</v>
      </c>
      <c r="J60" s="116">
        <v>-4.4757787167141592</v>
      </c>
    </row>
    <row r="61" spans="1:16" s="110" customFormat="1" ht="14.45" customHeight="1" x14ac:dyDescent="0.2">
      <c r="A61" s="118"/>
      <c r="B61" s="121" t="s">
        <v>110</v>
      </c>
      <c r="C61" s="113">
        <v>19.357346462814199</v>
      </c>
      <c r="D61" s="115">
        <v>7470</v>
      </c>
      <c r="E61" s="114">
        <v>7588</v>
      </c>
      <c r="F61" s="114">
        <v>7660</v>
      </c>
      <c r="G61" s="114">
        <v>7579</v>
      </c>
      <c r="H61" s="140">
        <v>7534</v>
      </c>
      <c r="I61" s="115">
        <v>-64</v>
      </c>
      <c r="J61" s="116">
        <v>-0.84948234669498279</v>
      </c>
    </row>
    <row r="62" spans="1:16" s="110" customFormat="1" ht="14.45" customHeight="1" x14ac:dyDescent="0.2">
      <c r="A62" s="120"/>
      <c r="B62" s="121" t="s">
        <v>111</v>
      </c>
      <c r="C62" s="113">
        <v>14.988338947913967</v>
      </c>
      <c r="D62" s="115">
        <v>5784</v>
      </c>
      <c r="E62" s="114">
        <v>5926</v>
      </c>
      <c r="F62" s="114">
        <v>5970</v>
      </c>
      <c r="G62" s="114">
        <v>5928</v>
      </c>
      <c r="H62" s="140">
        <v>5848</v>
      </c>
      <c r="I62" s="115">
        <v>-64</v>
      </c>
      <c r="J62" s="116">
        <v>-1.094391244870041</v>
      </c>
    </row>
    <row r="63" spans="1:16" s="110" customFormat="1" ht="14.45" customHeight="1" x14ac:dyDescent="0.2">
      <c r="A63" s="120"/>
      <c r="B63" s="121" t="s">
        <v>112</v>
      </c>
      <c r="C63" s="113">
        <v>1.3811868359678674</v>
      </c>
      <c r="D63" s="115">
        <v>533</v>
      </c>
      <c r="E63" s="114">
        <v>524</v>
      </c>
      <c r="F63" s="114">
        <v>579</v>
      </c>
      <c r="G63" s="114">
        <v>513</v>
      </c>
      <c r="H63" s="140">
        <v>498</v>
      </c>
      <c r="I63" s="115">
        <v>35</v>
      </c>
      <c r="J63" s="116">
        <v>7.0281124497991971</v>
      </c>
    </row>
    <row r="64" spans="1:16" s="110" customFormat="1" ht="14.45" customHeight="1" x14ac:dyDescent="0.2">
      <c r="A64" s="120" t="s">
        <v>113</v>
      </c>
      <c r="B64" s="119" t="s">
        <v>116</v>
      </c>
      <c r="C64" s="113">
        <v>86.659756413578648</v>
      </c>
      <c r="D64" s="115">
        <v>33442</v>
      </c>
      <c r="E64" s="114">
        <v>34429</v>
      </c>
      <c r="F64" s="114">
        <v>34806</v>
      </c>
      <c r="G64" s="114">
        <v>34829</v>
      </c>
      <c r="H64" s="140">
        <v>34682</v>
      </c>
      <c r="I64" s="115">
        <v>-1240</v>
      </c>
      <c r="J64" s="116">
        <v>-3.5753416757972434</v>
      </c>
    </row>
    <row r="65" spans="1:10" s="110" customFormat="1" ht="14.45" customHeight="1" x14ac:dyDescent="0.2">
      <c r="A65" s="123"/>
      <c r="B65" s="124" t="s">
        <v>117</v>
      </c>
      <c r="C65" s="125">
        <v>13.107022544700699</v>
      </c>
      <c r="D65" s="143">
        <v>5058</v>
      </c>
      <c r="E65" s="144">
        <v>5178</v>
      </c>
      <c r="F65" s="144">
        <v>5122</v>
      </c>
      <c r="G65" s="144">
        <v>5251</v>
      </c>
      <c r="H65" s="145">
        <v>5202</v>
      </c>
      <c r="I65" s="143">
        <v>-144</v>
      </c>
      <c r="J65" s="146">
        <v>-2.7681660899653977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39140</v>
      </c>
      <c r="G11" s="114">
        <v>40288</v>
      </c>
      <c r="H11" s="114">
        <v>40429</v>
      </c>
      <c r="I11" s="114">
        <v>40504</v>
      </c>
      <c r="J11" s="140">
        <v>40354</v>
      </c>
      <c r="K11" s="114">
        <v>-1214</v>
      </c>
      <c r="L11" s="116">
        <v>-3.0083758735193538</v>
      </c>
    </row>
    <row r="12" spans="1:17" s="110" customFormat="1" ht="24" customHeight="1" x14ac:dyDescent="0.2">
      <c r="A12" s="604" t="s">
        <v>185</v>
      </c>
      <c r="B12" s="605"/>
      <c r="C12" s="605"/>
      <c r="D12" s="606"/>
      <c r="E12" s="113">
        <v>39.271844660194176</v>
      </c>
      <c r="F12" s="115">
        <v>15371</v>
      </c>
      <c r="G12" s="114">
        <v>15814</v>
      </c>
      <c r="H12" s="114">
        <v>15763</v>
      </c>
      <c r="I12" s="114">
        <v>15644</v>
      </c>
      <c r="J12" s="140">
        <v>15538</v>
      </c>
      <c r="K12" s="114">
        <v>-167</v>
      </c>
      <c r="L12" s="116">
        <v>-1.07478439953662</v>
      </c>
    </row>
    <row r="13" spans="1:17" s="110" customFormat="1" ht="15" customHeight="1" x14ac:dyDescent="0.2">
      <c r="A13" s="120"/>
      <c r="B13" s="612" t="s">
        <v>107</v>
      </c>
      <c r="C13" s="612"/>
      <c r="E13" s="113">
        <v>60.728155339805824</v>
      </c>
      <c r="F13" s="115">
        <v>23769</v>
      </c>
      <c r="G13" s="114">
        <v>24474</v>
      </c>
      <c r="H13" s="114">
        <v>24666</v>
      </c>
      <c r="I13" s="114">
        <v>24860</v>
      </c>
      <c r="J13" s="140">
        <v>24816</v>
      </c>
      <c r="K13" s="114">
        <v>-1047</v>
      </c>
      <c r="L13" s="116">
        <v>-4.2190522243713735</v>
      </c>
    </row>
    <row r="14" spans="1:17" s="110" customFormat="1" ht="22.5" customHeight="1" x14ac:dyDescent="0.2">
      <c r="A14" s="604" t="s">
        <v>186</v>
      </c>
      <c r="B14" s="605"/>
      <c r="C14" s="605"/>
      <c r="D14" s="606"/>
      <c r="E14" s="113">
        <v>16.829330608073583</v>
      </c>
      <c r="F14" s="115">
        <v>6587</v>
      </c>
      <c r="G14" s="114">
        <v>6855</v>
      </c>
      <c r="H14" s="114">
        <v>6864</v>
      </c>
      <c r="I14" s="114">
        <v>6926</v>
      </c>
      <c r="J14" s="140">
        <v>6768</v>
      </c>
      <c r="K14" s="114">
        <v>-181</v>
      </c>
      <c r="L14" s="116">
        <v>-2.6743498817966902</v>
      </c>
    </row>
    <row r="15" spans="1:17" s="110" customFormat="1" ht="15" customHeight="1" x14ac:dyDescent="0.2">
      <c r="A15" s="120"/>
      <c r="B15" s="119"/>
      <c r="C15" s="258" t="s">
        <v>106</v>
      </c>
      <c r="E15" s="113">
        <v>48.793077273417339</v>
      </c>
      <c r="F15" s="115">
        <v>3214</v>
      </c>
      <c r="G15" s="114">
        <v>3323</v>
      </c>
      <c r="H15" s="114">
        <v>3271</v>
      </c>
      <c r="I15" s="114">
        <v>3261</v>
      </c>
      <c r="J15" s="140">
        <v>3199</v>
      </c>
      <c r="K15" s="114">
        <v>15</v>
      </c>
      <c r="L15" s="116">
        <v>0.46889653016567678</v>
      </c>
    </row>
    <row r="16" spans="1:17" s="110" customFormat="1" ht="15" customHeight="1" x14ac:dyDescent="0.2">
      <c r="A16" s="120"/>
      <c r="B16" s="119"/>
      <c r="C16" s="258" t="s">
        <v>107</v>
      </c>
      <c r="E16" s="113">
        <v>51.206922726582661</v>
      </c>
      <c r="F16" s="115">
        <v>3373</v>
      </c>
      <c r="G16" s="114">
        <v>3532</v>
      </c>
      <c r="H16" s="114">
        <v>3593</v>
      </c>
      <c r="I16" s="114">
        <v>3665</v>
      </c>
      <c r="J16" s="140">
        <v>3569</v>
      </c>
      <c r="K16" s="114">
        <v>-196</v>
      </c>
      <c r="L16" s="116">
        <v>-5.4917343793779771</v>
      </c>
    </row>
    <row r="17" spans="1:12" s="110" customFormat="1" ht="15" customHeight="1" x14ac:dyDescent="0.2">
      <c r="A17" s="120"/>
      <c r="B17" s="121" t="s">
        <v>109</v>
      </c>
      <c r="C17" s="258"/>
      <c r="E17" s="113">
        <v>49.34082779764946</v>
      </c>
      <c r="F17" s="115">
        <v>19312</v>
      </c>
      <c r="G17" s="114">
        <v>19969</v>
      </c>
      <c r="H17" s="114">
        <v>20075</v>
      </c>
      <c r="I17" s="114">
        <v>20212</v>
      </c>
      <c r="J17" s="140">
        <v>20302</v>
      </c>
      <c r="K17" s="114">
        <v>-990</v>
      </c>
      <c r="L17" s="116">
        <v>-4.8763668604078418</v>
      </c>
    </row>
    <row r="18" spans="1:12" s="110" customFormat="1" ht="15" customHeight="1" x14ac:dyDescent="0.2">
      <c r="A18" s="120"/>
      <c r="B18" s="119"/>
      <c r="C18" s="258" t="s">
        <v>106</v>
      </c>
      <c r="E18" s="113">
        <v>33.600869925434964</v>
      </c>
      <c r="F18" s="115">
        <v>6489</v>
      </c>
      <c r="G18" s="114">
        <v>6718</v>
      </c>
      <c r="H18" s="114">
        <v>6700</v>
      </c>
      <c r="I18" s="114">
        <v>6664</v>
      </c>
      <c r="J18" s="140">
        <v>6670</v>
      </c>
      <c r="K18" s="114">
        <v>-181</v>
      </c>
      <c r="L18" s="116">
        <v>-2.7136431784107944</v>
      </c>
    </row>
    <row r="19" spans="1:12" s="110" customFormat="1" ht="15" customHeight="1" x14ac:dyDescent="0.2">
      <c r="A19" s="120"/>
      <c r="B19" s="119"/>
      <c r="C19" s="258" t="s">
        <v>107</v>
      </c>
      <c r="E19" s="113">
        <v>66.399130074565036</v>
      </c>
      <c r="F19" s="115">
        <v>12823</v>
      </c>
      <c r="G19" s="114">
        <v>13251</v>
      </c>
      <c r="H19" s="114">
        <v>13375</v>
      </c>
      <c r="I19" s="114">
        <v>13548</v>
      </c>
      <c r="J19" s="140">
        <v>13632</v>
      </c>
      <c r="K19" s="114">
        <v>-809</v>
      </c>
      <c r="L19" s="116">
        <v>-5.9345657276995309</v>
      </c>
    </row>
    <row r="20" spans="1:12" s="110" customFormat="1" ht="15" customHeight="1" x14ac:dyDescent="0.2">
      <c r="A20" s="120"/>
      <c r="B20" s="121" t="s">
        <v>110</v>
      </c>
      <c r="C20" s="258"/>
      <c r="E20" s="113">
        <v>19.075114971895758</v>
      </c>
      <c r="F20" s="115">
        <v>7466</v>
      </c>
      <c r="G20" s="114">
        <v>7545</v>
      </c>
      <c r="H20" s="114">
        <v>7585</v>
      </c>
      <c r="I20" s="114">
        <v>7478</v>
      </c>
      <c r="J20" s="140">
        <v>7456</v>
      </c>
      <c r="K20" s="114">
        <v>10</v>
      </c>
      <c r="L20" s="116">
        <v>0.13412017167381973</v>
      </c>
    </row>
    <row r="21" spans="1:12" s="110" customFormat="1" ht="15" customHeight="1" x14ac:dyDescent="0.2">
      <c r="A21" s="120"/>
      <c r="B21" s="119"/>
      <c r="C21" s="258" t="s">
        <v>106</v>
      </c>
      <c r="E21" s="113">
        <v>33.793195821055448</v>
      </c>
      <c r="F21" s="115">
        <v>2523</v>
      </c>
      <c r="G21" s="114">
        <v>2544</v>
      </c>
      <c r="H21" s="114">
        <v>2575</v>
      </c>
      <c r="I21" s="114">
        <v>2510</v>
      </c>
      <c r="J21" s="140">
        <v>2461</v>
      </c>
      <c r="K21" s="114">
        <v>62</v>
      </c>
      <c r="L21" s="116">
        <v>2.5193010971149938</v>
      </c>
    </row>
    <row r="22" spans="1:12" s="110" customFormat="1" ht="15" customHeight="1" x14ac:dyDescent="0.2">
      <c r="A22" s="120"/>
      <c r="B22" s="119"/>
      <c r="C22" s="258" t="s">
        <v>107</v>
      </c>
      <c r="E22" s="113">
        <v>66.206804178944552</v>
      </c>
      <c r="F22" s="115">
        <v>4943</v>
      </c>
      <c r="G22" s="114">
        <v>5001</v>
      </c>
      <c r="H22" s="114">
        <v>5010</v>
      </c>
      <c r="I22" s="114">
        <v>4968</v>
      </c>
      <c r="J22" s="140">
        <v>4995</v>
      </c>
      <c r="K22" s="114">
        <v>-52</v>
      </c>
      <c r="L22" s="116">
        <v>-1.0410410410410411</v>
      </c>
    </row>
    <row r="23" spans="1:12" s="110" customFormat="1" ht="15" customHeight="1" x14ac:dyDescent="0.2">
      <c r="A23" s="120"/>
      <c r="B23" s="121" t="s">
        <v>111</v>
      </c>
      <c r="C23" s="258"/>
      <c r="E23" s="113">
        <v>14.754726622381195</v>
      </c>
      <c r="F23" s="115">
        <v>5775</v>
      </c>
      <c r="G23" s="114">
        <v>5919</v>
      </c>
      <c r="H23" s="114">
        <v>5905</v>
      </c>
      <c r="I23" s="114">
        <v>5888</v>
      </c>
      <c r="J23" s="140">
        <v>5828</v>
      </c>
      <c r="K23" s="114">
        <v>-53</v>
      </c>
      <c r="L23" s="116">
        <v>-0.90940288263555247</v>
      </c>
    </row>
    <row r="24" spans="1:12" s="110" customFormat="1" ht="15" customHeight="1" x14ac:dyDescent="0.2">
      <c r="A24" s="120"/>
      <c r="B24" s="119"/>
      <c r="C24" s="258" t="s">
        <v>106</v>
      </c>
      <c r="E24" s="113">
        <v>54.458874458874462</v>
      </c>
      <c r="F24" s="115">
        <v>3145</v>
      </c>
      <c r="G24" s="114">
        <v>3229</v>
      </c>
      <c r="H24" s="114">
        <v>3217</v>
      </c>
      <c r="I24" s="114">
        <v>3209</v>
      </c>
      <c r="J24" s="140">
        <v>3208</v>
      </c>
      <c r="K24" s="114">
        <v>-63</v>
      </c>
      <c r="L24" s="116">
        <v>-1.9638403990024937</v>
      </c>
    </row>
    <row r="25" spans="1:12" s="110" customFormat="1" ht="15" customHeight="1" x14ac:dyDescent="0.2">
      <c r="A25" s="120"/>
      <c r="B25" s="119"/>
      <c r="C25" s="258" t="s">
        <v>107</v>
      </c>
      <c r="E25" s="113">
        <v>45.541125541125538</v>
      </c>
      <c r="F25" s="115">
        <v>2630</v>
      </c>
      <c r="G25" s="114">
        <v>2690</v>
      </c>
      <c r="H25" s="114">
        <v>2688</v>
      </c>
      <c r="I25" s="114">
        <v>2679</v>
      </c>
      <c r="J25" s="140">
        <v>2620</v>
      </c>
      <c r="K25" s="114">
        <v>10</v>
      </c>
      <c r="L25" s="116">
        <v>0.38167938931297712</v>
      </c>
    </row>
    <row r="26" spans="1:12" s="110" customFormat="1" ht="15" customHeight="1" x14ac:dyDescent="0.2">
      <c r="A26" s="120"/>
      <c r="C26" s="121" t="s">
        <v>187</v>
      </c>
      <c r="D26" s="110" t="s">
        <v>188</v>
      </c>
      <c r="E26" s="113">
        <v>1.3055697496167604</v>
      </c>
      <c r="F26" s="115">
        <v>511</v>
      </c>
      <c r="G26" s="114">
        <v>515</v>
      </c>
      <c r="H26" s="114">
        <v>558</v>
      </c>
      <c r="I26" s="114">
        <v>491</v>
      </c>
      <c r="J26" s="140">
        <v>493</v>
      </c>
      <c r="K26" s="114">
        <v>18</v>
      </c>
      <c r="L26" s="116">
        <v>3.6511156186612577</v>
      </c>
    </row>
    <row r="27" spans="1:12" s="110" customFormat="1" ht="15" customHeight="1" x14ac:dyDescent="0.2">
      <c r="A27" s="120"/>
      <c r="B27" s="119"/>
      <c r="D27" s="259" t="s">
        <v>106</v>
      </c>
      <c r="E27" s="113">
        <v>48.140900195694719</v>
      </c>
      <c r="F27" s="115">
        <v>246</v>
      </c>
      <c r="G27" s="114">
        <v>240</v>
      </c>
      <c r="H27" s="114">
        <v>238</v>
      </c>
      <c r="I27" s="114">
        <v>213</v>
      </c>
      <c r="J27" s="140">
        <v>231</v>
      </c>
      <c r="K27" s="114">
        <v>15</v>
      </c>
      <c r="L27" s="116">
        <v>6.4935064935064934</v>
      </c>
    </row>
    <row r="28" spans="1:12" s="110" customFormat="1" ht="15" customHeight="1" x14ac:dyDescent="0.2">
      <c r="A28" s="120"/>
      <c r="B28" s="119"/>
      <c r="D28" s="259" t="s">
        <v>107</v>
      </c>
      <c r="E28" s="113">
        <v>51.859099804305281</v>
      </c>
      <c r="F28" s="115">
        <v>265</v>
      </c>
      <c r="G28" s="114">
        <v>275</v>
      </c>
      <c r="H28" s="114">
        <v>320</v>
      </c>
      <c r="I28" s="114">
        <v>278</v>
      </c>
      <c r="J28" s="140">
        <v>262</v>
      </c>
      <c r="K28" s="114">
        <v>3</v>
      </c>
      <c r="L28" s="116">
        <v>1.1450381679389312</v>
      </c>
    </row>
    <row r="29" spans="1:12" s="110" customFormat="1" ht="24" customHeight="1" x14ac:dyDescent="0.2">
      <c r="A29" s="604" t="s">
        <v>189</v>
      </c>
      <c r="B29" s="605"/>
      <c r="C29" s="605"/>
      <c r="D29" s="606"/>
      <c r="E29" s="113">
        <v>86.573837506387321</v>
      </c>
      <c r="F29" s="115">
        <v>33885</v>
      </c>
      <c r="G29" s="114">
        <v>34809</v>
      </c>
      <c r="H29" s="114">
        <v>35070</v>
      </c>
      <c r="I29" s="114">
        <v>35069</v>
      </c>
      <c r="J29" s="140">
        <v>34987</v>
      </c>
      <c r="K29" s="114">
        <v>-1102</v>
      </c>
      <c r="L29" s="116">
        <v>-3.1497413324949268</v>
      </c>
    </row>
    <row r="30" spans="1:12" s="110" customFormat="1" ht="15" customHeight="1" x14ac:dyDescent="0.2">
      <c r="A30" s="120"/>
      <c r="B30" s="119"/>
      <c r="C30" s="258" t="s">
        <v>106</v>
      </c>
      <c r="E30" s="113">
        <v>39.253356942599972</v>
      </c>
      <c r="F30" s="115">
        <v>13301</v>
      </c>
      <c r="G30" s="114">
        <v>13618</v>
      </c>
      <c r="H30" s="114">
        <v>13614</v>
      </c>
      <c r="I30" s="114">
        <v>13501</v>
      </c>
      <c r="J30" s="140">
        <v>13423</v>
      </c>
      <c r="K30" s="114">
        <v>-122</v>
      </c>
      <c r="L30" s="116">
        <v>-0.90888773001564482</v>
      </c>
    </row>
    <row r="31" spans="1:12" s="110" customFormat="1" ht="15" customHeight="1" x14ac:dyDescent="0.2">
      <c r="A31" s="120"/>
      <c r="B31" s="119"/>
      <c r="C31" s="258" t="s">
        <v>107</v>
      </c>
      <c r="E31" s="113">
        <v>60.746643057400028</v>
      </c>
      <c r="F31" s="115">
        <v>20584</v>
      </c>
      <c r="G31" s="114">
        <v>21191</v>
      </c>
      <c r="H31" s="114">
        <v>21456</v>
      </c>
      <c r="I31" s="114">
        <v>21568</v>
      </c>
      <c r="J31" s="140">
        <v>21564</v>
      </c>
      <c r="K31" s="114">
        <v>-980</v>
      </c>
      <c r="L31" s="116">
        <v>-4.5446113893526245</v>
      </c>
    </row>
    <row r="32" spans="1:12" s="110" customFormat="1" ht="15" customHeight="1" x14ac:dyDescent="0.2">
      <c r="A32" s="120"/>
      <c r="B32" s="119" t="s">
        <v>117</v>
      </c>
      <c r="C32" s="258"/>
      <c r="E32" s="113">
        <v>13.137455288707205</v>
      </c>
      <c r="F32" s="114">
        <v>5142</v>
      </c>
      <c r="G32" s="114">
        <v>5298</v>
      </c>
      <c r="H32" s="114">
        <v>5159</v>
      </c>
      <c r="I32" s="114">
        <v>5281</v>
      </c>
      <c r="J32" s="140">
        <v>5209</v>
      </c>
      <c r="K32" s="114">
        <v>-67</v>
      </c>
      <c r="L32" s="116">
        <v>-1.2862353618736801</v>
      </c>
    </row>
    <row r="33" spans="1:12" s="110" customFormat="1" ht="15" customHeight="1" x14ac:dyDescent="0.2">
      <c r="A33" s="120"/>
      <c r="B33" s="119"/>
      <c r="C33" s="258" t="s">
        <v>106</v>
      </c>
      <c r="E33" s="113">
        <v>39.031505250875149</v>
      </c>
      <c r="F33" s="114">
        <v>2007</v>
      </c>
      <c r="G33" s="114">
        <v>2103</v>
      </c>
      <c r="H33" s="114">
        <v>2048</v>
      </c>
      <c r="I33" s="114">
        <v>2071</v>
      </c>
      <c r="J33" s="140">
        <v>2046</v>
      </c>
      <c r="K33" s="114">
        <v>-39</v>
      </c>
      <c r="L33" s="116">
        <v>-1.9061583577712611</v>
      </c>
    </row>
    <row r="34" spans="1:12" s="110" customFormat="1" ht="15" customHeight="1" x14ac:dyDescent="0.2">
      <c r="A34" s="120"/>
      <c r="B34" s="119"/>
      <c r="C34" s="258" t="s">
        <v>107</v>
      </c>
      <c r="E34" s="113">
        <v>60.968494749124851</v>
      </c>
      <c r="F34" s="114">
        <v>3135</v>
      </c>
      <c r="G34" s="114">
        <v>3195</v>
      </c>
      <c r="H34" s="114">
        <v>3111</v>
      </c>
      <c r="I34" s="114">
        <v>3210</v>
      </c>
      <c r="J34" s="140">
        <v>3163</v>
      </c>
      <c r="K34" s="114">
        <v>-28</v>
      </c>
      <c r="L34" s="116">
        <v>-0.88523553588365478</v>
      </c>
    </row>
    <row r="35" spans="1:12" s="110" customFormat="1" ht="24" customHeight="1" x14ac:dyDescent="0.2">
      <c r="A35" s="604" t="s">
        <v>192</v>
      </c>
      <c r="B35" s="605"/>
      <c r="C35" s="605"/>
      <c r="D35" s="606"/>
      <c r="E35" s="113">
        <v>23.142565150740928</v>
      </c>
      <c r="F35" s="114">
        <v>9058</v>
      </c>
      <c r="G35" s="114">
        <v>9224</v>
      </c>
      <c r="H35" s="114">
        <v>9269</v>
      </c>
      <c r="I35" s="114">
        <v>9575</v>
      </c>
      <c r="J35" s="114">
        <v>9331</v>
      </c>
      <c r="K35" s="318">
        <v>-273</v>
      </c>
      <c r="L35" s="319">
        <v>-2.9257314328582145</v>
      </c>
    </row>
    <row r="36" spans="1:12" s="110" customFormat="1" ht="15" customHeight="1" x14ac:dyDescent="0.2">
      <c r="A36" s="120"/>
      <c r="B36" s="119"/>
      <c r="C36" s="258" t="s">
        <v>106</v>
      </c>
      <c r="E36" s="113">
        <v>39.86531243100022</v>
      </c>
      <c r="F36" s="114">
        <v>3611</v>
      </c>
      <c r="G36" s="114">
        <v>3677</v>
      </c>
      <c r="H36" s="114">
        <v>3682</v>
      </c>
      <c r="I36" s="114">
        <v>3786</v>
      </c>
      <c r="J36" s="114">
        <v>3656</v>
      </c>
      <c r="K36" s="318">
        <v>-45</v>
      </c>
      <c r="L36" s="116">
        <v>-1.2308533916849016</v>
      </c>
    </row>
    <row r="37" spans="1:12" s="110" customFormat="1" ht="15" customHeight="1" x14ac:dyDescent="0.2">
      <c r="A37" s="120"/>
      <c r="B37" s="119"/>
      <c r="C37" s="258" t="s">
        <v>107</v>
      </c>
      <c r="E37" s="113">
        <v>60.13468756899978</v>
      </c>
      <c r="F37" s="114">
        <v>5447</v>
      </c>
      <c r="G37" s="114">
        <v>5547</v>
      </c>
      <c r="H37" s="114">
        <v>5587</v>
      </c>
      <c r="I37" s="114">
        <v>5789</v>
      </c>
      <c r="J37" s="140">
        <v>5675</v>
      </c>
      <c r="K37" s="114">
        <v>-228</v>
      </c>
      <c r="L37" s="116">
        <v>-4.0176211453744495</v>
      </c>
    </row>
    <row r="38" spans="1:12" s="110" customFormat="1" ht="15" customHeight="1" x14ac:dyDescent="0.2">
      <c r="A38" s="120"/>
      <c r="B38" s="119" t="s">
        <v>328</v>
      </c>
      <c r="C38" s="258"/>
      <c r="E38" s="113">
        <v>49.182422074603984</v>
      </c>
      <c r="F38" s="114">
        <v>19250</v>
      </c>
      <c r="G38" s="114">
        <v>19729</v>
      </c>
      <c r="H38" s="114">
        <v>19807</v>
      </c>
      <c r="I38" s="114">
        <v>19649</v>
      </c>
      <c r="J38" s="140">
        <v>19661</v>
      </c>
      <c r="K38" s="114">
        <v>-411</v>
      </c>
      <c r="L38" s="116">
        <v>-2.0904328365800313</v>
      </c>
    </row>
    <row r="39" spans="1:12" s="110" customFormat="1" ht="15" customHeight="1" x14ac:dyDescent="0.2">
      <c r="A39" s="120"/>
      <c r="B39" s="119"/>
      <c r="C39" s="258" t="s">
        <v>106</v>
      </c>
      <c r="E39" s="113">
        <v>40.815584415584418</v>
      </c>
      <c r="F39" s="115">
        <v>7857</v>
      </c>
      <c r="G39" s="114">
        <v>8001</v>
      </c>
      <c r="H39" s="114">
        <v>8008</v>
      </c>
      <c r="I39" s="114">
        <v>7885</v>
      </c>
      <c r="J39" s="140">
        <v>7874</v>
      </c>
      <c r="K39" s="114">
        <v>-17</v>
      </c>
      <c r="L39" s="116">
        <v>-0.2159004318008636</v>
      </c>
    </row>
    <row r="40" spans="1:12" s="110" customFormat="1" ht="15" customHeight="1" x14ac:dyDescent="0.2">
      <c r="A40" s="120"/>
      <c r="B40" s="119"/>
      <c r="C40" s="258" t="s">
        <v>107</v>
      </c>
      <c r="E40" s="113">
        <v>59.184415584415582</v>
      </c>
      <c r="F40" s="115">
        <v>11393</v>
      </c>
      <c r="G40" s="114">
        <v>11728</v>
      </c>
      <c r="H40" s="114">
        <v>11799</v>
      </c>
      <c r="I40" s="114">
        <v>11764</v>
      </c>
      <c r="J40" s="140">
        <v>11787</v>
      </c>
      <c r="K40" s="114">
        <v>-394</v>
      </c>
      <c r="L40" s="116">
        <v>-3.3426656485959105</v>
      </c>
    </row>
    <row r="41" spans="1:12" s="110" customFormat="1" ht="15" customHeight="1" x14ac:dyDescent="0.2">
      <c r="A41" s="120"/>
      <c r="B41" s="320" t="s">
        <v>515</v>
      </c>
      <c r="C41" s="258"/>
      <c r="E41" s="113">
        <v>4.7700562084823712</v>
      </c>
      <c r="F41" s="115">
        <v>1867</v>
      </c>
      <c r="G41" s="114">
        <v>1902</v>
      </c>
      <c r="H41" s="114">
        <v>1895</v>
      </c>
      <c r="I41" s="114">
        <v>1871</v>
      </c>
      <c r="J41" s="140">
        <v>1841</v>
      </c>
      <c r="K41" s="114">
        <v>26</v>
      </c>
      <c r="L41" s="116">
        <v>1.4122759369907658</v>
      </c>
    </row>
    <row r="42" spans="1:12" s="110" customFormat="1" ht="15" customHeight="1" x14ac:dyDescent="0.2">
      <c r="A42" s="120"/>
      <c r="B42" s="119"/>
      <c r="C42" s="268" t="s">
        <v>106</v>
      </c>
      <c r="D42" s="182"/>
      <c r="E42" s="113">
        <v>45.688269951794325</v>
      </c>
      <c r="F42" s="115">
        <v>853</v>
      </c>
      <c r="G42" s="114">
        <v>882</v>
      </c>
      <c r="H42" s="114">
        <v>855</v>
      </c>
      <c r="I42" s="114">
        <v>847</v>
      </c>
      <c r="J42" s="140">
        <v>838</v>
      </c>
      <c r="K42" s="114">
        <v>15</v>
      </c>
      <c r="L42" s="116">
        <v>1.7899761336515514</v>
      </c>
    </row>
    <row r="43" spans="1:12" s="110" customFormat="1" ht="15" customHeight="1" x14ac:dyDescent="0.2">
      <c r="A43" s="120"/>
      <c r="B43" s="119"/>
      <c r="C43" s="268" t="s">
        <v>107</v>
      </c>
      <c r="D43" s="182"/>
      <c r="E43" s="113">
        <v>54.311730048205675</v>
      </c>
      <c r="F43" s="115">
        <v>1014</v>
      </c>
      <c r="G43" s="114">
        <v>1020</v>
      </c>
      <c r="H43" s="114">
        <v>1040</v>
      </c>
      <c r="I43" s="114">
        <v>1024</v>
      </c>
      <c r="J43" s="140">
        <v>1003</v>
      </c>
      <c r="K43" s="114">
        <v>11</v>
      </c>
      <c r="L43" s="116">
        <v>1.0967098703888336</v>
      </c>
    </row>
    <row r="44" spans="1:12" s="110" customFormat="1" ht="15" customHeight="1" x14ac:dyDescent="0.2">
      <c r="A44" s="120"/>
      <c r="B44" s="119" t="s">
        <v>205</v>
      </c>
      <c r="C44" s="268"/>
      <c r="D44" s="182"/>
      <c r="E44" s="113">
        <v>22.904956566172714</v>
      </c>
      <c r="F44" s="115">
        <v>8965</v>
      </c>
      <c r="G44" s="114">
        <v>9433</v>
      </c>
      <c r="H44" s="114">
        <v>9458</v>
      </c>
      <c r="I44" s="114">
        <v>9409</v>
      </c>
      <c r="J44" s="140">
        <v>9521</v>
      </c>
      <c r="K44" s="114">
        <v>-556</v>
      </c>
      <c r="L44" s="116">
        <v>-5.8397227182018696</v>
      </c>
    </row>
    <row r="45" spans="1:12" s="110" customFormat="1" ht="15" customHeight="1" x14ac:dyDescent="0.2">
      <c r="A45" s="120"/>
      <c r="B45" s="119"/>
      <c r="C45" s="268" t="s">
        <v>106</v>
      </c>
      <c r="D45" s="182"/>
      <c r="E45" s="113">
        <v>34.021193530395983</v>
      </c>
      <c r="F45" s="115">
        <v>3050</v>
      </c>
      <c r="G45" s="114">
        <v>3254</v>
      </c>
      <c r="H45" s="114">
        <v>3218</v>
      </c>
      <c r="I45" s="114">
        <v>3126</v>
      </c>
      <c r="J45" s="140">
        <v>3170</v>
      </c>
      <c r="K45" s="114">
        <v>-120</v>
      </c>
      <c r="L45" s="116">
        <v>-3.7854889589905363</v>
      </c>
    </row>
    <row r="46" spans="1:12" s="110" customFormat="1" ht="15" customHeight="1" x14ac:dyDescent="0.2">
      <c r="A46" s="123"/>
      <c r="B46" s="124"/>
      <c r="C46" s="260" t="s">
        <v>107</v>
      </c>
      <c r="D46" s="261"/>
      <c r="E46" s="125">
        <v>65.97880646960401</v>
      </c>
      <c r="F46" s="143">
        <v>5915</v>
      </c>
      <c r="G46" s="144">
        <v>6179</v>
      </c>
      <c r="H46" s="144">
        <v>6240</v>
      </c>
      <c r="I46" s="144">
        <v>6283</v>
      </c>
      <c r="J46" s="145">
        <v>6351</v>
      </c>
      <c r="K46" s="144">
        <v>-436</v>
      </c>
      <c r="L46" s="146">
        <v>-6.8650606203747442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39140</v>
      </c>
      <c r="E11" s="114">
        <v>40288</v>
      </c>
      <c r="F11" s="114">
        <v>40429</v>
      </c>
      <c r="G11" s="114">
        <v>40504</v>
      </c>
      <c r="H11" s="140">
        <v>40354</v>
      </c>
      <c r="I11" s="115">
        <v>-1214</v>
      </c>
      <c r="J11" s="116">
        <v>-3.0083758735193538</v>
      </c>
    </row>
    <row r="12" spans="1:15" s="110" customFormat="1" ht="24.95" customHeight="1" x14ac:dyDescent="0.2">
      <c r="A12" s="193" t="s">
        <v>132</v>
      </c>
      <c r="B12" s="194" t="s">
        <v>133</v>
      </c>
      <c r="C12" s="113">
        <v>0.76647930505876338</v>
      </c>
      <c r="D12" s="115">
        <v>300</v>
      </c>
      <c r="E12" s="114">
        <v>290</v>
      </c>
      <c r="F12" s="114">
        <v>288</v>
      </c>
      <c r="G12" s="114">
        <v>286</v>
      </c>
      <c r="H12" s="140">
        <v>291</v>
      </c>
      <c r="I12" s="115">
        <v>9</v>
      </c>
      <c r="J12" s="116">
        <v>3.0927835051546393</v>
      </c>
    </row>
    <row r="13" spans="1:15" s="110" customFormat="1" ht="24.95" customHeight="1" x14ac:dyDescent="0.2">
      <c r="A13" s="193" t="s">
        <v>134</v>
      </c>
      <c r="B13" s="199" t="s">
        <v>214</v>
      </c>
      <c r="C13" s="113">
        <v>0.36280020439448135</v>
      </c>
      <c r="D13" s="115">
        <v>142</v>
      </c>
      <c r="E13" s="114">
        <v>145</v>
      </c>
      <c r="F13" s="114">
        <v>147</v>
      </c>
      <c r="G13" s="114">
        <v>143</v>
      </c>
      <c r="H13" s="140">
        <v>148</v>
      </c>
      <c r="I13" s="115">
        <v>-6</v>
      </c>
      <c r="J13" s="116">
        <v>-4.0540540540540544</v>
      </c>
    </row>
    <row r="14" spans="1:15" s="287" customFormat="1" ht="24.95" customHeight="1" x14ac:dyDescent="0.2">
      <c r="A14" s="193" t="s">
        <v>215</v>
      </c>
      <c r="B14" s="199" t="s">
        <v>137</v>
      </c>
      <c r="C14" s="113">
        <v>15.319366377107817</v>
      </c>
      <c r="D14" s="115">
        <v>5996</v>
      </c>
      <c r="E14" s="114">
        <v>6223</v>
      </c>
      <c r="F14" s="114">
        <v>6388</v>
      </c>
      <c r="G14" s="114">
        <v>6538</v>
      </c>
      <c r="H14" s="140">
        <v>6636</v>
      </c>
      <c r="I14" s="115">
        <v>-640</v>
      </c>
      <c r="J14" s="116">
        <v>-9.6443640747438213</v>
      </c>
      <c r="K14" s="110"/>
      <c r="L14" s="110"/>
      <c r="M14" s="110"/>
      <c r="N14" s="110"/>
      <c r="O14" s="110"/>
    </row>
    <row r="15" spans="1:15" s="110" customFormat="1" ht="24.95" customHeight="1" x14ac:dyDescent="0.2">
      <c r="A15" s="193" t="s">
        <v>216</v>
      </c>
      <c r="B15" s="199" t="s">
        <v>217</v>
      </c>
      <c r="C15" s="113">
        <v>2.204905467552376</v>
      </c>
      <c r="D15" s="115">
        <v>863</v>
      </c>
      <c r="E15" s="114">
        <v>912</v>
      </c>
      <c r="F15" s="114">
        <v>919</v>
      </c>
      <c r="G15" s="114">
        <v>933</v>
      </c>
      <c r="H15" s="140">
        <v>920</v>
      </c>
      <c r="I15" s="115">
        <v>-57</v>
      </c>
      <c r="J15" s="116">
        <v>-6.1956521739130439</v>
      </c>
    </row>
    <row r="16" spans="1:15" s="287" customFormat="1" ht="24.95" customHeight="1" x14ac:dyDescent="0.2">
      <c r="A16" s="193" t="s">
        <v>218</v>
      </c>
      <c r="B16" s="199" t="s">
        <v>141</v>
      </c>
      <c r="C16" s="113">
        <v>11.257026060296372</v>
      </c>
      <c r="D16" s="115">
        <v>4406</v>
      </c>
      <c r="E16" s="114">
        <v>4562</v>
      </c>
      <c r="F16" s="114">
        <v>4705</v>
      </c>
      <c r="G16" s="114">
        <v>4820</v>
      </c>
      <c r="H16" s="140">
        <v>4918</v>
      </c>
      <c r="I16" s="115">
        <v>-512</v>
      </c>
      <c r="J16" s="116">
        <v>-10.41073607157381</v>
      </c>
      <c r="K16" s="110"/>
      <c r="L16" s="110"/>
      <c r="M16" s="110"/>
      <c r="N16" s="110"/>
      <c r="O16" s="110"/>
    </row>
    <row r="17" spans="1:15" s="110" customFormat="1" ht="24.95" customHeight="1" x14ac:dyDescent="0.2">
      <c r="A17" s="193" t="s">
        <v>142</v>
      </c>
      <c r="B17" s="199" t="s">
        <v>220</v>
      </c>
      <c r="C17" s="113">
        <v>1.85743484925907</v>
      </c>
      <c r="D17" s="115">
        <v>727</v>
      </c>
      <c r="E17" s="114">
        <v>749</v>
      </c>
      <c r="F17" s="114">
        <v>764</v>
      </c>
      <c r="G17" s="114">
        <v>785</v>
      </c>
      <c r="H17" s="140">
        <v>798</v>
      </c>
      <c r="I17" s="115">
        <v>-71</v>
      </c>
      <c r="J17" s="116">
        <v>-8.8972431077694232</v>
      </c>
    </row>
    <row r="18" spans="1:15" s="287" customFormat="1" ht="24.95" customHeight="1" x14ac:dyDescent="0.2">
      <c r="A18" s="201" t="s">
        <v>144</v>
      </c>
      <c r="B18" s="202" t="s">
        <v>145</v>
      </c>
      <c r="C18" s="113">
        <v>3.8783852835973427</v>
      </c>
      <c r="D18" s="115">
        <v>1518</v>
      </c>
      <c r="E18" s="114">
        <v>1527</v>
      </c>
      <c r="F18" s="114">
        <v>1505</v>
      </c>
      <c r="G18" s="114">
        <v>1510</v>
      </c>
      <c r="H18" s="140">
        <v>1515</v>
      </c>
      <c r="I18" s="115">
        <v>3</v>
      </c>
      <c r="J18" s="116">
        <v>0.19801980198019803</v>
      </c>
      <c r="K18" s="110"/>
      <c r="L18" s="110"/>
      <c r="M18" s="110"/>
      <c r="N18" s="110"/>
      <c r="O18" s="110"/>
    </row>
    <row r="19" spans="1:15" s="110" customFormat="1" ht="24.95" customHeight="1" x14ac:dyDescent="0.2">
      <c r="A19" s="193" t="s">
        <v>146</v>
      </c>
      <c r="B19" s="199" t="s">
        <v>147</v>
      </c>
      <c r="C19" s="113">
        <v>15.697496167603475</v>
      </c>
      <c r="D19" s="115">
        <v>6144</v>
      </c>
      <c r="E19" s="114">
        <v>6322</v>
      </c>
      <c r="F19" s="114">
        <v>6263</v>
      </c>
      <c r="G19" s="114">
        <v>6337</v>
      </c>
      <c r="H19" s="140">
        <v>6303</v>
      </c>
      <c r="I19" s="115">
        <v>-159</v>
      </c>
      <c r="J19" s="116">
        <v>-2.5226082817705855</v>
      </c>
    </row>
    <row r="20" spans="1:15" s="287" customFormat="1" ht="24.95" customHeight="1" x14ac:dyDescent="0.2">
      <c r="A20" s="193" t="s">
        <v>148</v>
      </c>
      <c r="B20" s="199" t="s">
        <v>149</v>
      </c>
      <c r="C20" s="113">
        <v>12.314767501277466</v>
      </c>
      <c r="D20" s="115">
        <v>4820</v>
      </c>
      <c r="E20" s="114">
        <v>4965</v>
      </c>
      <c r="F20" s="114">
        <v>5012</v>
      </c>
      <c r="G20" s="114">
        <v>4866</v>
      </c>
      <c r="H20" s="140">
        <v>4759</v>
      </c>
      <c r="I20" s="115">
        <v>61</v>
      </c>
      <c r="J20" s="116">
        <v>1.2817818869510402</v>
      </c>
      <c r="K20" s="110"/>
      <c r="L20" s="110"/>
      <c r="M20" s="110"/>
      <c r="N20" s="110"/>
      <c r="O20" s="110"/>
    </row>
    <row r="21" spans="1:15" s="110" customFormat="1" ht="24.95" customHeight="1" x14ac:dyDescent="0.2">
      <c r="A21" s="201" t="s">
        <v>150</v>
      </c>
      <c r="B21" s="202" t="s">
        <v>151</v>
      </c>
      <c r="C21" s="113">
        <v>7.6239141543178333</v>
      </c>
      <c r="D21" s="115">
        <v>2984</v>
      </c>
      <c r="E21" s="114">
        <v>3220</v>
      </c>
      <c r="F21" s="114">
        <v>3289</v>
      </c>
      <c r="G21" s="114">
        <v>3288</v>
      </c>
      <c r="H21" s="140">
        <v>3244</v>
      </c>
      <c r="I21" s="115">
        <v>-260</v>
      </c>
      <c r="J21" s="116">
        <v>-8.0147965474722564</v>
      </c>
    </row>
    <row r="22" spans="1:15" s="110" customFormat="1" ht="24.95" customHeight="1" x14ac:dyDescent="0.2">
      <c r="A22" s="201" t="s">
        <v>152</v>
      </c>
      <c r="B22" s="199" t="s">
        <v>153</v>
      </c>
      <c r="C22" s="113">
        <v>0.68472151251916202</v>
      </c>
      <c r="D22" s="115">
        <v>268</v>
      </c>
      <c r="E22" s="114">
        <v>338</v>
      </c>
      <c r="F22" s="114">
        <v>328</v>
      </c>
      <c r="G22" s="114">
        <v>330</v>
      </c>
      <c r="H22" s="140">
        <v>338</v>
      </c>
      <c r="I22" s="115">
        <v>-70</v>
      </c>
      <c r="J22" s="116">
        <v>-20.710059171597631</v>
      </c>
    </row>
    <row r="23" spans="1:15" s="110" customFormat="1" ht="24.95" customHeight="1" x14ac:dyDescent="0.2">
      <c r="A23" s="193" t="s">
        <v>154</v>
      </c>
      <c r="B23" s="199" t="s">
        <v>155</v>
      </c>
      <c r="C23" s="113">
        <v>0.83035258048032701</v>
      </c>
      <c r="D23" s="115">
        <v>325</v>
      </c>
      <c r="E23" s="114">
        <v>325</v>
      </c>
      <c r="F23" s="114">
        <v>321</v>
      </c>
      <c r="G23" s="114">
        <v>316</v>
      </c>
      <c r="H23" s="140">
        <v>312</v>
      </c>
      <c r="I23" s="115">
        <v>13</v>
      </c>
      <c r="J23" s="116">
        <v>4.166666666666667</v>
      </c>
    </row>
    <row r="24" spans="1:15" s="110" customFormat="1" ht="24.95" customHeight="1" x14ac:dyDescent="0.2">
      <c r="A24" s="193" t="s">
        <v>156</v>
      </c>
      <c r="B24" s="199" t="s">
        <v>221</v>
      </c>
      <c r="C24" s="113">
        <v>7.2202350536535516</v>
      </c>
      <c r="D24" s="115">
        <v>2826</v>
      </c>
      <c r="E24" s="114">
        <v>2857</v>
      </c>
      <c r="F24" s="114">
        <v>2868</v>
      </c>
      <c r="G24" s="114">
        <v>2870</v>
      </c>
      <c r="H24" s="140">
        <v>2879</v>
      </c>
      <c r="I24" s="115">
        <v>-53</v>
      </c>
      <c r="J24" s="116">
        <v>-1.8409169850642584</v>
      </c>
    </row>
    <row r="25" spans="1:15" s="110" customFormat="1" ht="24.95" customHeight="1" x14ac:dyDescent="0.2">
      <c r="A25" s="193" t="s">
        <v>222</v>
      </c>
      <c r="B25" s="204" t="s">
        <v>159</v>
      </c>
      <c r="C25" s="113">
        <v>12.023505365355135</v>
      </c>
      <c r="D25" s="115">
        <v>4706</v>
      </c>
      <c r="E25" s="114">
        <v>4736</v>
      </c>
      <c r="F25" s="114">
        <v>4650</v>
      </c>
      <c r="G25" s="114">
        <v>4565</v>
      </c>
      <c r="H25" s="140">
        <v>4574</v>
      </c>
      <c r="I25" s="115">
        <v>132</v>
      </c>
      <c r="J25" s="116">
        <v>2.885876694359423</v>
      </c>
    </row>
    <row r="26" spans="1:15" s="110" customFormat="1" ht="24.95" customHeight="1" x14ac:dyDescent="0.2">
      <c r="A26" s="201">
        <v>782.78300000000002</v>
      </c>
      <c r="B26" s="203" t="s">
        <v>160</v>
      </c>
      <c r="C26" s="113">
        <v>0.67450178845171183</v>
      </c>
      <c r="D26" s="115">
        <v>264</v>
      </c>
      <c r="E26" s="114">
        <v>282</v>
      </c>
      <c r="F26" s="114">
        <v>307</v>
      </c>
      <c r="G26" s="114">
        <v>308</v>
      </c>
      <c r="H26" s="140">
        <v>321</v>
      </c>
      <c r="I26" s="115">
        <v>-57</v>
      </c>
      <c r="J26" s="116">
        <v>-17.757009345794394</v>
      </c>
    </row>
    <row r="27" spans="1:15" s="110" customFormat="1" ht="24.95" customHeight="1" x14ac:dyDescent="0.2">
      <c r="A27" s="193" t="s">
        <v>161</v>
      </c>
      <c r="B27" s="199" t="s">
        <v>162</v>
      </c>
      <c r="C27" s="113">
        <v>0.57741440981093506</v>
      </c>
      <c r="D27" s="115">
        <v>226</v>
      </c>
      <c r="E27" s="114">
        <v>231</v>
      </c>
      <c r="F27" s="114">
        <v>252</v>
      </c>
      <c r="G27" s="114">
        <v>260</v>
      </c>
      <c r="H27" s="140">
        <v>259</v>
      </c>
      <c r="I27" s="115">
        <v>-33</v>
      </c>
      <c r="J27" s="116">
        <v>-12.741312741312742</v>
      </c>
    </row>
    <row r="28" spans="1:15" s="110" customFormat="1" ht="24.95" customHeight="1" x14ac:dyDescent="0.2">
      <c r="A28" s="193" t="s">
        <v>163</v>
      </c>
      <c r="B28" s="199" t="s">
        <v>164</v>
      </c>
      <c r="C28" s="113">
        <v>2.1461420541645375</v>
      </c>
      <c r="D28" s="115">
        <v>840</v>
      </c>
      <c r="E28" s="114">
        <v>899</v>
      </c>
      <c r="F28" s="114">
        <v>846</v>
      </c>
      <c r="G28" s="114">
        <v>909</v>
      </c>
      <c r="H28" s="140">
        <v>865</v>
      </c>
      <c r="I28" s="115">
        <v>-25</v>
      </c>
      <c r="J28" s="116">
        <v>-2.8901734104046244</v>
      </c>
    </row>
    <row r="29" spans="1:15" s="110" customFormat="1" ht="24.95" customHeight="1" x14ac:dyDescent="0.2">
      <c r="A29" s="193">
        <v>86</v>
      </c>
      <c r="B29" s="199" t="s">
        <v>165</v>
      </c>
      <c r="C29" s="113">
        <v>5.1277465508431268</v>
      </c>
      <c r="D29" s="115">
        <v>2007</v>
      </c>
      <c r="E29" s="114">
        <v>1985</v>
      </c>
      <c r="F29" s="114">
        <v>1985</v>
      </c>
      <c r="G29" s="114">
        <v>2012</v>
      </c>
      <c r="H29" s="140">
        <v>2000</v>
      </c>
      <c r="I29" s="115">
        <v>7</v>
      </c>
      <c r="J29" s="116">
        <v>0.35</v>
      </c>
    </row>
    <row r="30" spans="1:15" s="110" customFormat="1" ht="24.95" customHeight="1" x14ac:dyDescent="0.2">
      <c r="A30" s="193">
        <v>87.88</v>
      </c>
      <c r="B30" s="204" t="s">
        <v>166</v>
      </c>
      <c r="C30" s="113">
        <v>3.9703628002043945</v>
      </c>
      <c r="D30" s="115">
        <v>1554</v>
      </c>
      <c r="E30" s="114">
        <v>1562</v>
      </c>
      <c r="F30" s="114">
        <v>1555</v>
      </c>
      <c r="G30" s="114">
        <v>1533</v>
      </c>
      <c r="H30" s="140">
        <v>1564</v>
      </c>
      <c r="I30" s="115">
        <v>-10</v>
      </c>
      <c r="J30" s="116">
        <v>-0.63938618925831203</v>
      </c>
    </row>
    <row r="31" spans="1:15" s="110" customFormat="1" ht="24.95" customHeight="1" x14ac:dyDescent="0.2">
      <c r="A31" s="193" t="s">
        <v>167</v>
      </c>
      <c r="B31" s="199" t="s">
        <v>168</v>
      </c>
      <c r="C31" s="113">
        <v>10.781808891159939</v>
      </c>
      <c r="D31" s="115">
        <v>4220</v>
      </c>
      <c r="E31" s="114">
        <v>4381</v>
      </c>
      <c r="F31" s="114">
        <v>4425</v>
      </c>
      <c r="G31" s="114">
        <v>4433</v>
      </c>
      <c r="H31" s="140">
        <v>4346</v>
      </c>
      <c r="I31" s="115">
        <v>-126</v>
      </c>
      <c r="J31" s="116">
        <v>-2.8992176714219973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0.76647930505876338</v>
      </c>
      <c r="D34" s="115">
        <v>300</v>
      </c>
      <c r="E34" s="114">
        <v>290</v>
      </c>
      <c r="F34" s="114">
        <v>288</v>
      </c>
      <c r="G34" s="114">
        <v>286</v>
      </c>
      <c r="H34" s="140">
        <v>291</v>
      </c>
      <c r="I34" s="115">
        <v>9</v>
      </c>
      <c r="J34" s="116">
        <v>3.0927835051546393</v>
      </c>
    </row>
    <row r="35" spans="1:10" s="110" customFormat="1" ht="24.95" customHeight="1" x14ac:dyDescent="0.2">
      <c r="A35" s="292" t="s">
        <v>171</v>
      </c>
      <c r="B35" s="293" t="s">
        <v>172</v>
      </c>
      <c r="C35" s="113">
        <v>19.560551865099644</v>
      </c>
      <c r="D35" s="115">
        <v>7656</v>
      </c>
      <c r="E35" s="114">
        <v>7895</v>
      </c>
      <c r="F35" s="114">
        <v>8040</v>
      </c>
      <c r="G35" s="114">
        <v>8191</v>
      </c>
      <c r="H35" s="140">
        <v>8299</v>
      </c>
      <c r="I35" s="115">
        <v>-643</v>
      </c>
      <c r="J35" s="116">
        <v>-7.747921436317629</v>
      </c>
    </row>
    <row r="36" spans="1:10" s="110" customFormat="1" ht="24.95" customHeight="1" x14ac:dyDescent="0.2">
      <c r="A36" s="294" t="s">
        <v>173</v>
      </c>
      <c r="B36" s="295" t="s">
        <v>174</v>
      </c>
      <c r="C36" s="125">
        <v>79.672968829841594</v>
      </c>
      <c r="D36" s="143">
        <v>31184</v>
      </c>
      <c r="E36" s="144">
        <v>32103</v>
      </c>
      <c r="F36" s="144">
        <v>32101</v>
      </c>
      <c r="G36" s="144">
        <v>32027</v>
      </c>
      <c r="H36" s="145">
        <v>31764</v>
      </c>
      <c r="I36" s="143">
        <v>-580</v>
      </c>
      <c r="J36" s="146">
        <v>-1.8259665029593251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39140</v>
      </c>
      <c r="F11" s="264">
        <v>40288</v>
      </c>
      <c r="G11" s="264">
        <v>40429</v>
      </c>
      <c r="H11" s="264">
        <v>40504</v>
      </c>
      <c r="I11" s="265">
        <v>40354</v>
      </c>
      <c r="J11" s="263">
        <v>-1214</v>
      </c>
      <c r="K11" s="266">
        <v>-3.0083758735193538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51.073071027082271</v>
      </c>
      <c r="E13" s="115">
        <v>19990</v>
      </c>
      <c r="F13" s="114">
        <v>20520</v>
      </c>
      <c r="G13" s="114">
        <v>20550</v>
      </c>
      <c r="H13" s="114">
        <v>20616</v>
      </c>
      <c r="I13" s="140">
        <v>20536</v>
      </c>
      <c r="J13" s="115">
        <v>-546</v>
      </c>
      <c r="K13" s="116">
        <v>-2.6587456174522788</v>
      </c>
    </row>
    <row r="14" spans="1:15" ht="15.95" customHeight="1" x14ac:dyDescent="0.2">
      <c r="A14" s="306" t="s">
        <v>230</v>
      </c>
      <c r="B14" s="307"/>
      <c r="C14" s="308"/>
      <c r="D14" s="113">
        <v>38.661216147164026</v>
      </c>
      <c r="E14" s="115">
        <v>15132</v>
      </c>
      <c r="F14" s="114">
        <v>15643</v>
      </c>
      <c r="G14" s="114">
        <v>15769</v>
      </c>
      <c r="H14" s="114">
        <v>15727</v>
      </c>
      <c r="I14" s="140">
        <v>15718</v>
      </c>
      <c r="J14" s="115">
        <v>-586</v>
      </c>
      <c r="K14" s="116">
        <v>-3.7282096958900626</v>
      </c>
    </row>
    <row r="15" spans="1:15" ht="15.95" customHeight="1" x14ac:dyDescent="0.2">
      <c r="A15" s="306" t="s">
        <v>231</v>
      </c>
      <c r="B15" s="307"/>
      <c r="C15" s="308"/>
      <c r="D15" s="113">
        <v>4.4685743484925906</v>
      </c>
      <c r="E15" s="115">
        <v>1749</v>
      </c>
      <c r="F15" s="114">
        <v>1781</v>
      </c>
      <c r="G15" s="114">
        <v>1763</v>
      </c>
      <c r="H15" s="114">
        <v>1729</v>
      </c>
      <c r="I15" s="140">
        <v>1744</v>
      </c>
      <c r="J15" s="115">
        <v>5</v>
      </c>
      <c r="K15" s="116">
        <v>0.28669724770642202</v>
      </c>
    </row>
    <row r="16" spans="1:15" ht="15.95" customHeight="1" x14ac:dyDescent="0.2">
      <c r="A16" s="306" t="s">
        <v>232</v>
      </c>
      <c r="B16" s="307"/>
      <c r="C16" s="308"/>
      <c r="D16" s="113">
        <v>2.0975983648441492</v>
      </c>
      <c r="E16" s="115">
        <v>821</v>
      </c>
      <c r="F16" s="114">
        <v>869</v>
      </c>
      <c r="G16" s="114">
        <v>856</v>
      </c>
      <c r="H16" s="114">
        <v>885</v>
      </c>
      <c r="I16" s="140">
        <v>865</v>
      </c>
      <c r="J16" s="115">
        <v>-44</v>
      </c>
      <c r="K16" s="116">
        <v>-5.0867052023121389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0.78691875319366378</v>
      </c>
      <c r="E18" s="115">
        <v>308</v>
      </c>
      <c r="F18" s="114">
        <v>297</v>
      </c>
      <c r="G18" s="114">
        <v>294</v>
      </c>
      <c r="H18" s="114">
        <v>283</v>
      </c>
      <c r="I18" s="140">
        <v>281</v>
      </c>
      <c r="J18" s="115">
        <v>27</v>
      </c>
      <c r="K18" s="116">
        <v>9.6085409252669045</v>
      </c>
    </row>
    <row r="19" spans="1:11" ht="14.1" customHeight="1" x14ac:dyDescent="0.2">
      <c r="A19" s="306" t="s">
        <v>235</v>
      </c>
      <c r="B19" s="307" t="s">
        <v>236</v>
      </c>
      <c r="C19" s="308"/>
      <c r="D19" s="113">
        <v>0.46755237608584566</v>
      </c>
      <c r="E19" s="115">
        <v>183</v>
      </c>
      <c r="F19" s="114">
        <v>179</v>
      </c>
      <c r="G19" s="114">
        <v>173</v>
      </c>
      <c r="H19" s="114">
        <v>159</v>
      </c>
      <c r="I19" s="140">
        <v>157</v>
      </c>
      <c r="J19" s="115">
        <v>26</v>
      </c>
      <c r="K19" s="116">
        <v>16.560509554140129</v>
      </c>
    </row>
    <row r="20" spans="1:11" ht="14.1" customHeight="1" x14ac:dyDescent="0.2">
      <c r="A20" s="306">
        <v>12</v>
      </c>
      <c r="B20" s="307" t="s">
        <v>237</v>
      </c>
      <c r="C20" s="308"/>
      <c r="D20" s="113">
        <v>1.3387838528359735</v>
      </c>
      <c r="E20" s="115">
        <v>524</v>
      </c>
      <c r="F20" s="114">
        <v>546</v>
      </c>
      <c r="G20" s="114">
        <v>572</v>
      </c>
      <c r="H20" s="114">
        <v>579</v>
      </c>
      <c r="I20" s="140">
        <v>538</v>
      </c>
      <c r="J20" s="115">
        <v>-14</v>
      </c>
      <c r="K20" s="116">
        <v>-2.6022304832713754</v>
      </c>
    </row>
    <row r="21" spans="1:11" ht="14.1" customHeight="1" x14ac:dyDescent="0.2">
      <c r="A21" s="306">
        <v>21</v>
      </c>
      <c r="B21" s="307" t="s">
        <v>238</v>
      </c>
      <c r="C21" s="308"/>
      <c r="D21" s="113">
        <v>5.6208482370975983E-2</v>
      </c>
      <c r="E21" s="115">
        <v>22</v>
      </c>
      <c r="F21" s="114">
        <v>30</v>
      </c>
      <c r="G21" s="114">
        <v>21</v>
      </c>
      <c r="H21" s="114">
        <v>23</v>
      </c>
      <c r="I21" s="140">
        <v>23</v>
      </c>
      <c r="J21" s="115">
        <v>-1</v>
      </c>
      <c r="K21" s="116">
        <v>-4.3478260869565215</v>
      </c>
    </row>
    <row r="22" spans="1:11" ht="14.1" customHeight="1" x14ac:dyDescent="0.2">
      <c r="A22" s="306">
        <v>22</v>
      </c>
      <c r="B22" s="307" t="s">
        <v>239</v>
      </c>
      <c r="C22" s="308"/>
      <c r="D22" s="113">
        <v>1.2595809913132345</v>
      </c>
      <c r="E22" s="115">
        <v>493</v>
      </c>
      <c r="F22" s="114">
        <v>512</v>
      </c>
      <c r="G22" s="114">
        <v>498</v>
      </c>
      <c r="H22" s="114">
        <v>519</v>
      </c>
      <c r="I22" s="140">
        <v>539</v>
      </c>
      <c r="J22" s="115">
        <v>-46</v>
      </c>
      <c r="K22" s="116">
        <v>-8.5343228200371062</v>
      </c>
    </row>
    <row r="23" spans="1:11" ht="14.1" customHeight="1" x14ac:dyDescent="0.2">
      <c r="A23" s="306">
        <v>23</v>
      </c>
      <c r="B23" s="307" t="s">
        <v>240</v>
      </c>
      <c r="C23" s="308"/>
      <c r="D23" s="113">
        <v>0.5007664793050588</v>
      </c>
      <c r="E23" s="115">
        <v>196</v>
      </c>
      <c r="F23" s="114">
        <v>211</v>
      </c>
      <c r="G23" s="114">
        <v>202</v>
      </c>
      <c r="H23" s="114">
        <v>203</v>
      </c>
      <c r="I23" s="140">
        <v>212</v>
      </c>
      <c r="J23" s="115">
        <v>-16</v>
      </c>
      <c r="K23" s="116">
        <v>-7.5471698113207548</v>
      </c>
    </row>
    <row r="24" spans="1:11" ht="14.1" customHeight="1" x14ac:dyDescent="0.2">
      <c r="A24" s="306">
        <v>24</v>
      </c>
      <c r="B24" s="307" t="s">
        <v>241</v>
      </c>
      <c r="C24" s="308"/>
      <c r="D24" s="113">
        <v>4.1134389371486968</v>
      </c>
      <c r="E24" s="115">
        <v>1610</v>
      </c>
      <c r="F24" s="114">
        <v>1685</v>
      </c>
      <c r="G24" s="114">
        <v>1794</v>
      </c>
      <c r="H24" s="114">
        <v>1822</v>
      </c>
      <c r="I24" s="140">
        <v>1872</v>
      </c>
      <c r="J24" s="115">
        <v>-262</v>
      </c>
      <c r="K24" s="116">
        <v>-13.995726495726496</v>
      </c>
    </row>
    <row r="25" spans="1:11" ht="14.1" customHeight="1" x14ac:dyDescent="0.2">
      <c r="A25" s="306">
        <v>25</v>
      </c>
      <c r="B25" s="307" t="s">
        <v>242</v>
      </c>
      <c r="C25" s="308"/>
      <c r="D25" s="113">
        <v>3.4363822176801224</v>
      </c>
      <c r="E25" s="115">
        <v>1345</v>
      </c>
      <c r="F25" s="114">
        <v>1337</v>
      </c>
      <c r="G25" s="114">
        <v>1341</v>
      </c>
      <c r="H25" s="114">
        <v>1399</v>
      </c>
      <c r="I25" s="140">
        <v>1394</v>
      </c>
      <c r="J25" s="115">
        <v>-49</v>
      </c>
      <c r="K25" s="116">
        <v>-3.5150645624103301</v>
      </c>
    </row>
    <row r="26" spans="1:11" ht="14.1" customHeight="1" x14ac:dyDescent="0.2">
      <c r="A26" s="306">
        <v>26</v>
      </c>
      <c r="B26" s="307" t="s">
        <v>243</v>
      </c>
      <c r="C26" s="308"/>
      <c r="D26" s="113">
        <v>0.96065406234031681</v>
      </c>
      <c r="E26" s="115">
        <v>376</v>
      </c>
      <c r="F26" s="114">
        <v>383</v>
      </c>
      <c r="G26" s="114">
        <v>386</v>
      </c>
      <c r="H26" s="114">
        <v>400</v>
      </c>
      <c r="I26" s="140">
        <v>416</v>
      </c>
      <c r="J26" s="115">
        <v>-40</v>
      </c>
      <c r="K26" s="116">
        <v>-9.615384615384615</v>
      </c>
    </row>
    <row r="27" spans="1:11" ht="14.1" customHeight="1" x14ac:dyDescent="0.2">
      <c r="A27" s="306">
        <v>27</v>
      </c>
      <c r="B27" s="307" t="s">
        <v>244</v>
      </c>
      <c r="C27" s="308"/>
      <c r="D27" s="113">
        <v>0.59785385794583545</v>
      </c>
      <c r="E27" s="115">
        <v>234</v>
      </c>
      <c r="F27" s="114">
        <v>254</v>
      </c>
      <c r="G27" s="114">
        <v>276</v>
      </c>
      <c r="H27" s="114">
        <v>282</v>
      </c>
      <c r="I27" s="140">
        <v>293</v>
      </c>
      <c r="J27" s="115">
        <v>-59</v>
      </c>
      <c r="K27" s="116">
        <v>-20.136518771331058</v>
      </c>
    </row>
    <row r="28" spans="1:11" ht="14.1" customHeight="1" x14ac:dyDescent="0.2">
      <c r="A28" s="306">
        <v>28</v>
      </c>
      <c r="B28" s="307" t="s">
        <v>245</v>
      </c>
      <c r="C28" s="308"/>
      <c r="D28" s="113">
        <v>0.17884517118037813</v>
      </c>
      <c r="E28" s="115">
        <v>70</v>
      </c>
      <c r="F28" s="114">
        <v>73</v>
      </c>
      <c r="G28" s="114">
        <v>74</v>
      </c>
      <c r="H28" s="114">
        <v>75</v>
      </c>
      <c r="I28" s="140">
        <v>76</v>
      </c>
      <c r="J28" s="115">
        <v>-6</v>
      </c>
      <c r="K28" s="116">
        <v>-7.8947368421052628</v>
      </c>
    </row>
    <row r="29" spans="1:11" ht="14.1" customHeight="1" x14ac:dyDescent="0.2">
      <c r="A29" s="306">
        <v>29</v>
      </c>
      <c r="B29" s="307" t="s">
        <v>246</v>
      </c>
      <c r="C29" s="308"/>
      <c r="D29" s="113">
        <v>2.5114971895758815</v>
      </c>
      <c r="E29" s="115">
        <v>983</v>
      </c>
      <c r="F29" s="114">
        <v>1055</v>
      </c>
      <c r="G29" s="114">
        <v>1028</v>
      </c>
      <c r="H29" s="114">
        <v>1051</v>
      </c>
      <c r="I29" s="140">
        <v>1054</v>
      </c>
      <c r="J29" s="115">
        <v>-71</v>
      </c>
      <c r="K29" s="116">
        <v>-6.7362428842504745</v>
      </c>
    </row>
    <row r="30" spans="1:11" ht="14.1" customHeight="1" x14ac:dyDescent="0.2">
      <c r="A30" s="306" t="s">
        <v>247</v>
      </c>
      <c r="B30" s="307" t="s">
        <v>248</v>
      </c>
      <c r="C30" s="308"/>
      <c r="D30" s="113">
        <v>0.28359734287174249</v>
      </c>
      <c r="E30" s="115">
        <v>111</v>
      </c>
      <c r="F30" s="114" t="s">
        <v>513</v>
      </c>
      <c r="G30" s="114" t="s">
        <v>513</v>
      </c>
      <c r="H30" s="114">
        <v>116</v>
      </c>
      <c r="I30" s="140" t="s">
        <v>513</v>
      </c>
      <c r="J30" s="115" t="s">
        <v>513</v>
      </c>
      <c r="K30" s="116" t="s">
        <v>513</v>
      </c>
    </row>
    <row r="31" spans="1:11" ht="14.1" customHeight="1" x14ac:dyDescent="0.2">
      <c r="A31" s="306" t="s">
        <v>249</v>
      </c>
      <c r="B31" s="307" t="s">
        <v>250</v>
      </c>
      <c r="C31" s="308"/>
      <c r="D31" s="113">
        <v>2.2176801226366889</v>
      </c>
      <c r="E31" s="115">
        <v>868</v>
      </c>
      <c r="F31" s="114">
        <v>937</v>
      </c>
      <c r="G31" s="114">
        <v>912</v>
      </c>
      <c r="H31" s="114">
        <v>932</v>
      </c>
      <c r="I31" s="140">
        <v>934</v>
      </c>
      <c r="J31" s="115">
        <v>-66</v>
      </c>
      <c r="K31" s="116">
        <v>-7.0663811563169165</v>
      </c>
    </row>
    <row r="32" spans="1:11" ht="14.1" customHeight="1" x14ac:dyDescent="0.2">
      <c r="A32" s="306">
        <v>31</v>
      </c>
      <c r="B32" s="307" t="s">
        <v>251</v>
      </c>
      <c r="C32" s="308"/>
      <c r="D32" s="113">
        <v>0.10986203372508942</v>
      </c>
      <c r="E32" s="115">
        <v>43</v>
      </c>
      <c r="F32" s="114">
        <v>41</v>
      </c>
      <c r="G32" s="114">
        <v>39</v>
      </c>
      <c r="H32" s="114">
        <v>38</v>
      </c>
      <c r="I32" s="140">
        <v>34</v>
      </c>
      <c r="J32" s="115">
        <v>9</v>
      </c>
      <c r="K32" s="116">
        <v>26.470588235294116</v>
      </c>
    </row>
    <row r="33" spans="1:11" ht="14.1" customHeight="1" x14ac:dyDescent="0.2">
      <c r="A33" s="306">
        <v>32</v>
      </c>
      <c r="B33" s="307" t="s">
        <v>252</v>
      </c>
      <c r="C33" s="308"/>
      <c r="D33" s="113">
        <v>0.69238630556974967</v>
      </c>
      <c r="E33" s="115">
        <v>271</v>
      </c>
      <c r="F33" s="114">
        <v>267</v>
      </c>
      <c r="G33" s="114">
        <v>265</v>
      </c>
      <c r="H33" s="114">
        <v>272</v>
      </c>
      <c r="I33" s="140">
        <v>280</v>
      </c>
      <c r="J33" s="115">
        <v>-9</v>
      </c>
      <c r="K33" s="116">
        <v>-3.2142857142857144</v>
      </c>
    </row>
    <row r="34" spans="1:11" ht="14.1" customHeight="1" x14ac:dyDescent="0.2">
      <c r="A34" s="306">
        <v>33</v>
      </c>
      <c r="B34" s="307" t="s">
        <v>253</v>
      </c>
      <c r="C34" s="308"/>
      <c r="D34" s="113">
        <v>0.41645375574859478</v>
      </c>
      <c r="E34" s="115">
        <v>163</v>
      </c>
      <c r="F34" s="114">
        <v>159</v>
      </c>
      <c r="G34" s="114">
        <v>163</v>
      </c>
      <c r="H34" s="114">
        <v>171</v>
      </c>
      <c r="I34" s="140">
        <v>167</v>
      </c>
      <c r="J34" s="115">
        <v>-4</v>
      </c>
      <c r="K34" s="116">
        <v>-2.3952095808383231</v>
      </c>
    </row>
    <row r="35" spans="1:11" ht="14.1" customHeight="1" x14ac:dyDescent="0.2">
      <c r="A35" s="306">
        <v>34</v>
      </c>
      <c r="B35" s="307" t="s">
        <v>254</v>
      </c>
      <c r="C35" s="308"/>
      <c r="D35" s="113">
        <v>2.766990291262136</v>
      </c>
      <c r="E35" s="115">
        <v>1083</v>
      </c>
      <c r="F35" s="114">
        <v>1101</v>
      </c>
      <c r="G35" s="114">
        <v>1113</v>
      </c>
      <c r="H35" s="114">
        <v>1080</v>
      </c>
      <c r="I35" s="140">
        <v>1075</v>
      </c>
      <c r="J35" s="115">
        <v>8</v>
      </c>
      <c r="K35" s="116">
        <v>0.7441860465116279</v>
      </c>
    </row>
    <row r="36" spans="1:11" ht="14.1" customHeight="1" x14ac:dyDescent="0.2">
      <c r="A36" s="306">
        <v>41</v>
      </c>
      <c r="B36" s="307" t="s">
        <v>255</v>
      </c>
      <c r="C36" s="308"/>
      <c r="D36" s="113">
        <v>0.11241696474195197</v>
      </c>
      <c r="E36" s="115">
        <v>44</v>
      </c>
      <c r="F36" s="114">
        <v>39</v>
      </c>
      <c r="G36" s="114">
        <v>39</v>
      </c>
      <c r="H36" s="114">
        <v>38</v>
      </c>
      <c r="I36" s="140">
        <v>42</v>
      </c>
      <c r="J36" s="115">
        <v>2</v>
      </c>
      <c r="K36" s="116">
        <v>4.7619047619047619</v>
      </c>
    </row>
    <row r="37" spans="1:11" ht="14.1" customHeight="1" x14ac:dyDescent="0.2">
      <c r="A37" s="306">
        <v>42</v>
      </c>
      <c r="B37" s="307" t="s">
        <v>256</v>
      </c>
      <c r="C37" s="308"/>
      <c r="D37" s="113">
        <v>2.2994379151762903E-2</v>
      </c>
      <c r="E37" s="115">
        <v>9</v>
      </c>
      <c r="F37" s="114">
        <v>10</v>
      </c>
      <c r="G37" s="114">
        <v>10</v>
      </c>
      <c r="H37" s="114">
        <v>9</v>
      </c>
      <c r="I37" s="140">
        <v>9</v>
      </c>
      <c r="J37" s="115">
        <v>0</v>
      </c>
      <c r="K37" s="116">
        <v>0</v>
      </c>
    </row>
    <row r="38" spans="1:11" ht="14.1" customHeight="1" x14ac:dyDescent="0.2">
      <c r="A38" s="306">
        <v>43</v>
      </c>
      <c r="B38" s="307" t="s">
        <v>257</v>
      </c>
      <c r="C38" s="308"/>
      <c r="D38" s="113">
        <v>0.3653551354113439</v>
      </c>
      <c r="E38" s="115">
        <v>143</v>
      </c>
      <c r="F38" s="114">
        <v>145</v>
      </c>
      <c r="G38" s="114">
        <v>135</v>
      </c>
      <c r="H38" s="114">
        <v>128</v>
      </c>
      <c r="I38" s="140">
        <v>134</v>
      </c>
      <c r="J38" s="115">
        <v>9</v>
      </c>
      <c r="K38" s="116">
        <v>6.7164179104477615</v>
      </c>
    </row>
    <row r="39" spans="1:11" ht="14.1" customHeight="1" x14ac:dyDescent="0.2">
      <c r="A39" s="306">
        <v>51</v>
      </c>
      <c r="B39" s="307" t="s">
        <v>258</v>
      </c>
      <c r="C39" s="308"/>
      <c r="D39" s="113">
        <v>12.749105774144098</v>
      </c>
      <c r="E39" s="115">
        <v>4990</v>
      </c>
      <c r="F39" s="114">
        <v>5189</v>
      </c>
      <c r="G39" s="114">
        <v>5178</v>
      </c>
      <c r="H39" s="114">
        <v>5098</v>
      </c>
      <c r="I39" s="140">
        <v>5070</v>
      </c>
      <c r="J39" s="115">
        <v>-80</v>
      </c>
      <c r="K39" s="116">
        <v>-1.5779092702169626</v>
      </c>
    </row>
    <row r="40" spans="1:11" ht="14.1" customHeight="1" x14ac:dyDescent="0.2">
      <c r="A40" s="306" t="s">
        <v>259</v>
      </c>
      <c r="B40" s="307" t="s">
        <v>260</v>
      </c>
      <c r="C40" s="308"/>
      <c r="D40" s="113">
        <v>12.29943791517629</v>
      </c>
      <c r="E40" s="115">
        <v>4814</v>
      </c>
      <c r="F40" s="114">
        <v>5018</v>
      </c>
      <c r="G40" s="114">
        <v>5010</v>
      </c>
      <c r="H40" s="114">
        <v>4939</v>
      </c>
      <c r="I40" s="140">
        <v>4913</v>
      </c>
      <c r="J40" s="115">
        <v>-99</v>
      </c>
      <c r="K40" s="116">
        <v>-2.0150620801954</v>
      </c>
    </row>
    <row r="41" spans="1:11" ht="14.1" customHeight="1" x14ac:dyDescent="0.2">
      <c r="A41" s="306"/>
      <c r="B41" s="307" t="s">
        <v>261</v>
      </c>
      <c r="C41" s="308"/>
      <c r="D41" s="113">
        <v>4.5120081757792541</v>
      </c>
      <c r="E41" s="115">
        <v>1766</v>
      </c>
      <c r="F41" s="114">
        <v>1985</v>
      </c>
      <c r="G41" s="114">
        <v>2012</v>
      </c>
      <c r="H41" s="114">
        <v>2006</v>
      </c>
      <c r="I41" s="140">
        <v>2029</v>
      </c>
      <c r="J41" s="115">
        <v>-263</v>
      </c>
      <c r="K41" s="116">
        <v>-12.962050271069492</v>
      </c>
    </row>
    <row r="42" spans="1:11" ht="14.1" customHeight="1" x14ac:dyDescent="0.2">
      <c r="A42" s="306">
        <v>52</v>
      </c>
      <c r="B42" s="307" t="s">
        <v>262</v>
      </c>
      <c r="C42" s="308"/>
      <c r="D42" s="113">
        <v>4.3331630045988758</v>
      </c>
      <c r="E42" s="115">
        <v>1696</v>
      </c>
      <c r="F42" s="114">
        <v>1729</v>
      </c>
      <c r="G42" s="114">
        <v>1791</v>
      </c>
      <c r="H42" s="114">
        <v>1754</v>
      </c>
      <c r="I42" s="140">
        <v>1760</v>
      </c>
      <c r="J42" s="115">
        <v>-64</v>
      </c>
      <c r="K42" s="116">
        <v>-3.6363636363636362</v>
      </c>
    </row>
    <row r="43" spans="1:11" ht="14.1" customHeight="1" x14ac:dyDescent="0.2">
      <c r="A43" s="306" t="s">
        <v>263</v>
      </c>
      <c r="B43" s="307" t="s">
        <v>264</v>
      </c>
      <c r="C43" s="308"/>
      <c r="D43" s="113">
        <v>4.2565150740929996</v>
      </c>
      <c r="E43" s="115">
        <v>1666</v>
      </c>
      <c r="F43" s="114">
        <v>1700</v>
      </c>
      <c r="G43" s="114">
        <v>1755</v>
      </c>
      <c r="H43" s="114">
        <v>1721</v>
      </c>
      <c r="I43" s="140">
        <v>1725</v>
      </c>
      <c r="J43" s="115">
        <v>-59</v>
      </c>
      <c r="K43" s="116">
        <v>-3.4202898550724639</v>
      </c>
    </row>
    <row r="44" spans="1:11" ht="14.1" customHeight="1" x14ac:dyDescent="0.2">
      <c r="A44" s="306">
        <v>53</v>
      </c>
      <c r="B44" s="307" t="s">
        <v>265</v>
      </c>
      <c r="C44" s="308"/>
      <c r="D44" s="113">
        <v>1.6760347470618293</v>
      </c>
      <c r="E44" s="115">
        <v>656</v>
      </c>
      <c r="F44" s="114">
        <v>685</v>
      </c>
      <c r="G44" s="114">
        <v>642</v>
      </c>
      <c r="H44" s="114">
        <v>605</v>
      </c>
      <c r="I44" s="140">
        <v>616</v>
      </c>
      <c r="J44" s="115">
        <v>40</v>
      </c>
      <c r="K44" s="116">
        <v>6.4935064935064934</v>
      </c>
    </row>
    <row r="45" spans="1:11" ht="14.1" customHeight="1" x14ac:dyDescent="0.2">
      <c r="A45" s="306" t="s">
        <v>266</v>
      </c>
      <c r="B45" s="307" t="s">
        <v>267</v>
      </c>
      <c r="C45" s="308"/>
      <c r="D45" s="113">
        <v>1.627491057741441</v>
      </c>
      <c r="E45" s="115">
        <v>637</v>
      </c>
      <c r="F45" s="114">
        <v>665</v>
      </c>
      <c r="G45" s="114">
        <v>621</v>
      </c>
      <c r="H45" s="114">
        <v>582</v>
      </c>
      <c r="I45" s="140">
        <v>595</v>
      </c>
      <c r="J45" s="115">
        <v>42</v>
      </c>
      <c r="K45" s="116">
        <v>7.0588235294117645</v>
      </c>
    </row>
    <row r="46" spans="1:11" ht="14.1" customHeight="1" x14ac:dyDescent="0.2">
      <c r="A46" s="306">
        <v>54</v>
      </c>
      <c r="B46" s="307" t="s">
        <v>268</v>
      </c>
      <c r="C46" s="308"/>
      <c r="D46" s="113">
        <v>17.411854879918241</v>
      </c>
      <c r="E46" s="115">
        <v>6815</v>
      </c>
      <c r="F46" s="114">
        <v>6848</v>
      </c>
      <c r="G46" s="114">
        <v>6818</v>
      </c>
      <c r="H46" s="114">
        <v>6816</v>
      </c>
      <c r="I46" s="140">
        <v>6786</v>
      </c>
      <c r="J46" s="115">
        <v>29</v>
      </c>
      <c r="K46" s="116">
        <v>0.42735042735042733</v>
      </c>
    </row>
    <row r="47" spans="1:11" ht="14.1" customHeight="1" x14ac:dyDescent="0.2">
      <c r="A47" s="306">
        <v>61</v>
      </c>
      <c r="B47" s="307" t="s">
        <v>269</v>
      </c>
      <c r="C47" s="308"/>
      <c r="D47" s="113">
        <v>0.65406234031681143</v>
      </c>
      <c r="E47" s="115">
        <v>256</v>
      </c>
      <c r="F47" s="114">
        <v>260</v>
      </c>
      <c r="G47" s="114">
        <v>278</v>
      </c>
      <c r="H47" s="114">
        <v>285</v>
      </c>
      <c r="I47" s="140">
        <v>292</v>
      </c>
      <c r="J47" s="115">
        <v>-36</v>
      </c>
      <c r="K47" s="116">
        <v>-12.328767123287671</v>
      </c>
    </row>
    <row r="48" spans="1:11" ht="14.1" customHeight="1" x14ac:dyDescent="0.2">
      <c r="A48" s="306">
        <v>62</v>
      </c>
      <c r="B48" s="307" t="s">
        <v>270</v>
      </c>
      <c r="C48" s="308"/>
      <c r="D48" s="113">
        <v>10.426673479816046</v>
      </c>
      <c r="E48" s="115">
        <v>4081</v>
      </c>
      <c r="F48" s="114">
        <v>4190</v>
      </c>
      <c r="G48" s="114">
        <v>4177</v>
      </c>
      <c r="H48" s="114">
        <v>4221</v>
      </c>
      <c r="I48" s="140">
        <v>4149</v>
      </c>
      <c r="J48" s="115">
        <v>-68</v>
      </c>
      <c r="K48" s="116">
        <v>-1.6389491443721378</v>
      </c>
    </row>
    <row r="49" spans="1:11" ht="14.1" customHeight="1" x14ac:dyDescent="0.2">
      <c r="A49" s="306">
        <v>63</v>
      </c>
      <c r="B49" s="307" t="s">
        <v>271</v>
      </c>
      <c r="C49" s="308"/>
      <c r="D49" s="113">
        <v>5.8507920286152277</v>
      </c>
      <c r="E49" s="115">
        <v>2290</v>
      </c>
      <c r="F49" s="114">
        <v>2689</v>
      </c>
      <c r="G49" s="114">
        <v>2764</v>
      </c>
      <c r="H49" s="114">
        <v>2672</v>
      </c>
      <c r="I49" s="140">
        <v>2614</v>
      </c>
      <c r="J49" s="115">
        <v>-324</v>
      </c>
      <c r="K49" s="116">
        <v>-12.394797245600612</v>
      </c>
    </row>
    <row r="50" spans="1:11" ht="14.1" customHeight="1" x14ac:dyDescent="0.2">
      <c r="A50" s="306" t="s">
        <v>272</v>
      </c>
      <c r="B50" s="307" t="s">
        <v>273</v>
      </c>
      <c r="C50" s="308"/>
      <c r="D50" s="113">
        <v>0.37812979049565659</v>
      </c>
      <c r="E50" s="115">
        <v>148</v>
      </c>
      <c r="F50" s="114">
        <v>153</v>
      </c>
      <c r="G50" s="114">
        <v>152</v>
      </c>
      <c r="H50" s="114">
        <v>151</v>
      </c>
      <c r="I50" s="140">
        <v>160</v>
      </c>
      <c r="J50" s="115">
        <v>-12</v>
      </c>
      <c r="K50" s="116">
        <v>-7.5</v>
      </c>
    </row>
    <row r="51" spans="1:11" ht="14.1" customHeight="1" x14ac:dyDescent="0.2">
      <c r="A51" s="306" t="s">
        <v>274</v>
      </c>
      <c r="B51" s="307" t="s">
        <v>275</v>
      </c>
      <c r="C51" s="308"/>
      <c r="D51" s="113">
        <v>5.1865099642309653</v>
      </c>
      <c r="E51" s="115">
        <v>2030</v>
      </c>
      <c r="F51" s="114">
        <v>2354</v>
      </c>
      <c r="G51" s="114">
        <v>2434</v>
      </c>
      <c r="H51" s="114">
        <v>2348</v>
      </c>
      <c r="I51" s="140">
        <v>2280</v>
      </c>
      <c r="J51" s="115">
        <v>-250</v>
      </c>
      <c r="K51" s="116">
        <v>-10.964912280701755</v>
      </c>
    </row>
    <row r="52" spans="1:11" ht="14.1" customHeight="1" x14ac:dyDescent="0.2">
      <c r="A52" s="306">
        <v>71</v>
      </c>
      <c r="B52" s="307" t="s">
        <v>276</v>
      </c>
      <c r="C52" s="308"/>
      <c r="D52" s="113">
        <v>10.567194685743486</v>
      </c>
      <c r="E52" s="115">
        <v>4136</v>
      </c>
      <c r="F52" s="114">
        <v>4201</v>
      </c>
      <c r="G52" s="114">
        <v>4218</v>
      </c>
      <c r="H52" s="114">
        <v>4272</v>
      </c>
      <c r="I52" s="140">
        <v>4263</v>
      </c>
      <c r="J52" s="115">
        <v>-127</v>
      </c>
      <c r="K52" s="116">
        <v>-2.9791226835561813</v>
      </c>
    </row>
    <row r="53" spans="1:11" ht="14.1" customHeight="1" x14ac:dyDescent="0.2">
      <c r="A53" s="306" t="s">
        <v>277</v>
      </c>
      <c r="B53" s="307" t="s">
        <v>278</v>
      </c>
      <c r="C53" s="308"/>
      <c r="D53" s="113">
        <v>1.1292795094532448</v>
      </c>
      <c r="E53" s="115">
        <v>442</v>
      </c>
      <c r="F53" s="114">
        <v>429</v>
      </c>
      <c r="G53" s="114">
        <v>441</v>
      </c>
      <c r="H53" s="114">
        <v>444</v>
      </c>
      <c r="I53" s="140">
        <v>450</v>
      </c>
      <c r="J53" s="115">
        <v>-8</v>
      </c>
      <c r="K53" s="116">
        <v>-1.7777777777777777</v>
      </c>
    </row>
    <row r="54" spans="1:11" ht="14.1" customHeight="1" x14ac:dyDescent="0.2">
      <c r="A54" s="306" t="s">
        <v>279</v>
      </c>
      <c r="B54" s="307" t="s">
        <v>280</v>
      </c>
      <c r="C54" s="308"/>
      <c r="D54" s="113">
        <v>9.0137966274910575</v>
      </c>
      <c r="E54" s="115">
        <v>3528</v>
      </c>
      <c r="F54" s="114">
        <v>3604</v>
      </c>
      <c r="G54" s="114">
        <v>3612</v>
      </c>
      <c r="H54" s="114">
        <v>3657</v>
      </c>
      <c r="I54" s="140">
        <v>3642</v>
      </c>
      <c r="J54" s="115">
        <v>-114</v>
      </c>
      <c r="K54" s="116">
        <v>-3.1301482701812193</v>
      </c>
    </row>
    <row r="55" spans="1:11" ht="14.1" customHeight="1" x14ac:dyDescent="0.2">
      <c r="A55" s="306">
        <v>72</v>
      </c>
      <c r="B55" s="307" t="s">
        <v>281</v>
      </c>
      <c r="C55" s="308"/>
      <c r="D55" s="113">
        <v>1.1011752682677567</v>
      </c>
      <c r="E55" s="115">
        <v>431</v>
      </c>
      <c r="F55" s="114">
        <v>424</v>
      </c>
      <c r="G55" s="114">
        <v>437</v>
      </c>
      <c r="H55" s="114">
        <v>446</v>
      </c>
      <c r="I55" s="140">
        <v>441</v>
      </c>
      <c r="J55" s="115">
        <v>-10</v>
      </c>
      <c r="K55" s="116">
        <v>-2.2675736961451247</v>
      </c>
    </row>
    <row r="56" spans="1:11" ht="14.1" customHeight="1" x14ac:dyDescent="0.2">
      <c r="A56" s="306" t="s">
        <v>282</v>
      </c>
      <c r="B56" s="307" t="s">
        <v>283</v>
      </c>
      <c r="C56" s="308"/>
      <c r="D56" s="113">
        <v>0.21716913643331631</v>
      </c>
      <c r="E56" s="115">
        <v>85</v>
      </c>
      <c r="F56" s="114">
        <v>79</v>
      </c>
      <c r="G56" s="114">
        <v>86</v>
      </c>
      <c r="H56" s="114">
        <v>82</v>
      </c>
      <c r="I56" s="140">
        <v>84</v>
      </c>
      <c r="J56" s="115">
        <v>1</v>
      </c>
      <c r="K56" s="116">
        <v>1.1904761904761905</v>
      </c>
    </row>
    <row r="57" spans="1:11" ht="14.1" customHeight="1" x14ac:dyDescent="0.2">
      <c r="A57" s="306" t="s">
        <v>284</v>
      </c>
      <c r="B57" s="307" t="s">
        <v>285</v>
      </c>
      <c r="C57" s="308"/>
      <c r="D57" s="113">
        <v>0.5952989269289729</v>
      </c>
      <c r="E57" s="115">
        <v>233</v>
      </c>
      <c r="F57" s="114">
        <v>239</v>
      </c>
      <c r="G57" s="114">
        <v>247</v>
      </c>
      <c r="H57" s="114">
        <v>256</v>
      </c>
      <c r="I57" s="140">
        <v>256</v>
      </c>
      <c r="J57" s="115">
        <v>-23</v>
      </c>
      <c r="K57" s="116">
        <v>-8.984375</v>
      </c>
    </row>
    <row r="58" spans="1:11" ht="14.1" customHeight="1" x14ac:dyDescent="0.2">
      <c r="A58" s="306">
        <v>73</v>
      </c>
      <c r="B58" s="307" t="s">
        <v>286</v>
      </c>
      <c r="C58" s="308"/>
      <c r="D58" s="113">
        <v>0.65661727133367398</v>
      </c>
      <c r="E58" s="115">
        <v>257</v>
      </c>
      <c r="F58" s="114">
        <v>242</v>
      </c>
      <c r="G58" s="114">
        <v>245</v>
      </c>
      <c r="H58" s="114">
        <v>238</v>
      </c>
      <c r="I58" s="140">
        <v>246</v>
      </c>
      <c r="J58" s="115">
        <v>11</v>
      </c>
      <c r="K58" s="116">
        <v>4.4715447154471546</v>
      </c>
    </row>
    <row r="59" spans="1:11" ht="14.1" customHeight="1" x14ac:dyDescent="0.2">
      <c r="A59" s="306" t="s">
        <v>287</v>
      </c>
      <c r="B59" s="307" t="s">
        <v>288</v>
      </c>
      <c r="C59" s="308"/>
      <c r="D59" s="113">
        <v>0.38579458354624424</v>
      </c>
      <c r="E59" s="115">
        <v>151</v>
      </c>
      <c r="F59" s="114">
        <v>139</v>
      </c>
      <c r="G59" s="114">
        <v>141</v>
      </c>
      <c r="H59" s="114">
        <v>134</v>
      </c>
      <c r="I59" s="140">
        <v>141</v>
      </c>
      <c r="J59" s="115">
        <v>10</v>
      </c>
      <c r="K59" s="116">
        <v>7.0921985815602833</v>
      </c>
    </row>
    <row r="60" spans="1:11" ht="14.1" customHeight="1" x14ac:dyDescent="0.2">
      <c r="A60" s="306">
        <v>81</v>
      </c>
      <c r="B60" s="307" t="s">
        <v>289</v>
      </c>
      <c r="C60" s="308"/>
      <c r="D60" s="113">
        <v>3.2192130812468065</v>
      </c>
      <c r="E60" s="115">
        <v>1260</v>
      </c>
      <c r="F60" s="114">
        <v>1249</v>
      </c>
      <c r="G60" s="114">
        <v>1239</v>
      </c>
      <c r="H60" s="114">
        <v>1264</v>
      </c>
      <c r="I60" s="140">
        <v>1262</v>
      </c>
      <c r="J60" s="115">
        <v>-2</v>
      </c>
      <c r="K60" s="116">
        <v>-0.15847860538827258</v>
      </c>
    </row>
    <row r="61" spans="1:11" ht="14.1" customHeight="1" x14ac:dyDescent="0.2">
      <c r="A61" s="306" t="s">
        <v>290</v>
      </c>
      <c r="B61" s="307" t="s">
        <v>291</v>
      </c>
      <c r="C61" s="308"/>
      <c r="D61" s="113">
        <v>1.2902401635155851</v>
      </c>
      <c r="E61" s="115">
        <v>505</v>
      </c>
      <c r="F61" s="114">
        <v>525</v>
      </c>
      <c r="G61" s="114">
        <v>520</v>
      </c>
      <c r="H61" s="114">
        <v>529</v>
      </c>
      <c r="I61" s="140">
        <v>514</v>
      </c>
      <c r="J61" s="115">
        <v>-9</v>
      </c>
      <c r="K61" s="116">
        <v>-1.7509727626459144</v>
      </c>
    </row>
    <row r="62" spans="1:11" ht="14.1" customHeight="1" x14ac:dyDescent="0.2">
      <c r="A62" s="306" t="s">
        <v>292</v>
      </c>
      <c r="B62" s="307" t="s">
        <v>293</v>
      </c>
      <c r="C62" s="308"/>
      <c r="D62" s="113">
        <v>1.0628513030148186</v>
      </c>
      <c r="E62" s="115">
        <v>416</v>
      </c>
      <c r="F62" s="114">
        <v>395</v>
      </c>
      <c r="G62" s="114">
        <v>398</v>
      </c>
      <c r="H62" s="114">
        <v>406</v>
      </c>
      <c r="I62" s="140">
        <v>420</v>
      </c>
      <c r="J62" s="115">
        <v>-4</v>
      </c>
      <c r="K62" s="116">
        <v>-0.95238095238095233</v>
      </c>
    </row>
    <row r="63" spans="1:11" ht="14.1" customHeight="1" x14ac:dyDescent="0.2">
      <c r="A63" s="306"/>
      <c r="B63" s="307" t="s">
        <v>294</v>
      </c>
      <c r="C63" s="308"/>
      <c r="D63" s="113">
        <v>0.9657639243740419</v>
      </c>
      <c r="E63" s="115">
        <v>378</v>
      </c>
      <c r="F63" s="114">
        <v>360</v>
      </c>
      <c r="G63" s="114">
        <v>365</v>
      </c>
      <c r="H63" s="114">
        <v>375</v>
      </c>
      <c r="I63" s="140">
        <v>386</v>
      </c>
      <c r="J63" s="115">
        <v>-8</v>
      </c>
      <c r="K63" s="116">
        <v>-2.0725388601036268</v>
      </c>
    </row>
    <row r="64" spans="1:11" ht="14.1" customHeight="1" x14ac:dyDescent="0.2">
      <c r="A64" s="306" t="s">
        <v>295</v>
      </c>
      <c r="B64" s="307" t="s">
        <v>296</v>
      </c>
      <c r="C64" s="308"/>
      <c r="D64" s="113">
        <v>5.8763413387838526E-2</v>
      </c>
      <c r="E64" s="115">
        <v>23</v>
      </c>
      <c r="F64" s="114">
        <v>23</v>
      </c>
      <c r="G64" s="114">
        <v>24</v>
      </c>
      <c r="H64" s="114">
        <v>24</v>
      </c>
      <c r="I64" s="140">
        <v>25</v>
      </c>
      <c r="J64" s="115">
        <v>-2</v>
      </c>
      <c r="K64" s="116">
        <v>-8</v>
      </c>
    </row>
    <row r="65" spans="1:11" ht="14.1" customHeight="1" x14ac:dyDescent="0.2">
      <c r="A65" s="306" t="s">
        <v>297</v>
      </c>
      <c r="B65" s="307" t="s">
        <v>298</v>
      </c>
      <c r="C65" s="308"/>
      <c r="D65" s="113">
        <v>0.4956566172713337</v>
      </c>
      <c r="E65" s="115">
        <v>194</v>
      </c>
      <c r="F65" s="114">
        <v>190</v>
      </c>
      <c r="G65" s="114">
        <v>184</v>
      </c>
      <c r="H65" s="114">
        <v>191</v>
      </c>
      <c r="I65" s="140">
        <v>194</v>
      </c>
      <c r="J65" s="115">
        <v>0</v>
      </c>
      <c r="K65" s="116">
        <v>0</v>
      </c>
    </row>
    <row r="66" spans="1:11" ht="14.1" customHeight="1" x14ac:dyDescent="0.2">
      <c r="A66" s="306">
        <v>82</v>
      </c>
      <c r="B66" s="307" t="s">
        <v>299</v>
      </c>
      <c r="C66" s="308"/>
      <c r="D66" s="113">
        <v>2.1205927439959122</v>
      </c>
      <c r="E66" s="115">
        <v>830</v>
      </c>
      <c r="F66" s="114">
        <v>853</v>
      </c>
      <c r="G66" s="114">
        <v>858</v>
      </c>
      <c r="H66" s="114">
        <v>843</v>
      </c>
      <c r="I66" s="140">
        <v>851</v>
      </c>
      <c r="J66" s="115">
        <v>-21</v>
      </c>
      <c r="K66" s="116">
        <v>-2.4676850763807288</v>
      </c>
    </row>
    <row r="67" spans="1:11" ht="14.1" customHeight="1" x14ac:dyDescent="0.2">
      <c r="A67" s="306" t="s">
        <v>300</v>
      </c>
      <c r="B67" s="307" t="s">
        <v>301</v>
      </c>
      <c r="C67" s="308"/>
      <c r="D67" s="113">
        <v>0.99386816555952995</v>
      </c>
      <c r="E67" s="115">
        <v>389</v>
      </c>
      <c r="F67" s="114">
        <v>392</v>
      </c>
      <c r="G67" s="114">
        <v>387</v>
      </c>
      <c r="H67" s="114">
        <v>359</v>
      </c>
      <c r="I67" s="140">
        <v>360</v>
      </c>
      <c r="J67" s="115">
        <v>29</v>
      </c>
      <c r="K67" s="116">
        <v>8.0555555555555554</v>
      </c>
    </row>
    <row r="68" spans="1:11" ht="14.1" customHeight="1" x14ac:dyDescent="0.2">
      <c r="A68" s="306" t="s">
        <v>302</v>
      </c>
      <c r="B68" s="307" t="s">
        <v>303</v>
      </c>
      <c r="C68" s="308"/>
      <c r="D68" s="113">
        <v>0.70771589167092486</v>
      </c>
      <c r="E68" s="115">
        <v>277</v>
      </c>
      <c r="F68" s="114">
        <v>293</v>
      </c>
      <c r="G68" s="114">
        <v>299</v>
      </c>
      <c r="H68" s="114">
        <v>312</v>
      </c>
      <c r="I68" s="140">
        <v>316</v>
      </c>
      <c r="J68" s="115">
        <v>-39</v>
      </c>
      <c r="K68" s="116">
        <v>-12.341772151898734</v>
      </c>
    </row>
    <row r="69" spans="1:11" ht="14.1" customHeight="1" x14ac:dyDescent="0.2">
      <c r="A69" s="306">
        <v>83</v>
      </c>
      <c r="B69" s="307" t="s">
        <v>304</v>
      </c>
      <c r="C69" s="308"/>
      <c r="D69" s="113">
        <v>3.226877874297394</v>
      </c>
      <c r="E69" s="115">
        <v>1263</v>
      </c>
      <c r="F69" s="114">
        <v>1258</v>
      </c>
      <c r="G69" s="114">
        <v>1223</v>
      </c>
      <c r="H69" s="114">
        <v>1242</v>
      </c>
      <c r="I69" s="140">
        <v>1275</v>
      </c>
      <c r="J69" s="115">
        <v>-12</v>
      </c>
      <c r="K69" s="116">
        <v>-0.94117647058823528</v>
      </c>
    </row>
    <row r="70" spans="1:11" ht="14.1" customHeight="1" x14ac:dyDescent="0.2">
      <c r="A70" s="306" t="s">
        <v>305</v>
      </c>
      <c r="B70" s="307" t="s">
        <v>306</v>
      </c>
      <c r="C70" s="308"/>
      <c r="D70" s="113">
        <v>1.8344404701073072</v>
      </c>
      <c r="E70" s="115">
        <v>718</v>
      </c>
      <c r="F70" s="114">
        <v>708</v>
      </c>
      <c r="G70" s="114">
        <v>697</v>
      </c>
      <c r="H70" s="114">
        <v>719</v>
      </c>
      <c r="I70" s="140">
        <v>735</v>
      </c>
      <c r="J70" s="115">
        <v>-17</v>
      </c>
      <c r="K70" s="116">
        <v>-2.3129251700680271</v>
      </c>
    </row>
    <row r="71" spans="1:11" ht="14.1" customHeight="1" x14ac:dyDescent="0.2">
      <c r="A71" s="306"/>
      <c r="B71" s="307" t="s">
        <v>307</v>
      </c>
      <c r="C71" s="308"/>
      <c r="D71" s="113">
        <v>1.1420541645375575</v>
      </c>
      <c r="E71" s="115">
        <v>447</v>
      </c>
      <c r="F71" s="114">
        <v>444</v>
      </c>
      <c r="G71" s="114">
        <v>431</v>
      </c>
      <c r="H71" s="114">
        <v>446</v>
      </c>
      <c r="I71" s="140">
        <v>465</v>
      </c>
      <c r="J71" s="115">
        <v>-18</v>
      </c>
      <c r="K71" s="116">
        <v>-3.870967741935484</v>
      </c>
    </row>
    <row r="72" spans="1:11" ht="14.1" customHeight="1" x14ac:dyDescent="0.2">
      <c r="A72" s="306">
        <v>84</v>
      </c>
      <c r="B72" s="307" t="s">
        <v>308</v>
      </c>
      <c r="C72" s="308"/>
      <c r="D72" s="113">
        <v>1.1880429228410834</v>
      </c>
      <c r="E72" s="115">
        <v>465</v>
      </c>
      <c r="F72" s="114">
        <v>476</v>
      </c>
      <c r="G72" s="114">
        <v>463</v>
      </c>
      <c r="H72" s="114">
        <v>478</v>
      </c>
      <c r="I72" s="140">
        <v>448</v>
      </c>
      <c r="J72" s="115">
        <v>17</v>
      </c>
      <c r="K72" s="116">
        <v>3.7946428571428572</v>
      </c>
    </row>
    <row r="73" spans="1:11" ht="14.1" customHeight="1" x14ac:dyDescent="0.2">
      <c r="A73" s="306" t="s">
        <v>309</v>
      </c>
      <c r="B73" s="307" t="s">
        <v>310</v>
      </c>
      <c r="C73" s="308"/>
      <c r="D73" s="113">
        <v>0.21461420541645376</v>
      </c>
      <c r="E73" s="115">
        <v>84</v>
      </c>
      <c r="F73" s="114">
        <v>88</v>
      </c>
      <c r="G73" s="114">
        <v>88</v>
      </c>
      <c r="H73" s="114">
        <v>91</v>
      </c>
      <c r="I73" s="140">
        <v>92</v>
      </c>
      <c r="J73" s="115">
        <v>-8</v>
      </c>
      <c r="K73" s="116">
        <v>-8.695652173913043</v>
      </c>
    </row>
    <row r="74" spans="1:11" ht="14.1" customHeight="1" x14ac:dyDescent="0.2">
      <c r="A74" s="306" t="s">
        <v>311</v>
      </c>
      <c r="B74" s="307" t="s">
        <v>312</v>
      </c>
      <c r="C74" s="308"/>
      <c r="D74" s="113">
        <v>5.8763413387838526E-2</v>
      </c>
      <c r="E74" s="115">
        <v>23</v>
      </c>
      <c r="F74" s="114">
        <v>24</v>
      </c>
      <c r="G74" s="114">
        <v>23</v>
      </c>
      <c r="H74" s="114">
        <v>24</v>
      </c>
      <c r="I74" s="140">
        <v>18</v>
      </c>
      <c r="J74" s="115">
        <v>5</v>
      </c>
      <c r="K74" s="116">
        <v>27.777777777777779</v>
      </c>
    </row>
    <row r="75" spans="1:11" ht="14.1" customHeight="1" x14ac:dyDescent="0.2">
      <c r="A75" s="306" t="s">
        <v>313</v>
      </c>
      <c r="B75" s="307" t="s">
        <v>314</v>
      </c>
      <c r="C75" s="308"/>
      <c r="D75" s="113">
        <v>2.2994379151762903E-2</v>
      </c>
      <c r="E75" s="115">
        <v>9</v>
      </c>
      <c r="F75" s="114">
        <v>22</v>
      </c>
      <c r="G75" s="114">
        <v>16</v>
      </c>
      <c r="H75" s="114">
        <v>35</v>
      </c>
      <c r="I75" s="140">
        <v>25</v>
      </c>
      <c r="J75" s="115">
        <v>-16</v>
      </c>
      <c r="K75" s="116">
        <v>-64</v>
      </c>
    </row>
    <row r="76" spans="1:11" ht="14.1" customHeight="1" x14ac:dyDescent="0.2">
      <c r="A76" s="306">
        <v>91</v>
      </c>
      <c r="B76" s="307" t="s">
        <v>315</v>
      </c>
      <c r="C76" s="308"/>
      <c r="D76" s="113">
        <v>6.1318344404701075E-2</v>
      </c>
      <c r="E76" s="115">
        <v>24</v>
      </c>
      <c r="F76" s="114">
        <v>28</v>
      </c>
      <c r="G76" s="114">
        <v>31</v>
      </c>
      <c r="H76" s="114">
        <v>32</v>
      </c>
      <c r="I76" s="140">
        <v>28</v>
      </c>
      <c r="J76" s="115">
        <v>-4</v>
      </c>
      <c r="K76" s="116">
        <v>-14.285714285714286</v>
      </c>
    </row>
    <row r="77" spans="1:11" ht="14.1" customHeight="1" x14ac:dyDescent="0.2">
      <c r="A77" s="306">
        <v>92</v>
      </c>
      <c r="B77" s="307" t="s">
        <v>316</v>
      </c>
      <c r="C77" s="308"/>
      <c r="D77" s="113">
        <v>0.17629024016351558</v>
      </c>
      <c r="E77" s="115">
        <v>69</v>
      </c>
      <c r="F77" s="114">
        <v>68</v>
      </c>
      <c r="G77" s="114">
        <v>66</v>
      </c>
      <c r="H77" s="114">
        <v>71</v>
      </c>
      <c r="I77" s="140">
        <v>65</v>
      </c>
      <c r="J77" s="115">
        <v>4</v>
      </c>
      <c r="K77" s="116">
        <v>6.1538461538461542</v>
      </c>
    </row>
    <row r="78" spans="1:11" ht="14.1" customHeight="1" x14ac:dyDescent="0.2">
      <c r="A78" s="306">
        <v>93</v>
      </c>
      <c r="B78" s="307" t="s">
        <v>317</v>
      </c>
      <c r="C78" s="308"/>
      <c r="D78" s="113">
        <v>7.9202861522738879E-2</v>
      </c>
      <c r="E78" s="115">
        <v>31</v>
      </c>
      <c r="F78" s="114">
        <v>37</v>
      </c>
      <c r="G78" s="114">
        <v>35</v>
      </c>
      <c r="H78" s="114">
        <v>37</v>
      </c>
      <c r="I78" s="140">
        <v>38</v>
      </c>
      <c r="J78" s="115">
        <v>-7</v>
      </c>
      <c r="K78" s="116">
        <v>-18.421052631578949</v>
      </c>
    </row>
    <row r="79" spans="1:11" ht="14.1" customHeight="1" x14ac:dyDescent="0.2">
      <c r="A79" s="306">
        <v>94</v>
      </c>
      <c r="B79" s="307" t="s">
        <v>318</v>
      </c>
      <c r="C79" s="308"/>
      <c r="D79" s="113">
        <v>0.56719468574348497</v>
      </c>
      <c r="E79" s="115">
        <v>222</v>
      </c>
      <c r="F79" s="114">
        <v>238</v>
      </c>
      <c r="G79" s="114">
        <v>221</v>
      </c>
      <c r="H79" s="114">
        <v>206</v>
      </c>
      <c r="I79" s="140">
        <v>214</v>
      </c>
      <c r="J79" s="115">
        <v>8</v>
      </c>
      <c r="K79" s="116">
        <v>3.7383177570093458</v>
      </c>
    </row>
    <row r="80" spans="1:11" ht="14.1" customHeight="1" x14ac:dyDescent="0.2">
      <c r="A80" s="306" t="s">
        <v>319</v>
      </c>
      <c r="B80" s="307" t="s">
        <v>320</v>
      </c>
      <c r="C80" s="308"/>
      <c r="D80" s="113">
        <v>7.6647930505876344E-3</v>
      </c>
      <c r="E80" s="115">
        <v>3</v>
      </c>
      <c r="F80" s="114">
        <v>4</v>
      </c>
      <c r="G80" s="114">
        <v>4</v>
      </c>
      <c r="H80" s="114">
        <v>5</v>
      </c>
      <c r="I80" s="140">
        <v>6</v>
      </c>
      <c r="J80" s="115">
        <v>-3</v>
      </c>
      <c r="K80" s="116">
        <v>-50</v>
      </c>
    </row>
    <row r="81" spans="1:11" ht="14.1" customHeight="1" x14ac:dyDescent="0.2">
      <c r="A81" s="310" t="s">
        <v>321</v>
      </c>
      <c r="B81" s="311" t="s">
        <v>333</v>
      </c>
      <c r="C81" s="312"/>
      <c r="D81" s="125">
        <v>3.6995401124169649</v>
      </c>
      <c r="E81" s="143">
        <v>1448</v>
      </c>
      <c r="F81" s="144">
        <v>1475</v>
      </c>
      <c r="G81" s="144">
        <v>1491</v>
      </c>
      <c r="H81" s="144">
        <v>1547</v>
      </c>
      <c r="I81" s="145">
        <v>1491</v>
      </c>
      <c r="J81" s="143">
        <v>-43</v>
      </c>
      <c r="K81" s="146">
        <v>-2.8839704896042924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10520</v>
      </c>
      <c r="G12" s="536">
        <v>8033</v>
      </c>
      <c r="H12" s="536">
        <v>14523</v>
      </c>
      <c r="I12" s="536">
        <v>9722</v>
      </c>
      <c r="J12" s="537">
        <v>11675</v>
      </c>
      <c r="K12" s="538">
        <v>-1155</v>
      </c>
      <c r="L12" s="349">
        <v>-9.8929336188436832</v>
      </c>
    </row>
    <row r="13" spans="1:17" s="110" customFormat="1" ht="15" customHeight="1" x14ac:dyDescent="0.2">
      <c r="A13" s="350" t="s">
        <v>344</v>
      </c>
      <c r="B13" s="351" t="s">
        <v>345</v>
      </c>
      <c r="C13" s="347"/>
      <c r="D13" s="347"/>
      <c r="E13" s="348"/>
      <c r="F13" s="536">
        <v>6063</v>
      </c>
      <c r="G13" s="536">
        <v>4336</v>
      </c>
      <c r="H13" s="536">
        <v>8227</v>
      </c>
      <c r="I13" s="536">
        <v>5868</v>
      </c>
      <c r="J13" s="537">
        <v>6930</v>
      </c>
      <c r="K13" s="538">
        <v>-867</v>
      </c>
      <c r="L13" s="349">
        <v>-12.510822510822511</v>
      </c>
    </row>
    <row r="14" spans="1:17" s="110" customFormat="1" ht="22.5" customHeight="1" x14ac:dyDescent="0.2">
      <c r="A14" s="350"/>
      <c r="B14" s="351" t="s">
        <v>346</v>
      </c>
      <c r="C14" s="347"/>
      <c r="D14" s="347"/>
      <c r="E14" s="348"/>
      <c r="F14" s="536">
        <v>4457</v>
      </c>
      <c r="G14" s="536">
        <v>3697</v>
      </c>
      <c r="H14" s="536">
        <v>6296</v>
      </c>
      <c r="I14" s="536">
        <v>3854</v>
      </c>
      <c r="J14" s="537">
        <v>4745</v>
      </c>
      <c r="K14" s="538">
        <v>-288</v>
      </c>
      <c r="L14" s="349">
        <v>-6.0695468914646993</v>
      </c>
    </row>
    <row r="15" spans="1:17" s="110" customFormat="1" ht="15" customHeight="1" x14ac:dyDescent="0.2">
      <c r="A15" s="350" t="s">
        <v>347</v>
      </c>
      <c r="B15" s="351" t="s">
        <v>108</v>
      </c>
      <c r="C15" s="347"/>
      <c r="D15" s="347"/>
      <c r="E15" s="348"/>
      <c r="F15" s="536">
        <v>2668</v>
      </c>
      <c r="G15" s="536">
        <v>2037</v>
      </c>
      <c r="H15" s="536">
        <v>6159</v>
      </c>
      <c r="I15" s="536">
        <v>2363</v>
      </c>
      <c r="J15" s="537">
        <v>3005</v>
      </c>
      <c r="K15" s="538">
        <v>-337</v>
      </c>
      <c r="L15" s="349">
        <v>-11.214642262895175</v>
      </c>
    </row>
    <row r="16" spans="1:17" s="110" customFormat="1" ht="15" customHeight="1" x14ac:dyDescent="0.2">
      <c r="A16" s="350"/>
      <c r="B16" s="351" t="s">
        <v>109</v>
      </c>
      <c r="C16" s="347"/>
      <c r="D16" s="347"/>
      <c r="E16" s="348"/>
      <c r="F16" s="536">
        <v>6697</v>
      </c>
      <c r="G16" s="536">
        <v>5158</v>
      </c>
      <c r="H16" s="536">
        <v>7275</v>
      </c>
      <c r="I16" s="536">
        <v>6303</v>
      </c>
      <c r="J16" s="537">
        <v>7498</v>
      </c>
      <c r="K16" s="538">
        <v>-801</v>
      </c>
      <c r="L16" s="349">
        <v>-10.682848759669245</v>
      </c>
    </row>
    <row r="17" spans="1:12" s="110" customFormat="1" ht="15" customHeight="1" x14ac:dyDescent="0.2">
      <c r="A17" s="350"/>
      <c r="B17" s="351" t="s">
        <v>110</v>
      </c>
      <c r="C17" s="347"/>
      <c r="D17" s="347"/>
      <c r="E17" s="348"/>
      <c r="F17" s="536">
        <v>1016</v>
      </c>
      <c r="G17" s="536">
        <v>731</v>
      </c>
      <c r="H17" s="536">
        <v>969</v>
      </c>
      <c r="I17" s="536">
        <v>974</v>
      </c>
      <c r="J17" s="537">
        <v>1051</v>
      </c>
      <c r="K17" s="538">
        <v>-35</v>
      </c>
      <c r="L17" s="349">
        <v>-3.3301617507136059</v>
      </c>
    </row>
    <row r="18" spans="1:12" s="110" customFormat="1" ht="15" customHeight="1" x14ac:dyDescent="0.2">
      <c r="A18" s="350"/>
      <c r="B18" s="351" t="s">
        <v>111</v>
      </c>
      <c r="C18" s="347"/>
      <c r="D18" s="347"/>
      <c r="E18" s="348"/>
      <c r="F18" s="536">
        <v>139</v>
      </c>
      <c r="G18" s="536">
        <v>107</v>
      </c>
      <c r="H18" s="536">
        <v>120</v>
      </c>
      <c r="I18" s="536">
        <v>82</v>
      </c>
      <c r="J18" s="537">
        <v>121</v>
      </c>
      <c r="K18" s="538">
        <v>18</v>
      </c>
      <c r="L18" s="349">
        <v>14.87603305785124</v>
      </c>
    </row>
    <row r="19" spans="1:12" s="110" customFormat="1" ht="15" customHeight="1" x14ac:dyDescent="0.2">
      <c r="A19" s="118" t="s">
        <v>113</v>
      </c>
      <c r="B19" s="119" t="s">
        <v>181</v>
      </c>
      <c r="C19" s="347"/>
      <c r="D19" s="347"/>
      <c r="E19" s="348"/>
      <c r="F19" s="536">
        <v>7497</v>
      </c>
      <c r="G19" s="536">
        <v>5406</v>
      </c>
      <c r="H19" s="536">
        <v>11177</v>
      </c>
      <c r="I19" s="536">
        <v>7129</v>
      </c>
      <c r="J19" s="537">
        <v>8637</v>
      </c>
      <c r="K19" s="538">
        <v>-1140</v>
      </c>
      <c r="L19" s="349">
        <v>-13.199027440083363</v>
      </c>
    </row>
    <row r="20" spans="1:12" s="110" customFormat="1" ht="15" customHeight="1" x14ac:dyDescent="0.2">
      <c r="A20" s="118"/>
      <c r="B20" s="119" t="s">
        <v>182</v>
      </c>
      <c r="C20" s="347"/>
      <c r="D20" s="347"/>
      <c r="E20" s="348"/>
      <c r="F20" s="536">
        <v>3023</v>
      </c>
      <c r="G20" s="536">
        <v>2627</v>
      </c>
      <c r="H20" s="536">
        <v>3346</v>
      </c>
      <c r="I20" s="536">
        <v>2593</v>
      </c>
      <c r="J20" s="537">
        <v>3038</v>
      </c>
      <c r="K20" s="538">
        <v>-15</v>
      </c>
      <c r="L20" s="349">
        <v>-0.4937458854509546</v>
      </c>
    </row>
    <row r="21" spans="1:12" s="110" customFormat="1" ht="15" customHeight="1" x14ac:dyDescent="0.2">
      <c r="A21" s="118" t="s">
        <v>113</v>
      </c>
      <c r="B21" s="119" t="s">
        <v>116</v>
      </c>
      <c r="C21" s="347"/>
      <c r="D21" s="347"/>
      <c r="E21" s="348"/>
      <c r="F21" s="536">
        <v>8298</v>
      </c>
      <c r="G21" s="536">
        <v>6303</v>
      </c>
      <c r="H21" s="536">
        <v>11804</v>
      </c>
      <c r="I21" s="536">
        <v>7589</v>
      </c>
      <c r="J21" s="537">
        <v>9152</v>
      </c>
      <c r="K21" s="538">
        <v>-854</v>
      </c>
      <c r="L21" s="349">
        <v>-9.3312937062937067</v>
      </c>
    </row>
    <row r="22" spans="1:12" s="110" customFormat="1" ht="15" customHeight="1" x14ac:dyDescent="0.2">
      <c r="A22" s="118"/>
      <c r="B22" s="119" t="s">
        <v>117</v>
      </c>
      <c r="C22" s="347"/>
      <c r="D22" s="347"/>
      <c r="E22" s="348"/>
      <c r="F22" s="536">
        <v>2212</v>
      </c>
      <c r="G22" s="536">
        <v>1720</v>
      </c>
      <c r="H22" s="536">
        <v>2698</v>
      </c>
      <c r="I22" s="536">
        <v>2122</v>
      </c>
      <c r="J22" s="537">
        <v>2510</v>
      </c>
      <c r="K22" s="538">
        <v>-298</v>
      </c>
      <c r="L22" s="349">
        <v>-11.872509960159363</v>
      </c>
    </row>
    <row r="23" spans="1:12" s="110" customFormat="1" ht="15" customHeight="1" x14ac:dyDescent="0.2">
      <c r="A23" s="352" t="s">
        <v>347</v>
      </c>
      <c r="B23" s="353" t="s">
        <v>193</v>
      </c>
      <c r="C23" s="354"/>
      <c r="D23" s="354"/>
      <c r="E23" s="355"/>
      <c r="F23" s="539">
        <v>242</v>
      </c>
      <c r="G23" s="539">
        <v>549</v>
      </c>
      <c r="H23" s="539">
        <v>3118</v>
      </c>
      <c r="I23" s="539">
        <v>282</v>
      </c>
      <c r="J23" s="540">
        <v>275</v>
      </c>
      <c r="K23" s="541">
        <v>-33</v>
      </c>
      <c r="L23" s="356">
        <v>-12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43</v>
      </c>
      <c r="G25" s="542">
        <v>41.9</v>
      </c>
      <c r="H25" s="542">
        <v>47.5</v>
      </c>
      <c r="I25" s="542">
        <v>44.3</v>
      </c>
      <c r="J25" s="542">
        <v>42.7</v>
      </c>
      <c r="K25" s="543" t="s">
        <v>349</v>
      </c>
      <c r="L25" s="364">
        <v>0.29999999999999716</v>
      </c>
    </row>
    <row r="26" spans="1:12" s="110" customFormat="1" ht="15" customHeight="1" x14ac:dyDescent="0.2">
      <c r="A26" s="365" t="s">
        <v>105</v>
      </c>
      <c r="B26" s="366" t="s">
        <v>345</v>
      </c>
      <c r="C26" s="362"/>
      <c r="D26" s="362"/>
      <c r="E26" s="363"/>
      <c r="F26" s="542">
        <v>42.2</v>
      </c>
      <c r="G26" s="542">
        <v>40.200000000000003</v>
      </c>
      <c r="H26" s="542">
        <v>48.2</v>
      </c>
      <c r="I26" s="542">
        <v>42.9</v>
      </c>
      <c r="J26" s="544">
        <v>43</v>
      </c>
      <c r="K26" s="543" t="s">
        <v>349</v>
      </c>
      <c r="L26" s="364">
        <v>-0.79999999999999716</v>
      </c>
    </row>
    <row r="27" spans="1:12" s="110" customFormat="1" ht="15" customHeight="1" x14ac:dyDescent="0.2">
      <c r="A27" s="365"/>
      <c r="B27" s="366" t="s">
        <v>346</v>
      </c>
      <c r="C27" s="362"/>
      <c r="D27" s="362"/>
      <c r="E27" s="363"/>
      <c r="F27" s="542">
        <v>44.3</v>
      </c>
      <c r="G27" s="542">
        <v>43.8</v>
      </c>
      <c r="H27" s="542">
        <v>46.6</v>
      </c>
      <c r="I27" s="542">
        <v>46.5</v>
      </c>
      <c r="J27" s="542">
        <v>42.3</v>
      </c>
      <c r="K27" s="543" t="s">
        <v>349</v>
      </c>
      <c r="L27" s="364">
        <v>2</v>
      </c>
    </row>
    <row r="28" spans="1:12" s="110" customFormat="1" ht="15" customHeight="1" x14ac:dyDescent="0.2">
      <c r="A28" s="365" t="s">
        <v>113</v>
      </c>
      <c r="B28" s="366" t="s">
        <v>108</v>
      </c>
      <c r="C28" s="362"/>
      <c r="D28" s="362"/>
      <c r="E28" s="363"/>
      <c r="F28" s="542">
        <v>59</v>
      </c>
      <c r="G28" s="542">
        <v>59.3</v>
      </c>
      <c r="H28" s="542">
        <v>61.8</v>
      </c>
      <c r="I28" s="542">
        <v>59.6</v>
      </c>
      <c r="J28" s="542">
        <v>57.5</v>
      </c>
      <c r="K28" s="543" t="s">
        <v>349</v>
      </c>
      <c r="L28" s="364">
        <v>1.5</v>
      </c>
    </row>
    <row r="29" spans="1:12" s="110" customFormat="1" ht="11.25" x14ac:dyDescent="0.2">
      <c r="A29" s="365"/>
      <c r="B29" s="366" t="s">
        <v>109</v>
      </c>
      <c r="C29" s="362"/>
      <c r="D29" s="362"/>
      <c r="E29" s="363"/>
      <c r="F29" s="542">
        <v>39.299999999999997</v>
      </c>
      <c r="G29" s="542">
        <v>38.5</v>
      </c>
      <c r="H29" s="542">
        <v>43.6</v>
      </c>
      <c r="I29" s="542">
        <v>41.4</v>
      </c>
      <c r="J29" s="544">
        <v>39.4</v>
      </c>
      <c r="K29" s="543" t="s">
        <v>349</v>
      </c>
      <c r="L29" s="364">
        <v>-0.10000000000000142</v>
      </c>
    </row>
    <row r="30" spans="1:12" s="110" customFormat="1" ht="15" customHeight="1" x14ac:dyDescent="0.2">
      <c r="A30" s="365"/>
      <c r="B30" s="366" t="s">
        <v>110</v>
      </c>
      <c r="C30" s="362"/>
      <c r="D30" s="362"/>
      <c r="E30" s="363"/>
      <c r="F30" s="542">
        <v>31</v>
      </c>
      <c r="G30" s="542">
        <v>31.1</v>
      </c>
      <c r="H30" s="542">
        <v>34.1</v>
      </c>
      <c r="I30" s="542">
        <v>30.5</v>
      </c>
      <c r="J30" s="542">
        <v>28.9</v>
      </c>
      <c r="K30" s="543" t="s">
        <v>349</v>
      </c>
      <c r="L30" s="364">
        <v>2.1000000000000014</v>
      </c>
    </row>
    <row r="31" spans="1:12" s="110" customFormat="1" ht="15" customHeight="1" x14ac:dyDescent="0.2">
      <c r="A31" s="365"/>
      <c r="B31" s="366" t="s">
        <v>111</v>
      </c>
      <c r="C31" s="362"/>
      <c r="D31" s="362"/>
      <c r="E31" s="363"/>
      <c r="F31" s="542">
        <v>30.9</v>
      </c>
      <c r="G31" s="542">
        <v>29</v>
      </c>
      <c r="H31" s="542">
        <v>37.5</v>
      </c>
      <c r="I31" s="542">
        <v>32.9</v>
      </c>
      <c r="J31" s="542">
        <v>35.5</v>
      </c>
      <c r="K31" s="543" t="s">
        <v>349</v>
      </c>
      <c r="L31" s="364">
        <v>-4.6000000000000014</v>
      </c>
    </row>
    <row r="32" spans="1:12" s="110" customFormat="1" ht="15" customHeight="1" x14ac:dyDescent="0.2">
      <c r="A32" s="367" t="s">
        <v>113</v>
      </c>
      <c r="B32" s="368" t="s">
        <v>181</v>
      </c>
      <c r="C32" s="362"/>
      <c r="D32" s="362"/>
      <c r="E32" s="363"/>
      <c r="F32" s="542">
        <v>43.4</v>
      </c>
      <c r="G32" s="542">
        <v>40.299999999999997</v>
      </c>
      <c r="H32" s="542">
        <v>47.2</v>
      </c>
      <c r="I32" s="542">
        <v>44.6</v>
      </c>
      <c r="J32" s="544">
        <v>43.6</v>
      </c>
      <c r="K32" s="543" t="s">
        <v>349</v>
      </c>
      <c r="L32" s="364">
        <v>-0.20000000000000284</v>
      </c>
    </row>
    <row r="33" spans="1:12" s="110" customFormat="1" ht="15" customHeight="1" x14ac:dyDescent="0.2">
      <c r="A33" s="367"/>
      <c r="B33" s="368" t="s">
        <v>182</v>
      </c>
      <c r="C33" s="362"/>
      <c r="D33" s="362"/>
      <c r="E33" s="363"/>
      <c r="F33" s="542">
        <v>42.1</v>
      </c>
      <c r="G33" s="542">
        <v>44.7</v>
      </c>
      <c r="H33" s="542">
        <v>48.1</v>
      </c>
      <c r="I33" s="542">
        <v>43.5</v>
      </c>
      <c r="J33" s="542">
        <v>40.299999999999997</v>
      </c>
      <c r="K33" s="543" t="s">
        <v>349</v>
      </c>
      <c r="L33" s="364">
        <v>1.8000000000000043</v>
      </c>
    </row>
    <row r="34" spans="1:12" s="369" customFormat="1" ht="15" customHeight="1" x14ac:dyDescent="0.2">
      <c r="A34" s="367" t="s">
        <v>113</v>
      </c>
      <c r="B34" s="368" t="s">
        <v>116</v>
      </c>
      <c r="C34" s="362"/>
      <c r="D34" s="362"/>
      <c r="E34" s="363"/>
      <c r="F34" s="542">
        <v>40.4</v>
      </c>
      <c r="G34" s="542">
        <v>38.9</v>
      </c>
      <c r="H34" s="542">
        <v>45.6</v>
      </c>
      <c r="I34" s="542">
        <v>41.7</v>
      </c>
      <c r="J34" s="542">
        <v>40.1</v>
      </c>
      <c r="K34" s="543" t="s">
        <v>349</v>
      </c>
      <c r="L34" s="364">
        <v>0.29999999999999716</v>
      </c>
    </row>
    <row r="35" spans="1:12" s="369" customFormat="1" ht="11.25" x14ac:dyDescent="0.2">
      <c r="A35" s="370"/>
      <c r="B35" s="371" t="s">
        <v>117</v>
      </c>
      <c r="C35" s="372"/>
      <c r="D35" s="372"/>
      <c r="E35" s="373"/>
      <c r="F35" s="545">
        <v>52.9</v>
      </c>
      <c r="G35" s="545">
        <v>52.2</v>
      </c>
      <c r="H35" s="545">
        <v>54.7</v>
      </c>
      <c r="I35" s="545">
        <v>53.3</v>
      </c>
      <c r="J35" s="546">
        <v>52.4</v>
      </c>
      <c r="K35" s="547" t="s">
        <v>349</v>
      </c>
      <c r="L35" s="374">
        <v>0.5</v>
      </c>
    </row>
    <row r="36" spans="1:12" s="369" customFormat="1" ht="15.95" customHeight="1" x14ac:dyDescent="0.2">
      <c r="A36" s="375" t="s">
        <v>350</v>
      </c>
      <c r="B36" s="376"/>
      <c r="C36" s="377"/>
      <c r="D36" s="376"/>
      <c r="E36" s="378"/>
      <c r="F36" s="548">
        <v>10200</v>
      </c>
      <c r="G36" s="548">
        <v>7378</v>
      </c>
      <c r="H36" s="548">
        <v>10930</v>
      </c>
      <c r="I36" s="548">
        <v>9390</v>
      </c>
      <c r="J36" s="548">
        <v>11304</v>
      </c>
      <c r="K36" s="549">
        <v>-1104</v>
      </c>
      <c r="L36" s="380">
        <v>-9.7664543524416132</v>
      </c>
    </row>
    <row r="37" spans="1:12" s="369" customFormat="1" ht="15.95" customHeight="1" x14ac:dyDescent="0.2">
      <c r="A37" s="381"/>
      <c r="B37" s="382" t="s">
        <v>113</v>
      </c>
      <c r="C37" s="382" t="s">
        <v>351</v>
      </c>
      <c r="D37" s="382"/>
      <c r="E37" s="383"/>
      <c r="F37" s="548">
        <v>4391</v>
      </c>
      <c r="G37" s="548">
        <v>3088</v>
      </c>
      <c r="H37" s="548">
        <v>5187</v>
      </c>
      <c r="I37" s="548">
        <v>4158</v>
      </c>
      <c r="J37" s="548">
        <v>4831</v>
      </c>
      <c r="K37" s="549">
        <v>-440</v>
      </c>
      <c r="L37" s="380">
        <v>-9.1078451666321669</v>
      </c>
    </row>
    <row r="38" spans="1:12" s="369" customFormat="1" ht="15.95" customHeight="1" x14ac:dyDescent="0.2">
      <c r="A38" s="381"/>
      <c r="B38" s="384" t="s">
        <v>105</v>
      </c>
      <c r="C38" s="384" t="s">
        <v>106</v>
      </c>
      <c r="D38" s="385"/>
      <c r="E38" s="383"/>
      <c r="F38" s="548">
        <v>5904</v>
      </c>
      <c r="G38" s="548">
        <v>4009</v>
      </c>
      <c r="H38" s="548">
        <v>6012</v>
      </c>
      <c r="I38" s="548">
        <v>5729</v>
      </c>
      <c r="J38" s="550">
        <v>6737</v>
      </c>
      <c r="K38" s="549">
        <v>-833</v>
      </c>
      <c r="L38" s="380">
        <v>-12.364553955766661</v>
      </c>
    </row>
    <row r="39" spans="1:12" s="369" customFormat="1" ht="15.95" customHeight="1" x14ac:dyDescent="0.2">
      <c r="A39" s="381"/>
      <c r="B39" s="385"/>
      <c r="C39" s="382" t="s">
        <v>352</v>
      </c>
      <c r="D39" s="385"/>
      <c r="E39" s="383"/>
      <c r="F39" s="548">
        <v>2490</v>
      </c>
      <c r="G39" s="548">
        <v>1612</v>
      </c>
      <c r="H39" s="548">
        <v>2896</v>
      </c>
      <c r="I39" s="548">
        <v>2456</v>
      </c>
      <c r="J39" s="548">
        <v>2898</v>
      </c>
      <c r="K39" s="549">
        <v>-408</v>
      </c>
      <c r="L39" s="380">
        <v>-14.078674948240165</v>
      </c>
    </row>
    <row r="40" spans="1:12" s="369" customFormat="1" ht="15.95" customHeight="1" x14ac:dyDescent="0.2">
      <c r="A40" s="381"/>
      <c r="B40" s="384"/>
      <c r="C40" s="384" t="s">
        <v>107</v>
      </c>
      <c r="D40" s="385"/>
      <c r="E40" s="383"/>
      <c r="F40" s="548">
        <v>4296</v>
      </c>
      <c r="G40" s="548">
        <v>3369</v>
      </c>
      <c r="H40" s="548">
        <v>4918</v>
      </c>
      <c r="I40" s="548">
        <v>3661</v>
      </c>
      <c r="J40" s="548">
        <v>4567</v>
      </c>
      <c r="K40" s="549">
        <v>-271</v>
      </c>
      <c r="L40" s="380">
        <v>-5.9338734398948985</v>
      </c>
    </row>
    <row r="41" spans="1:12" s="369" customFormat="1" ht="24" customHeight="1" x14ac:dyDescent="0.2">
      <c r="A41" s="381"/>
      <c r="B41" s="385"/>
      <c r="C41" s="382" t="s">
        <v>352</v>
      </c>
      <c r="D41" s="385"/>
      <c r="E41" s="383"/>
      <c r="F41" s="548">
        <v>1901</v>
      </c>
      <c r="G41" s="548">
        <v>1476</v>
      </c>
      <c r="H41" s="548">
        <v>2291</v>
      </c>
      <c r="I41" s="548">
        <v>1702</v>
      </c>
      <c r="J41" s="550">
        <v>1933</v>
      </c>
      <c r="K41" s="549">
        <v>-32</v>
      </c>
      <c r="L41" s="380">
        <v>-1.6554578375581996</v>
      </c>
    </row>
    <row r="42" spans="1:12" s="110" customFormat="1" ht="15" customHeight="1" x14ac:dyDescent="0.2">
      <c r="A42" s="381"/>
      <c r="B42" s="384" t="s">
        <v>113</v>
      </c>
      <c r="C42" s="384" t="s">
        <v>353</v>
      </c>
      <c r="D42" s="385"/>
      <c r="E42" s="383"/>
      <c r="F42" s="548">
        <v>2425</v>
      </c>
      <c r="G42" s="548">
        <v>1500</v>
      </c>
      <c r="H42" s="548">
        <v>2867</v>
      </c>
      <c r="I42" s="548">
        <v>2124</v>
      </c>
      <c r="J42" s="548">
        <v>2709</v>
      </c>
      <c r="K42" s="549">
        <v>-284</v>
      </c>
      <c r="L42" s="380">
        <v>-10.483573274270949</v>
      </c>
    </row>
    <row r="43" spans="1:12" s="110" customFormat="1" ht="15" customHeight="1" x14ac:dyDescent="0.2">
      <c r="A43" s="381"/>
      <c r="B43" s="385"/>
      <c r="C43" s="382" t="s">
        <v>352</v>
      </c>
      <c r="D43" s="385"/>
      <c r="E43" s="383"/>
      <c r="F43" s="548">
        <v>1431</v>
      </c>
      <c r="G43" s="548">
        <v>889</v>
      </c>
      <c r="H43" s="548">
        <v>1772</v>
      </c>
      <c r="I43" s="548">
        <v>1265</v>
      </c>
      <c r="J43" s="548">
        <v>1559</v>
      </c>
      <c r="K43" s="549">
        <v>-128</v>
      </c>
      <c r="L43" s="380">
        <v>-8.2103912764592692</v>
      </c>
    </row>
    <row r="44" spans="1:12" s="110" customFormat="1" ht="15" customHeight="1" x14ac:dyDescent="0.2">
      <c r="A44" s="381"/>
      <c r="B44" s="384"/>
      <c r="C44" s="366" t="s">
        <v>109</v>
      </c>
      <c r="D44" s="385"/>
      <c r="E44" s="383"/>
      <c r="F44" s="548">
        <v>6622</v>
      </c>
      <c r="G44" s="548">
        <v>5041</v>
      </c>
      <c r="H44" s="548">
        <v>6975</v>
      </c>
      <c r="I44" s="548">
        <v>6212</v>
      </c>
      <c r="J44" s="550">
        <v>7425</v>
      </c>
      <c r="K44" s="549">
        <v>-803</v>
      </c>
      <c r="L44" s="380">
        <v>-10.814814814814815</v>
      </c>
    </row>
    <row r="45" spans="1:12" s="110" customFormat="1" ht="15" customHeight="1" x14ac:dyDescent="0.2">
      <c r="A45" s="381"/>
      <c r="B45" s="385"/>
      <c r="C45" s="382" t="s">
        <v>352</v>
      </c>
      <c r="D45" s="385"/>
      <c r="E45" s="383"/>
      <c r="F45" s="548">
        <v>2603</v>
      </c>
      <c r="G45" s="548">
        <v>1941</v>
      </c>
      <c r="H45" s="548">
        <v>3040</v>
      </c>
      <c r="I45" s="548">
        <v>2570</v>
      </c>
      <c r="J45" s="548">
        <v>2926</v>
      </c>
      <c r="K45" s="549">
        <v>-323</v>
      </c>
      <c r="L45" s="380">
        <v>-11.038961038961039</v>
      </c>
    </row>
    <row r="46" spans="1:12" s="110" customFormat="1" ht="15" customHeight="1" x14ac:dyDescent="0.2">
      <c r="A46" s="381"/>
      <c r="B46" s="384"/>
      <c r="C46" s="366" t="s">
        <v>110</v>
      </c>
      <c r="D46" s="385"/>
      <c r="E46" s="383"/>
      <c r="F46" s="548">
        <v>1014</v>
      </c>
      <c r="G46" s="548">
        <v>730</v>
      </c>
      <c r="H46" s="548">
        <v>968</v>
      </c>
      <c r="I46" s="548">
        <v>972</v>
      </c>
      <c r="J46" s="548">
        <v>1049</v>
      </c>
      <c r="K46" s="549">
        <v>-35</v>
      </c>
      <c r="L46" s="380">
        <v>-3.3365109628217349</v>
      </c>
    </row>
    <row r="47" spans="1:12" s="110" customFormat="1" ht="15" customHeight="1" x14ac:dyDescent="0.2">
      <c r="A47" s="381"/>
      <c r="B47" s="385"/>
      <c r="C47" s="382" t="s">
        <v>352</v>
      </c>
      <c r="D47" s="385"/>
      <c r="E47" s="383"/>
      <c r="F47" s="548">
        <v>314</v>
      </c>
      <c r="G47" s="548">
        <v>227</v>
      </c>
      <c r="H47" s="548">
        <v>330</v>
      </c>
      <c r="I47" s="548">
        <v>296</v>
      </c>
      <c r="J47" s="550">
        <v>303</v>
      </c>
      <c r="K47" s="549">
        <v>11</v>
      </c>
      <c r="L47" s="380">
        <v>3.6303630363036303</v>
      </c>
    </row>
    <row r="48" spans="1:12" s="110" customFormat="1" ht="15" customHeight="1" x14ac:dyDescent="0.2">
      <c r="A48" s="381"/>
      <c r="B48" s="385"/>
      <c r="C48" s="366" t="s">
        <v>111</v>
      </c>
      <c r="D48" s="386"/>
      <c r="E48" s="387"/>
      <c r="F48" s="548">
        <v>139</v>
      </c>
      <c r="G48" s="548">
        <v>107</v>
      </c>
      <c r="H48" s="548">
        <v>120</v>
      </c>
      <c r="I48" s="548">
        <v>82</v>
      </c>
      <c r="J48" s="548">
        <v>121</v>
      </c>
      <c r="K48" s="549">
        <v>18</v>
      </c>
      <c r="L48" s="380">
        <v>14.87603305785124</v>
      </c>
    </row>
    <row r="49" spans="1:12" s="110" customFormat="1" ht="15" customHeight="1" x14ac:dyDescent="0.2">
      <c r="A49" s="381"/>
      <c r="B49" s="385"/>
      <c r="C49" s="382" t="s">
        <v>352</v>
      </c>
      <c r="D49" s="385"/>
      <c r="E49" s="383"/>
      <c r="F49" s="548">
        <v>43</v>
      </c>
      <c r="G49" s="548">
        <v>31</v>
      </c>
      <c r="H49" s="548">
        <v>45</v>
      </c>
      <c r="I49" s="548">
        <v>27</v>
      </c>
      <c r="J49" s="548">
        <v>43</v>
      </c>
      <c r="K49" s="549">
        <v>0</v>
      </c>
      <c r="L49" s="380">
        <v>0</v>
      </c>
    </row>
    <row r="50" spans="1:12" s="110" customFormat="1" ht="15" customHeight="1" x14ac:dyDescent="0.2">
      <c r="A50" s="381"/>
      <c r="B50" s="384" t="s">
        <v>113</v>
      </c>
      <c r="C50" s="382" t="s">
        <v>181</v>
      </c>
      <c r="D50" s="385"/>
      <c r="E50" s="383"/>
      <c r="F50" s="548">
        <v>7196</v>
      </c>
      <c r="G50" s="548">
        <v>4790</v>
      </c>
      <c r="H50" s="548">
        <v>7680</v>
      </c>
      <c r="I50" s="548">
        <v>6815</v>
      </c>
      <c r="J50" s="550">
        <v>8292</v>
      </c>
      <c r="K50" s="549">
        <v>-1096</v>
      </c>
      <c r="L50" s="380">
        <v>-13.217559093101785</v>
      </c>
    </row>
    <row r="51" spans="1:12" s="110" customFormat="1" ht="15" customHeight="1" x14ac:dyDescent="0.2">
      <c r="A51" s="381"/>
      <c r="B51" s="385"/>
      <c r="C51" s="382" t="s">
        <v>352</v>
      </c>
      <c r="D51" s="385"/>
      <c r="E51" s="383"/>
      <c r="F51" s="548">
        <v>3125</v>
      </c>
      <c r="G51" s="548">
        <v>1932</v>
      </c>
      <c r="H51" s="548">
        <v>3623</v>
      </c>
      <c r="I51" s="548">
        <v>3038</v>
      </c>
      <c r="J51" s="548">
        <v>3616</v>
      </c>
      <c r="K51" s="549">
        <v>-491</v>
      </c>
      <c r="L51" s="380">
        <v>-13.57853982300885</v>
      </c>
    </row>
    <row r="52" spans="1:12" s="110" customFormat="1" ht="15" customHeight="1" x14ac:dyDescent="0.2">
      <c r="A52" s="381"/>
      <c r="B52" s="384"/>
      <c r="C52" s="382" t="s">
        <v>182</v>
      </c>
      <c r="D52" s="385"/>
      <c r="E52" s="383"/>
      <c r="F52" s="548">
        <v>3004</v>
      </c>
      <c r="G52" s="548">
        <v>2588</v>
      </c>
      <c r="H52" s="548">
        <v>3250</v>
      </c>
      <c r="I52" s="548">
        <v>2575</v>
      </c>
      <c r="J52" s="548">
        <v>3012</v>
      </c>
      <c r="K52" s="549">
        <v>-8</v>
      </c>
      <c r="L52" s="380">
        <v>-0.26560424966799467</v>
      </c>
    </row>
    <row r="53" spans="1:12" s="269" customFormat="1" ht="11.25" customHeight="1" x14ac:dyDescent="0.2">
      <c r="A53" s="381"/>
      <c r="B53" s="385"/>
      <c r="C53" s="382" t="s">
        <v>352</v>
      </c>
      <c r="D53" s="385"/>
      <c r="E53" s="383"/>
      <c r="F53" s="548">
        <v>1266</v>
      </c>
      <c r="G53" s="548">
        <v>1156</v>
      </c>
      <c r="H53" s="548">
        <v>1564</v>
      </c>
      <c r="I53" s="548">
        <v>1120</v>
      </c>
      <c r="J53" s="550">
        <v>1215</v>
      </c>
      <c r="K53" s="549">
        <v>51</v>
      </c>
      <c r="L53" s="380">
        <v>4.1975308641975309</v>
      </c>
    </row>
    <row r="54" spans="1:12" s="151" customFormat="1" ht="12.75" customHeight="1" x14ac:dyDescent="0.2">
      <c r="A54" s="381"/>
      <c r="B54" s="384" t="s">
        <v>113</v>
      </c>
      <c r="C54" s="384" t="s">
        <v>116</v>
      </c>
      <c r="D54" s="385"/>
      <c r="E54" s="383"/>
      <c r="F54" s="548">
        <v>8027</v>
      </c>
      <c r="G54" s="548">
        <v>5749</v>
      </c>
      <c r="H54" s="548">
        <v>8621</v>
      </c>
      <c r="I54" s="548">
        <v>7309</v>
      </c>
      <c r="J54" s="548">
        <v>8851</v>
      </c>
      <c r="K54" s="549">
        <v>-824</v>
      </c>
      <c r="L54" s="380">
        <v>-9.3096825217489556</v>
      </c>
    </row>
    <row r="55" spans="1:12" ht="11.25" x14ac:dyDescent="0.2">
      <c r="A55" s="381"/>
      <c r="B55" s="385"/>
      <c r="C55" s="382" t="s">
        <v>352</v>
      </c>
      <c r="D55" s="385"/>
      <c r="E55" s="383"/>
      <c r="F55" s="548">
        <v>3244</v>
      </c>
      <c r="G55" s="548">
        <v>2238</v>
      </c>
      <c r="H55" s="548">
        <v>3927</v>
      </c>
      <c r="I55" s="548">
        <v>3049</v>
      </c>
      <c r="J55" s="548">
        <v>3545</v>
      </c>
      <c r="K55" s="549">
        <v>-301</v>
      </c>
      <c r="L55" s="380">
        <v>-8.4908321579689705</v>
      </c>
    </row>
    <row r="56" spans="1:12" ht="14.25" customHeight="1" x14ac:dyDescent="0.2">
      <c r="A56" s="381"/>
      <c r="B56" s="385"/>
      <c r="C56" s="384" t="s">
        <v>117</v>
      </c>
      <c r="D56" s="385"/>
      <c r="E56" s="383"/>
      <c r="F56" s="548">
        <v>2164</v>
      </c>
      <c r="G56" s="548">
        <v>1622</v>
      </c>
      <c r="H56" s="548">
        <v>2291</v>
      </c>
      <c r="I56" s="548">
        <v>2070</v>
      </c>
      <c r="J56" s="548">
        <v>2440</v>
      </c>
      <c r="K56" s="549">
        <v>-276</v>
      </c>
      <c r="L56" s="380">
        <v>-11.311475409836065</v>
      </c>
    </row>
    <row r="57" spans="1:12" ht="18.75" customHeight="1" x14ac:dyDescent="0.2">
      <c r="A57" s="388"/>
      <c r="B57" s="389"/>
      <c r="C57" s="390" t="s">
        <v>352</v>
      </c>
      <c r="D57" s="389"/>
      <c r="E57" s="391"/>
      <c r="F57" s="551">
        <v>1144</v>
      </c>
      <c r="G57" s="552">
        <v>847</v>
      </c>
      <c r="H57" s="552">
        <v>1253</v>
      </c>
      <c r="I57" s="552">
        <v>1104</v>
      </c>
      <c r="J57" s="552">
        <v>1279</v>
      </c>
      <c r="K57" s="553">
        <f t="shared" ref="K57" si="0">IF(OR(F57=".",J57=".")=TRUE,".",IF(OR(F57="*",J57="*")=TRUE,"*",IF(AND(F57="-",J57="-")=TRUE,"-",IF(AND(ISNUMBER(J57),ISNUMBER(F57))=TRUE,IF(F57-J57=0,0,F57-J57),IF(ISNUMBER(F57)=TRUE,F57,-J57)))))</f>
        <v>-135</v>
      </c>
      <c r="L57" s="392">
        <f t="shared" ref="L57" si="1">IF(K57 =".",".",IF(K57 ="*","*",IF(K57="-","-",IF(K57=0,0,IF(OR(J57="-",J57=".",F57="-",F57=".")=TRUE,"X",IF(J57=0,"0,0",IF(ABS(K57*100/J57)&gt;250,".X",(K57*100/J57))))))))</f>
        <v>-10.55512118842846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10520</v>
      </c>
      <c r="E11" s="114">
        <v>8033</v>
      </c>
      <c r="F11" s="114">
        <v>14523</v>
      </c>
      <c r="G11" s="114">
        <v>9722</v>
      </c>
      <c r="H11" s="140">
        <v>11675</v>
      </c>
      <c r="I11" s="115">
        <v>-1155</v>
      </c>
      <c r="J11" s="116">
        <v>-9.8929336188436832</v>
      </c>
    </row>
    <row r="12" spans="1:15" s="110" customFormat="1" ht="24.95" customHeight="1" x14ac:dyDescent="0.2">
      <c r="A12" s="193" t="s">
        <v>132</v>
      </c>
      <c r="B12" s="194" t="s">
        <v>133</v>
      </c>
      <c r="C12" s="113">
        <v>0.76996197718631176</v>
      </c>
      <c r="D12" s="115">
        <v>81</v>
      </c>
      <c r="E12" s="114">
        <v>53</v>
      </c>
      <c r="F12" s="114">
        <v>112</v>
      </c>
      <c r="G12" s="114">
        <v>65</v>
      </c>
      <c r="H12" s="140">
        <v>58</v>
      </c>
      <c r="I12" s="115">
        <v>23</v>
      </c>
      <c r="J12" s="116">
        <v>39.655172413793103</v>
      </c>
    </row>
    <row r="13" spans="1:15" s="110" customFormat="1" ht="24.95" customHeight="1" x14ac:dyDescent="0.2">
      <c r="A13" s="193" t="s">
        <v>134</v>
      </c>
      <c r="B13" s="199" t="s">
        <v>214</v>
      </c>
      <c r="C13" s="113">
        <v>1.0266159695817489</v>
      </c>
      <c r="D13" s="115">
        <v>108</v>
      </c>
      <c r="E13" s="114">
        <v>80</v>
      </c>
      <c r="F13" s="114">
        <v>202</v>
      </c>
      <c r="G13" s="114">
        <v>73</v>
      </c>
      <c r="H13" s="140">
        <v>93</v>
      </c>
      <c r="I13" s="115">
        <v>15</v>
      </c>
      <c r="J13" s="116">
        <v>16.129032258064516</v>
      </c>
    </row>
    <row r="14" spans="1:15" s="287" customFormat="1" ht="24.95" customHeight="1" x14ac:dyDescent="0.2">
      <c r="A14" s="193" t="s">
        <v>215</v>
      </c>
      <c r="B14" s="199" t="s">
        <v>137</v>
      </c>
      <c r="C14" s="113">
        <v>23.526615969581748</v>
      </c>
      <c r="D14" s="115">
        <v>2475</v>
      </c>
      <c r="E14" s="114">
        <v>1832</v>
      </c>
      <c r="F14" s="114">
        <v>4095</v>
      </c>
      <c r="G14" s="114">
        <v>2627</v>
      </c>
      <c r="H14" s="140">
        <v>3577</v>
      </c>
      <c r="I14" s="115">
        <v>-1102</v>
      </c>
      <c r="J14" s="116">
        <v>-30.807939614201846</v>
      </c>
      <c r="K14" s="110"/>
      <c r="L14" s="110"/>
      <c r="M14" s="110"/>
      <c r="N14" s="110"/>
      <c r="O14" s="110"/>
    </row>
    <row r="15" spans="1:15" s="110" customFormat="1" ht="24.95" customHeight="1" x14ac:dyDescent="0.2">
      <c r="A15" s="193" t="s">
        <v>216</v>
      </c>
      <c r="B15" s="199" t="s">
        <v>217</v>
      </c>
      <c r="C15" s="113">
        <v>1.1311787072243347</v>
      </c>
      <c r="D15" s="115">
        <v>119</v>
      </c>
      <c r="E15" s="114">
        <v>97</v>
      </c>
      <c r="F15" s="114">
        <v>180</v>
      </c>
      <c r="G15" s="114">
        <v>134</v>
      </c>
      <c r="H15" s="140">
        <v>235</v>
      </c>
      <c r="I15" s="115">
        <v>-116</v>
      </c>
      <c r="J15" s="116">
        <v>-49.361702127659576</v>
      </c>
    </row>
    <row r="16" spans="1:15" s="287" customFormat="1" ht="24.95" customHeight="1" x14ac:dyDescent="0.2">
      <c r="A16" s="193" t="s">
        <v>218</v>
      </c>
      <c r="B16" s="199" t="s">
        <v>141</v>
      </c>
      <c r="C16" s="113">
        <v>20.104562737642585</v>
      </c>
      <c r="D16" s="115">
        <v>2115</v>
      </c>
      <c r="E16" s="114">
        <v>1572</v>
      </c>
      <c r="F16" s="114">
        <v>3606</v>
      </c>
      <c r="G16" s="114">
        <v>2289</v>
      </c>
      <c r="H16" s="140">
        <v>2858</v>
      </c>
      <c r="I16" s="115">
        <v>-743</v>
      </c>
      <c r="J16" s="116">
        <v>-25.997200839748075</v>
      </c>
      <c r="K16" s="110"/>
      <c r="L16" s="110"/>
      <c r="M16" s="110"/>
      <c r="N16" s="110"/>
      <c r="O16" s="110"/>
    </row>
    <row r="17" spans="1:15" s="110" customFormat="1" ht="24.95" customHeight="1" x14ac:dyDescent="0.2">
      <c r="A17" s="193" t="s">
        <v>142</v>
      </c>
      <c r="B17" s="199" t="s">
        <v>220</v>
      </c>
      <c r="C17" s="113">
        <v>2.290874524714829</v>
      </c>
      <c r="D17" s="115">
        <v>241</v>
      </c>
      <c r="E17" s="114">
        <v>163</v>
      </c>
      <c r="F17" s="114">
        <v>309</v>
      </c>
      <c r="G17" s="114">
        <v>204</v>
      </c>
      <c r="H17" s="140">
        <v>484</v>
      </c>
      <c r="I17" s="115">
        <v>-243</v>
      </c>
      <c r="J17" s="116">
        <v>-50.206611570247937</v>
      </c>
    </row>
    <row r="18" spans="1:15" s="287" customFormat="1" ht="24.95" customHeight="1" x14ac:dyDescent="0.2">
      <c r="A18" s="201" t="s">
        <v>144</v>
      </c>
      <c r="B18" s="202" t="s">
        <v>145</v>
      </c>
      <c r="C18" s="113">
        <v>5.4562737642585555</v>
      </c>
      <c r="D18" s="115">
        <v>574</v>
      </c>
      <c r="E18" s="114">
        <v>372</v>
      </c>
      <c r="F18" s="114">
        <v>802</v>
      </c>
      <c r="G18" s="114">
        <v>544</v>
      </c>
      <c r="H18" s="140">
        <v>562</v>
      </c>
      <c r="I18" s="115">
        <v>12</v>
      </c>
      <c r="J18" s="116">
        <v>2.1352313167259784</v>
      </c>
      <c r="K18" s="110"/>
      <c r="L18" s="110"/>
      <c r="M18" s="110"/>
      <c r="N18" s="110"/>
      <c r="O18" s="110"/>
    </row>
    <row r="19" spans="1:15" s="110" customFormat="1" ht="24.95" customHeight="1" x14ac:dyDescent="0.2">
      <c r="A19" s="193" t="s">
        <v>146</v>
      </c>
      <c r="B19" s="199" t="s">
        <v>147</v>
      </c>
      <c r="C19" s="113">
        <v>12.5</v>
      </c>
      <c r="D19" s="115">
        <v>1315</v>
      </c>
      <c r="E19" s="114">
        <v>1090</v>
      </c>
      <c r="F19" s="114">
        <v>1669</v>
      </c>
      <c r="G19" s="114">
        <v>1035</v>
      </c>
      <c r="H19" s="140">
        <v>1381</v>
      </c>
      <c r="I19" s="115">
        <v>-66</v>
      </c>
      <c r="J19" s="116">
        <v>-4.7791455467052861</v>
      </c>
    </row>
    <row r="20" spans="1:15" s="287" customFormat="1" ht="24.95" customHeight="1" x14ac:dyDescent="0.2">
      <c r="A20" s="193" t="s">
        <v>148</v>
      </c>
      <c r="B20" s="199" t="s">
        <v>149</v>
      </c>
      <c r="C20" s="113">
        <v>4.2680608365019008</v>
      </c>
      <c r="D20" s="115">
        <v>449</v>
      </c>
      <c r="E20" s="114">
        <v>399</v>
      </c>
      <c r="F20" s="114">
        <v>733</v>
      </c>
      <c r="G20" s="114">
        <v>471</v>
      </c>
      <c r="H20" s="140">
        <v>599</v>
      </c>
      <c r="I20" s="115">
        <v>-150</v>
      </c>
      <c r="J20" s="116">
        <v>-25.041736227045075</v>
      </c>
      <c r="K20" s="110"/>
      <c r="L20" s="110"/>
      <c r="M20" s="110"/>
      <c r="N20" s="110"/>
      <c r="O20" s="110"/>
    </row>
    <row r="21" spans="1:15" s="110" customFormat="1" ht="24.95" customHeight="1" x14ac:dyDescent="0.2">
      <c r="A21" s="201" t="s">
        <v>150</v>
      </c>
      <c r="B21" s="202" t="s">
        <v>151</v>
      </c>
      <c r="C21" s="113">
        <v>3.8783269961977185</v>
      </c>
      <c r="D21" s="115">
        <v>408</v>
      </c>
      <c r="E21" s="114">
        <v>367</v>
      </c>
      <c r="F21" s="114">
        <v>503</v>
      </c>
      <c r="G21" s="114">
        <v>460</v>
      </c>
      <c r="H21" s="140">
        <v>463</v>
      </c>
      <c r="I21" s="115">
        <v>-55</v>
      </c>
      <c r="J21" s="116">
        <v>-11.879049676025918</v>
      </c>
    </row>
    <row r="22" spans="1:15" s="110" customFormat="1" ht="24.95" customHeight="1" x14ac:dyDescent="0.2">
      <c r="A22" s="201" t="s">
        <v>152</v>
      </c>
      <c r="B22" s="199" t="s">
        <v>153</v>
      </c>
      <c r="C22" s="113">
        <v>0.59885931558935357</v>
      </c>
      <c r="D22" s="115">
        <v>63</v>
      </c>
      <c r="E22" s="114">
        <v>45</v>
      </c>
      <c r="F22" s="114">
        <v>97</v>
      </c>
      <c r="G22" s="114">
        <v>53</v>
      </c>
      <c r="H22" s="140">
        <v>77</v>
      </c>
      <c r="I22" s="115">
        <v>-14</v>
      </c>
      <c r="J22" s="116">
        <v>-18.181818181818183</v>
      </c>
    </row>
    <row r="23" spans="1:15" s="110" customFormat="1" ht="24.95" customHeight="1" x14ac:dyDescent="0.2">
      <c r="A23" s="193" t="s">
        <v>154</v>
      </c>
      <c r="B23" s="199" t="s">
        <v>155</v>
      </c>
      <c r="C23" s="113">
        <v>1.0361216730038023</v>
      </c>
      <c r="D23" s="115">
        <v>109</v>
      </c>
      <c r="E23" s="114">
        <v>53</v>
      </c>
      <c r="F23" s="114">
        <v>126</v>
      </c>
      <c r="G23" s="114">
        <v>48</v>
      </c>
      <c r="H23" s="140">
        <v>91</v>
      </c>
      <c r="I23" s="115">
        <v>18</v>
      </c>
      <c r="J23" s="116">
        <v>19.780219780219781</v>
      </c>
    </row>
    <row r="24" spans="1:15" s="110" customFormat="1" ht="24.95" customHeight="1" x14ac:dyDescent="0.2">
      <c r="A24" s="193" t="s">
        <v>156</v>
      </c>
      <c r="B24" s="199" t="s">
        <v>221</v>
      </c>
      <c r="C24" s="113">
        <v>6.1121673003802277</v>
      </c>
      <c r="D24" s="115">
        <v>643</v>
      </c>
      <c r="E24" s="114">
        <v>270</v>
      </c>
      <c r="F24" s="114">
        <v>545</v>
      </c>
      <c r="G24" s="114">
        <v>442</v>
      </c>
      <c r="H24" s="140">
        <v>422</v>
      </c>
      <c r="I24" s="115">
        <v>221</v>
      </c>
      <c r="J24" s="116">
        <v>52.369668246445499</v>
      </c>
    </row>
    <row r="25" spans="1:15" s="110" customFormat="1" ht="24.95" customHeight="1" x14ac:dyDescent="0.2">
      <c r="A25" s="193" t="s">
        <v>222</v>
      </c>
      <c r="B25" s="204" t="s">
        <v>159</v>
      </c>
      <c r="C25" s="113">
        <v>4.5152091254752849</v>
      </c>
      <c r="D25" s="115">
        <v>475</v>
      </c>
      <c r="E25" s="114">
        <v>463</v>
      </c>
      <c r="F25" s="114">
        <v>549</v>
      </c>
      <c r="G25" s="114">
        <v>454</v>
      </c>
      <c r="H25" s="140">
        <v>522</v>
      </c>
      <c r="I25" s="115">
        <v>-47</v>
      </c>
      <c r="J25" s="116">
        <v>-9.0038314176245215</v>
      </c>
    </row>
    <row r="26" spans="1:15" s="110" customFormat="1" ht="24.95" customHeight="1" x14ac:dyDescent="0.2">
      <c r="A26" s="201">
        <v>782.78300000000002</v>
      </c>
      <c r="B26" s="203" t="s">
        <v>160</v>
      </c>
      <c r="C26" s="113">
        <v>16.178707224334602</v>
      </c>
      <c r="D26" s="115">
        <v>1702</v>
      </c>
      <c r="E26" s="114">
        <v>916</v>
      </c>
      <c r="F26" s="114">
        <v>1758</v>
      </c>
      <c r="G26" s="114">
        <v>1541</v>
      </c>
      <c r="H26" s="140">
        <v>1800</v>
      </c>
      <c r="I26" s="115">
        <v>-98</v>
      </c>
      <c r="J26" s="116">
        <v>-5.4444444444444446</v>
      </c>
    </row>
    <row r="27" spans="1:15" s="110" customFormat="1" ht="24.95" customHeight="1" x14ac:dyDescent="0.2">
      <c r="A27" s="193" t="s">
        <v>161</v>
      </c>
      <c r="B27" s="199" t="s">
        <v>162</v>
      </c>
      <c r="C27" s="113">
        <v>1.9201520912547529</v>
      </c>
      <c r="D27" s="115">
        <v>202</v>
      </c>
      <c r="E27" s="114">
        <v>195</v>
      </c>
      <c r="F27" s="114">
        <v>408</v>
      </c>
      <c r="G27" s="114">
        <v>177</v>
      </c>
      <c r="H27" s="140">
        <v>175</v>
      </c>
      <c r="I27" s="115">
        <v>27</v>
      </c>
      <c r="J27" s="116">
        <v>15.428571428571429</v>
      </c>
    </row>
    <row r="28" spans="1:15" s="110" customFormat="1" ht="24.95" customHeight="1" x14ac:dyDescent="0.2">
      <c r="A28" s="193" t="s">
        <v>163</v>
      </c>
      <c r="B28" s="199" t="s">
        <v>164</v>
      </c>
      <c r="C28" s="113">
        <v>2.338403041825095</v>
      </c>
      <c r="D28" s="115">
        <v>246</v>
      </c>
      <c r="E28" s="114">
        <v>213</v>
      </c>
      <c r="F28" s="114">
        <v>488</v>
      </c>
      <c r="G28" s="114">
        <v>209</v>
      </c>
      <c r="H28" s="140">
        <v>261</v>
      </c>
      <c r="I28" s="115">
        <v>-15</v>
      </c>
      <c r="J28" s="116">
        <v>-5.7471264367816088</v>
      </c>
    </row>
    <row r="29" spans="1:15" s="110" customFormat="1" ht="24.95" customHeight="1" x14ac:dyDescent="0.2">
      <c r="A29" s="193">
        <v>86</v>
      </c>
      <c r="B29" s="199" t="s">
        <v>165</v>
      </c>
      <c r="C29" s="113">
        <v>5.5418250950570345</v>
      </c>
      <c r="D29" s="115">
        <v>583</v>
      </c>
      <c r="E29" s="114">
        <v>634</v>
      </c>
      <c r="F29" s="114">
        <v>717</v>
      </c>
      <c r="G29" s="114">
        <v>507</v>
      </c>
      <c r="H29" s="140">
        <v>594</v>
      </c>
      <c r="I29" s="115">
        <v>-11</v>
      </c>
      <c r="J29" s="116">
        <v>-1.8518518518518519</v>
      </c>
    </row>
    <row r="30" spans="1:15" s="110" customFormat="1" ht="24.95" customHeight="1" x14ac:dyDescent="0.2">
      <c r="A30" s="193">
        <v>87.88</v>
      </c>
      <c r="B30" s="204" t="s">
        <v>166</v>
      </c>
      <c r="C30" s="113">
        <v>7.3098859315589353</v>
      </c>
      <c r="D30" s="115">
        <v>769</v>
      </c>
      <c r="E30" s="114">
        <v>766</v>
      </c>
      <c r="F30" s="114">
        <v>1176</v>
      </c>
      <c r="G30" s="114">
        <v>751</v>
      </c>
      <c r="H30" s="140">
        <v>742</v>
      </c>
      <c r="I30" s="115">
        <v>27</v>
      </c>
      <c r="J30" s="116">
        <v>3.6388140161725069</v>
      </c>
    </row>
    <row r="31" spans="1:15" s="110" customFormat="1" ht="24.95" customHeight="1" x14ac:dyDescent="0.2">
      <c r="A31" s="193" t="s">
        <v>167</v>
      </c>
      <c r="B31" s="199" t="s">
        <v>168</v>
      </c>
      <c r="C31" s="113">
        <v>3.0228136882129277</v>
      </c>
      <c r="D31" s="115">
        <v>318</v>
      </c>
      <c r="E31" s="114">
        <v>285</v>
      </c>
      <c r="F31" s="114">
        <v>543</v>
      </c>
      <c r="G31" s="114">
        <v>265</v>
      </c>
      <c r="H31" s="140">
        <v>258</v>
      </c>
      <c r="I31" s="115">
        <v>60</v>
      </c>
      <c r="J31" s="116">
        <v>23.255813953488371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0.76996197718631176</v>
      </c>
      <c r="D34" s="115">
        <v>81</v>
      </c>
      <c r="E34" s="114">
        <v>53</v>
      </c>
      <c r="F34" s="114">
        <v>112</v>
      </c>
      <c r="G34" s="114">
        <v>65</v>
      </c>
      <c r="H34" s="140">
        <v>58</v>
      </c>
      <c r="I34" s="115">
        <v>23</v>
      </c>
      <c r="J34" s="116">
        <v>39.655172413793103</v>
      </c>
    </row>
    <row r="35" spans="1:10" s="110" customFormat="1" ht="24.95" customHeight="1" x14ac:dyDescent="0.2">
      <c r="A35" s="292" t="s">
        <v>171</v>
      </c>
      <c r="B35" s="293" t="s">
        <v>172</v>
      </c>
      <c r="C35" s="113">
        <v>30.009505703422054</v>
      </c>
      <c r="D35" s="115">
        <v>3157</v>
      </c>
      <c r="E35" s="114">
        <v>2284</v>
      </c>
      <c r="F35" s="114">
        <v>5099</v>
      </c>
      <c r="G35" s="114">
        <v>3244</v>
      </c>
      <c r="H35" s="140">
        <v>4232</v>
      </c>
      <c r="I35" s="115">
        <v>-1075</v>
      </c>
      <c r="J35" s="116">
        <v>-25.401701323251419</v>
      </c>
    </row>
    <row r="36" spans="1:10" s="110" customFormat="1" ht="24.95" customHeight="1" x14ac:dyDescent="0.2">
      <c r="A36" s="294" t="s">
        <v>173</v>
      </c>
      <c r="B36" s="295" t="s">
        <v>174</v>
      </c>
      <c r="C36" s="125">
        <v>69.220532319391637</v>
      </c>
      <c r="D36" s="143">
        <v>7282</v>
      </c>
      <c r="E36" s="144">
        <v>5696</v>
      </c>
      <c r="F36" s="144">
        <v>9312</v>
      </c>
      <c r="G36" s="144">
        <v>6413</v>
      </c>
      <c r="H36" s="145">
        <v>7385</v>
      </c>
      <c r="I36" s="143">
        <v>-103</v>
      </c>
      <c r="J36" s="146">
        <v>-1.3947190250507786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10520</v>
      </c>
      <c r="F11" s="264">
        <v>8033</v>
      </c>
      <c r="G11" s="264">
        <v>14523</v>
      </c>
      <c r="H11" s="264">
        <v>9722</v>
      </c>
      <c r="I11" s="265">
        <v>11675</v>
      </c>
      <c r="J11" s="263">
        <v>-1155</v>
      </c>
      <c r="K11" s="266">
        <v>-9.8929336188436832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33.393536121673002</v>
      </c>
      <c r="E13" s="115">
        <v>3513</v>
      </c>
      <c r="F13" s="114">
        <v>2696</v>
      </c>
      <c r="G13" s="114">
        <v>4130</v>
      </c>
      <c r="H13" s="114">
        <v>3319</v>
      </c>
      <c r="I13" s="140">
        <v>3937</v>
      </c>
      <c r="J13" s="115">
        <v>-424</v>
      </c>
      <c r="K13" s="116">
        <v>-10.769621539243078</v>
      </c>
    </row>
    <row r="14" spans="1:15" ht="15.95" customHeight="1" x14ac:dyDescent="0.2">
      <c r="A14" s="306" t="s">
        <v>230</v>
      </c>
      <c r="B14" s="307"/>
      <c r="C14" s="308"/>
      <c r="D14" s="113">
        <v>49.914448669201519</v>
      </c>
      <c r="E14" s="115">
        <v>5251</v>
      </c>
      <c r="F14" s="114">
        <v>4055</v>
      </c>
      <c r="G14" s="114">
        <v>8575</v>
      </c>
      <c r="H14" s="114">
        <v>4989</v>
      </c>
      <c r="I14" s="140">
        <v>6038</v>
      </c>
      <c r="J14" s="115">
        <v>-787</v>
      </c>
      <c r="K14" s="116">
        <v>-13.03411725736999</v>
      </c>
    </row>
    <row r="15" spans="1:15" ht="15.95" customHeight="1" x14ac:dyDescent="0.2">
      <c r="A15" s="306" t="s">
        <v>231</v>
      </c>
      <c r="B15" s="307"/>
      <c r="C15" s="308"/>
      <c r="D15" s="113">
        <v>8.3745247148288975</v>
      </c>
      <c r="E15" s="115">
        <v>881</v>
      </c>
      <c r="F15" s="114">
        <v>597</v>
      </c>
      <c r="G15" s="114">
        <v>852</v>
      </c>
      <c r="H15" s="114">
        <v>687</v>
      </c>
      <c r="I15" s="140">
        <v>893</v>
      </c>
      <c r="J15" s="115">
        <v>-12</v>
      </c>
      <c r="K15" s="116">
        <v>-1.3437849944008959</v>
      </c>
    </row>
    <row r="16" spans="1:15" ht="15.95" customHeight="1" x14ac:dyDescent="0.2">
      <c r="A16" s="306" t="s">
        <v>232</v>
      </c>
      <c r="B16" s="307"/>
      <c r="C16" s="308"/>
      <c r="D16" s="113">
        <v>7.661596958174905</v>
      </c>
      <c r="E16" s="115">
        <v>806</v>
      </c>
      <c r="F16" s="114">
        <v>596</v>
      </c>
      <c r="G16" s="114">
        <v>749</v>
      </c>
      <c r="H16" s="114">
        <v>664</v>
      </c>
      <c r="I16" s="140">
        <v>737</v>
      </c>
      <c r="J16" s="115">
        <v>69</v>
      </c>
      <c r="K16" s="116">
        <v>9.3622795115332433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0.86501901140684412</v>
      </c>
      <c r="E18" s="115">
        <v>91</v>
      </c>
      <c r="F18" s="114">
        <v>65</v>
      </c>
      <c r="G18" s="114">
        <v>121</v>
      </c>
      <c r="H18" s="114">
        <v>54</v>
      </c>
      <c r="I18" s="140">
        <v>61</v>
      </c>
      <c r="J18" s="115">
        <v>30</v>
      </c>
      <c r="K18" s="116">
        <v>49.180327868852459</v>
      </c>
    </row>
    <row r="19" spans="1:11" ht="14.1" customHeight="1" x14ac:dyDescent="0.2">
      <c r="A19" s="306" t="s">
        <v>235</v>
      </c>
      <c r="B19" s="307" t="s">
        <v>236</v>
      </c>
      <c r="C19" s="308"/>
      <c r="D19" s="113">
        <v>0.44676806083650189</v>
      </c>
      <c r="E19" s="115">
        <v>47</v>
      </c>
      <c r="F19" s="114">
        <v>32</v>
      </c>
      <c r="G19" s="114">
        <v>80</v>
      </c>
      <c r="H19" s="114">
        <v>35</v>
      </c>
      <c r="I19" s="140">
        <v>31</v>
      </c>
      <c r="J19" s="115">
        <v>16</v>
      </c>
      <c r="K19" s="116">
        <v>51.612903225806448</v>
      </c>
    </row>
    <row r="20" spans="1:11" ht="14.1" customHeight="1" x14ac:dyDescent="0.2">
      <c r="A20" s="306">
        <v>12</v>
      </c>
      <c r="B20" s="307" t="s">
        <v>237</v>
      </c>
      <c r="C20" s="308"/>
      <c r="D20" s="113">
        <v>0.67490494296577952</v>
      </c>
      <c r="E20" s="115">
        <v>71</v>
      </c>
      <c r="F20" s="114">
        <v>56</v>
      </c>
      <c r="G20" s="114">
        <v>118</v>
      </c>
      <c r="H20" s="114">
        <v>114</v>
      </c>
      <c r="I20" s="140">
        <v>93</v>
      </c>
      <c r="J20" s="115">
        <v>-22</v>
      </c>
      <c r="K20" s="116">
        <v>-23.655913978494624</v>
      </c>
    </row>
    <row r="21" spans="1:11" ht="14.1" customHeight="1" x14ac:dyDescent="0.2">
      <c r="A21" s="306">
        <v>21</v>
      </c>
      <c r="B21" s="307" t="s">
        <v>238</v>
      </c>
      <c r="C21" s="308"/>
      <c r="D21" s="113">
        <v>0.19961977186311788</v>
      </c>
      <c r="E21" s="115">
        <v>21</v>
      </c>
      <c r="F21" s="114">
        <v>4</v>
      </c>
      <c r="G21" s="114">
        <v>11</v>
      </c>
      <c r="H21" s="114">
        <v>21</v>
      </c>
      <c r="I21" s="140">
        <v>31</v>
      </c>
      <c r="J21" s="115">
        <v>-10</v>
      </c>
      <c r="K21" s="116">
        <v>-32.258064516129032</v>
      </c>
    </row>
    <row r="22" spans="1:11" ht="14.1" customHeight="1" x14ac:dyDescent="0.2">
      <c r="A22" s="306">
        <v>22</v>
      </c>
      <c r="B22" s="307" t="s">
        <v>239</v>
      </c>
      <c r="C22" s="308"/>
      <c r="D22" s="113">
        <v>3.1083650190114067</v>
      </c>
      <c r="E22" s="115">
        <v>327</v>
      </c>
      <c r="F22" s="114">
        <v>275</v>
      </c>
      <c r="G22" s="114">
        <v>446</v>
      </c>
      <c r="H22" s="114">
        <v>259</v>
      </c>
      <c r="I22" s="140">
        <v>445</v>
      </c>
      <c r="J22" s="115">
        <v>-118</v>
      </c>
      <c r="K22" s="116">
        <v>-26.516853932584269</v>
      </c>
    </row>
    <row r="23" spans="1:11" ht="14.1" customHeight="1" x14ac:dyDescent="0.2">
      <c r="A23" s="306">
        <v>23</v>
      </c>
      <c r="B23" s="307" t="s">
        <v>240</v>
      </c>
      <c r="C23" s="308"/>
      <c r="D23" s="113">
        <v>0.51330798479087447</v>
      </c>
      <c r="E23" s="115">
        <v>54</v>
      </c>
      <c r="F23" s="114">
        <v>45</v>
      </c>
      <c r="G23" s="114">
        <v>139</v>
      </c>
      <c r="H23" s="114">
        <v>73</v>
      </c>
      <c r="I23" s="140">
        <v>75</v>
      </c>
      <c r="J23" s="115">
        <v>-21</v>
      </c>
      <c r="K23" s="116">
        <v>-28</v>
      </c>
    </row>
    <row r="24" spans="1:11" ht="14.1" customHeight="1" x14ac:dyDescent="0.2">
      <c r="A24" s="306">
        <v>24</v>
      </c>
      <c r="B24" s="307" t="s">
        <v>241</v>
      </c>
      <c r="C24" s="308"/>
      <c r="D24" s="113">
        <v>16.178707224334602</v>
      </c>
      <c r="E24" s="115">
        <v>1702</v>
      </c>
      <c r="F24" s="114">
        <v>1104</v>
      </c>
      <c r="G24" s="114">
        <v>2201</v>
      </c>
      <c r="H24" s="114">
        <v>1845</v>
      </c>
      <c r="I24" s="140">
        <v>2033</v>
      </c>
      <c r="J24" s="115">
        <v>-331</v>
      </c>
      <c r="K24" s="116">
        <v>-16.281357599606494</v>
      </c>
    </row>
    <row r="25" spans="1:11" ht="14.1" customHeight="1" x14ac:dyDescent="0.2">
      <c r="A25" s="306">
        <v>25</v>
      </c>
      <c r="B25" s="307" t="s">
        <v>242</v>
      </c>
      <c r="C25" s="308"/>
      <c r="D25" s="113">
        <v>6.0551330798479084</v>
      </c>
      <c r="E25" s="115">
        <v>637</v>
      </c>
      <c r="F25" s="114">
        <v>352</v>
      </c>
      <c r="G25" s="114">
        <v>977</v>
      </c>
      <c r="H25" s="114">
        <v>628</v>
      </c>
      <c r="I25" s="140">
        <v>917</v>
      </c>
      <c r="J25" s="115">
        <v>-280</v>
      </c>
      <c r="K25" s="116">
        <v>-30.534351145038169</v>
      </c>
    </row>
    <row r="26" spans="1:11" ht="14.1" customHeight="1" x14ac:dyDescent="0.2">
      <c r="A26" s="306">
        <v>26</v>
      </c>
      <c r="B26" s="307" t="s">
        <v>243</v>
      </c>
      <c r="C26" s="308"/>
      <c r="D26" s="113">
        <v>2.5095057034220534</v>
      </c>
      <c r="E26" s="115">
        <v>264</v>
      </c>
      <c r="F26" s="114">
        <v>188</v>
      </c>
      <c r="G26" s="114">
        <v>674</v>
      </c>
      <c r="H26" s="114">
        <v>234</v>
      </c>
      <c r="I26" s="140">
        <v>342</v>
      </c>
      <c r="J26" s="115">
        <v>-78</v>
      </c>
      <c r="K26" s="116">
        <v>-22.807017543859651</v>
      </c>
    </row>
    <row r="27" spans="1:11" ht="14.1" customHeight="1" x14ac:dyDescent="0.2">
      <c r="A27" s="306">
        <v>27</v>
      </c>
      <c r="B27" s="307" t="s">
        <v>244</v>
      </c>
      <c r="C27" s="308"/>
      <c r="D27" s="113">
        <v>2.6330798479087454</v>
      </c>
      <c r="E27" s="115">
        <v>277</v>
      </c>
      <c r="F27" s="114">
        <v>198</v>
      </c>
      <c r="G27" s="114">
        <v>371</v>
      </c>
      <c r="H27" s="114">
        <v>313</v>
      </c>
      <c r="I27" s="140">
        <v>310</v>
      </c>
      <c r="J27" s="115">
        <v>-33</v>
      </c>
      <c r="K27" s="116">
        <v>-10.64516129032258</v>
      </c>
    </row>
    <row r="28" spans="1:11" ht="14.1" customHeight="1" x14ac:dyDescent="0.2">
      <c r="A28" s="306">
        <v>28</v>
      </c>
      <c r="B28" s="307" t="s">
        <v>245</v>
      </c>
      <c r="C28" s="308"/>
      <c r="D28" s="113">
        <v>0.10456273764258556</v>
      </c>
      <c r="E28" s="115">
        <v>11</v>
      </c>
      <c r="F28" s="114">
        <v>11</v>
      </c>
      <c r="G28" s="114">
        <v>10</v>
      </c>
      <c r="H28" s="114">
        <v>6</v>
      </c>
      <c r="I28" s="140">
        <v>10</v>
      </c>
      <c r="J28" s="115">
        <v>1</v>
      </c>
      <c r="K28" s="116">
        <v>10</v>
      </c>
    </row>
    <row r="29" spans="1:11" ht="14.1" customHeight="1" x14ac:dyDescent="0.2">
      <c r="A29" s="306">
        <v>29</v>
      </c>
      <c r="B29" s="307" t="s">
        <v>246</v>
      </c>
      <c r="C29" s="308"/>
      <c r="D29" s="113">
        <v>1.9011406844106464</v>
      </c>
      <c r="E29" s="115">
        <v>200</v>
      </c>
      <c r="F29" s="114">
        <v>254</v>
      </c>
      <c r="G29" s="114">
        <v>290</v>
      </c>
      <c r="H29" s="114">
        <v>220</v>
      </c>
      <c r="I29" s="140">
        <v>209</v>
      </c>
      <c r="J29" s="115">
        <v>-9</v>
      </c>
      <c r="K29" s="116">
        <v>-4.3062200956937797</v>
      </c>
    </row>
    <row r="30" spans="1:11" ht="14.1" customHeight="1" x14ac:dyDescent="0.2">
      <c r="A30" s="306" t="s">
        <v>247</v>
      </c>
      <c r="B30" s="307" t="s">
        <v>248</v>
      </c>
      <c r="C30" s="308"/>
      <c r="D30" s="113" t="s">
        <v>513</v>
      </c>
      <c r="E30" s="115" t="s">
        <v>513</v>
      </c>
      <c r="F30" s="114" t="s">
        <v>513</v>
      </c>
      <c r="G30" s="114">
        <v>51</v>
      </c>
      <c r="H30" s="114">
        <v>34</v>
      </c>
      <c r="I30" s="140" t="s">
        <v>513</v>
      </c>
      <c r="J30" s="115" t="s">
        <v>513</v>
      </c>
      <c r="K30" s="116" t="s">
        <v>513</v>
      </c>
    </row>
    <row r="31" spans="1:11" ht="14.1" customHeight="1" x14ac:dyDescent="0.2">
      <c r="A31" s="306" t="s">
        <v>249</v>
      </c>
      <c r="B31" s="307" t="s">
        <v>250</v>
      </c>
      <c r="C31" s="308"/>
      <c r="D31" s="113">
        <v>1.5684410646387832</v>
      </c>
      <c r="E31" s="115">
        <v>165</v>
      </c>
      <c r="F31" s="114">
        <v>219</v>
      </c>
      <c r="G31" s="114">
        <v>239</v>
      </c>
      <c r="H31" s="114">
        <v>186</v>
      </c>
      <c r="I31" s="140">
        <v>156</v>
      </c>
      <c r="J31" s="115">
        <v>9</v>
      </c>
      <c r="K31" s="116">
        <v>5.7692307692307692</v>
      </c>
    </row>
    <row r="32" spans="1:11" ht="14.1" customHeight="1" x14ac:dyDescent="0.2">
      <c r="A32" s="306">
        <v>31</v>
      </c>
      <c r="B32" s="307" t="s">
        <v>251</v>
      </c>
      <c r="C32" s="308"/>
      <c r="D32" s="113">
        <v>0.35171102661596959</v>
      </c>
      <c r="E32" s="115">
        <v>37</v>
      </c>
      <c r="F32" s="114">
        <v>19</v>
      </c>
      <c r="G32" s="114">
        <v>24</v>
      </c>
      <c r="H32" s="114">
        <v>21</v>
      </c>
      <c r="I32" s="140">
        <v>30</v>
      </c>
      <c r="J32" s="115">
        <v>7</v>
      </c>
      <c r="K32" s="116">
        <v>23.333333333333332</v>
      </c>
    </row>
    <row r="33" spans="1:11" ht="14.1" customHeight="1" x14ac:dyDescent="0.2">
      <c r="A33" s="306">
        <v>32</v>
      </c>
      <c r="B33" s="307" t="s">
        <v>252</v>
      </c>
      <c r="C33" s="308"/>
      <c r="D33" s="113">
        <v>1.9011406844106464</v>
      </c>
      <c r="E33" s="115">
        <v>200</v>
      </c>
      <c r="F33" s="114">
        <v>144</v>
      </c>
      <c r="G33" s="114">
        <v>270</v>
      </c>
      <c r="H33" s="114">
        <v>227</v>
      </c>
      <c r="I33" s="140">
        <v>189</v>
      </c>
      <c r="J33" s="115">
        <v>11</v>
      </c>
      <c r="K33" s="116">
        <v>5.8201058201058204</v>
      </c>
    </row>
    <row r="34" spans="1:11" ht="14.1" customHeight="1" x14ac:dyDescent="0.2">
      <c r="A34" s="306">
        <v>33</v>
      </c>
      <c r="B34" s="307" t="s">
        <v>253</v>
      </c>
      <c r="C34" s="308"/>
      <c r="D34" s="113">
        <v>1.2357414448669202</v>
      </c>
      <c r="E34" s="115">
        <v>130</v>
      </c>
      <c r="F34" s="114">
        <v>94</v>
      </c>
      <c r="G34" s="114">
        <v>230</v>
      </c>
      <c r="H34" s="114">
        <v>112</v>
      </c>
      <c r="I34" s="140">
        <v>149</v>
      </c>
      <c r="J34" s="115">
        <v>-19</v>
      </c>
      <c r="K34" s="116">
        <v>-12.751677852348994</v>
      </c>
    </row>
    <row r="35" spans="1:11" ht="14.1" customHeight="1" x14ac:dyDescent="0.2">
      <c r="A35" s="306">
        <v>34</v>
      </c>
      <c r="B35" s="307" t="s">
        <v>254</v>
      </c>
      <c r="C35" s="308"/>
      <c r="D35" s="113">
        <v>1.8060836501901141</v>
      </c>
      <c r="E35" s="115">
        <v>190</v>
      </c>
      <c r="F35" s="114">
        <v>136</v>
      </c>
      <c r="G35" s="114">
        <v>246</v>
      </c>
      <c r="H35" s="114">
        <v>155</v>
      </c>
      <c r="I35" s="140">
        <v>178</v>
      </c>
      <c r="J35" s="115">
        <v>12</v>
      </c>
      <c r="K35" s="116">
        <v>6.7415730337078648</v>
      </c>
    </row>
    <row r="36" spans="1:11" ht="14.1" customHeight="1" x14ac:dyDescent="0.2">
      <c r="A36" s="306">
        <v>41</v>
      </c>
      <c r="B36" s="307" t="s">
        <v>255</v>
      </c>
      <c r="C36" s="308"/>
      <c r="D36" s="113">
        <v>0.39923954372623577</v>
      </c>
      <c r="E36" s="115">
        <v>42</v>
      </c>
      <c r="F36" s="114">
        <v>32</v>
      </c>
      <c r="G36" s="114">
        <v>68</v>
      </c>
      <c r="H36" s="114">
        <v>36</v>
      </c>
      <c r="I36" s="140">
        <v>47</v>
      </c>
      <c r="J36" s="115">
        <v>-5</v>
      </c>
      <c r="K36" s="116">
        <v>-10.638297872340425</v>
      </c>
    </row>
    <row r="37" spans="1:11" ht="14.1" customHeight="1" x14ac:dyDescent="0.2">
      <c r="A37" s="306">
        <v>42</v>
      </c>
      <c r="B37" s="307" t="s">
        <v>256</v>
      </c>
      <c r="C37" s="308"/>
      <c r="D37" s="113" t="s">
        <v>513</v>
      </c>
      <c r="E37" s="115" t="s">
        <v>513</v>
      </c>
      <c r="F37" s="114">
        <v>6</v>
      </c>
      <c r="G37" s="114">
        <v>10</v>
      </c>
      <c r="H37" s="114">
        <v>6</v>
      </c>
      <c r="I37" s="140">
        <v>8</v>
      </c>
      <c r="J37" s="115" t="s">
        <v>513</v>
      </c>
      <c r="K37" s="116" t="s">
        <v>513</v>
      </c>
    </row>
    <row r="38" spans="1:11" ht="14.1" customHeight="1" x14ac:dyDescent="0.2">
      <c r="A38" s="306">
        <v>43</v>
      </c>
      <c r="B38" s="307" t="s">
        <v>257</v>
      </c>
      <c r="C38" s="308"/>
      <c r="D38" s="113">
        <v>0.95057034220532322</v>
      </c>
      <c r="E38" s="115">
        <v>100</v>
      </c>
      <c r="F38" s="114">
        <v>60</v>
      </c>
      <c r="G38" s="114">
        <v>163</v>
      </c>
      <c r="H38" s="114">
        <v>99</v>
      </c>
      <c r="I38" s="140">
        <v>95</v>
      </c>
      <c r="J38" s="115">
        <v>5</v>
      </c>
      <c r="K38" s="116">
        <v>5.2631578947368425</v>
      </c>
    </row>
    <row r="39" spans="1:11" ht="14.1" customHeight="1" x14ac:dyDescent="0.2">
      <c r="A39" s="306">
        <v>51</v>
      </c>
      <c r="B39" s="307" t="s">
        <v>258</v>
      </c>
      <c r="C39" s="308"/>
      <c r="D39" s="113">
        <v>7.6045627376425857</v>
      </c>
      <c r="E39" s="115">
        <v>800</v>
      </c>
      <c r="F39" s="114">
        <v>540</v>
      </c>
      <c r="G39" s="114">
        <v>1101</v>
      </c>
      <c r="H39" s="114">
        <v>804</v>
      </c>
      <c r="I39" s="140">
        <v>1062</v>
      </c>
      <c r="J39" s="115">
        <v>-262</v>
      </c>
      <c r="K39" s="116">
        <v>-24.670433145009415</v>
      </c>
    </row>
    <row r="40" spans="1:11" ht="14.1" customHeight="1" x14ac:dyDescent="0.2">
      <c r="A40" s="306" t="s">
        <v>259</v>
      </c>
      <c r="B40" s="307" t="s">
        <v>260</v>
      </c>
      <c r="C40" s="308"/>
      <c r="D40" s="113">
        <v>7.0532319391634983</v>
      </c>
      <c r="E40" s="115">
        <v>742</v>
      </c>
      <c r="F40" s="114">
        <v>489</v>
      </c>
      <c r="G40" s="114">
        <v>994</v>
      </c>
      <c r="H40" s="114">
        <v>690</v>
      </c>
      <c r="I40" s="140">
        <v>990</v>
      </c>
      <c r="J40" s="115">
        <v>-248</v>
      </c>
      <c r="K40" s="116">
        <v>-25.050505050505052</v>
      </c>
    </row>
    <row r="41" spans="1:11" ht="14.1" customHeight="1" x14ac:dyDescent="0.2">
      <c r="A41" s="306"/>
      <c r="B41" s="307" t="s">
        <v>261</v>
      </c>
      <c r="C41" s="308"/>
      <c r="D41" s="113">
        <v>6.6064638783269958</v>
      </c>
      <c r="E41" s="115">
        <v>695</v>
      </c>
      <c r="F41" s="114">
        <v>422</v>
      </c>
      <c r="G41" s="114">
        <v>830</v>
      </c>
      <c r="H41" s="114">
        <v>616</v>
      </c>
      <c r="I41" s="140">
        <v>900</v>
      </c>
      <c r="J41" s="115">
        <v>-205</v>
      </c>
      <c r="K41" s="116">
        <v>-22.777777777777779</v>
      </c>
    </row>
    <row r="42" spans="1:11" ht="14.1" customHeight="1" x14ac:dyDescent="0.2">
      <c r="A42" s="306">
        <v>52</v>
      </c>
      <c r="B42" s="307" t="s">
        <v>262</v>
      </c>
      <c r="C42" s="308"/>
      <c r="D42" s="113">
        <v>4.6863117870722437</v>
      </c>
      <c r="E42" s="115">
        <v>493</v>
      </c>
      <c r="F42" s="114">
        <v>330</v>
      </c>
      <c r="G42" s="114">
        <v>507</v>
      </c>
      <c r="H42" s="114">
        <v>394</v>
      </c>
      <c r="I42" s="140">
        <v>464</v>
      </c>
      <c r="J42" s="115">
        <v>29</v>
      </c>
      <c r="K42" s="116">
        <v>6.25</v>
      </c>
    </row>
    <row r="43" spans="1:11" ht="14.1" customHeight="1" x14ac:dyDescent="0.2">
      <c r="A43" s="306" t="s">
        <v>263</v>
      </c>
      <c r="B43" s="307" t="s">
        <v>264</v>
      </c>
      <c r="C43" s="308"/>
      <c r="D43" s="113">
        <v>3.9163498098859315</v>
      </c>
      <c r="E43" s="115">
        <v>412</v>
      </c>
      <c r="F43" s="114">
        <v>286</v>
      </c>
      <c r="G43" s="114">
        <v>432</v>
      </c>
      <c r="H43" s="114">
        <v>324</v>
      </c>
      <c r="I43" s="140">
        <v>398</v>
      </c>
      <c r="J43" s="115">
        <v>14</v>
      </c>
      <c r="K43" s="116">
        <v>3.5175879396984926</v>
      </c>
    </row>
    <row r="44" spans="1:11" ht="14.1" customHeight="1" x14ac:dyDescent="0.2">
      <c r="A44" s="306">
        <v>53</v>
      </c>
      <c r="B44" s="307" t="s">
        <v>265</v>
      </c>
      <c r="C44" s="308"/>
      <c r="D44" s="113">
        <v>0.85551330798479086</v>
      </c>
      <c r="E44" s="115">
        <v>90</v>
      </c>
      <c r="F44" s="114">
        <v>63</v>
      </c>
      <c r="G44" s="114">
        <v>114</v>
      </c>
      <c r="H44" s="114">
        <v>71</v>
      </c>
      <c r="I44" s="140">
        <v>66</v>
      </c>
      <c r="J44" s="115">
        <v>24</v>
      </c>
      <c r="K44" s="116">
        <v>36.363636363636367</v>
      </c>
    </row>
    <row r="45" spans="1:11" ht="14.1" customHeight="1" x14ac:dyDescent="0.2">
      <c r="A45" s="306" t="s">
        <v>266</v>
      </c>
      <c r="B45" s="307" t="s">
        <v>267</v>
      </c>
      <c r="C45" s="308"/>
      <c r="D45" s="113">
        <v>0.79847908745247154</v>
      </c>
      <c r="E45" s="115">
        <v>84</v>
      </c>
      <c r="F45" s="114">
        <v>61</v>
      </c>
      <c r="G45" s="114">
        <v>108</v>
      </c>
      <c r="H45" s="114">
        <v>61</v>
      </c>
      <c r="I45" s="140">
        <v>62</v>
      </c>
      <c r="J45" s="115">
        <v>22</v>
      </c>
      <c r="K45" s="116">
        <v>35.483870967741936</v>
      </c>
    </row>
    <row r="46" spans="1:11" ht="14.1" customHeight="1" x14ac:dyDescent="0.2">
      <c r="A46" s="306">
        <v>54</v>
      </c>
      <c r="B46" s="307" t="s">
        <v>268</v>
      </c>
      <c r="C46" s="308"/>
      <c r="D46" s="113">
        <v>3.5646387832699622</v>
      </c>
      <c r="E46" s="115">
        <v>375</v>
      </c>
      <c r="F46" s="114">
        <v>299</v>
      </c>
      <c r="G46" s="114">
        <v>407</v>
      </c>
      <c r="H46" s="114">
        <v>298</v>
      </c>
      <c r="I46" s="140">
        <v>365</v>
      </c>
      <c r="J46" s="115">
        <v>10</v>
      </c>
      <c r="K46" s="116">
        <v>2.7397260273972601</v>
      </c>
    </row>
    <row r="47" spans="1:11" ht="14.1" customHeight="1" x14ac:dyDescent="0.2">
      <c r="A47" s="306">
        <v>61</v>
      </c>
      <c r="B47" s="307" t="s">
        <v>269</v>
      </c>
      <c r="C47" s="308"/>
      <c r="D47" s="113">
        <v>2.8612167300380227</v>
      </c>
      <c r="E47" s="115">
        <v>301</v>
      </c>
      <c r="F47" s="114">
        <v>190</v>
      </c>
      <c r="G47" s="114">
        <v>264</v>
      </c>
      <c r="H47" s="114">
        <v>231</v>
      </c>
      <c r="I47" s="140">
        <v>311</v>
      </c>
      <c r="J47" s="115">
        <v>-10</v>
      </c>
      <c r="K47" s="116">
        <v>-3.215434083601286</v>
      </c>
    </row>
    <row r="48" spans="1:11" ht="14.1" customHeight="1" x14ac:dyDescent="0.2">
      <c r="A48" s="306">
        <v>62</v>
      </c>
      <c r="B48" s="307" t="s">
        <v>270</v>
      </c>
      <c r="C48" s="308"/>
      <c r="D48" s="113">
        <v>5.7889733840304185</v>
      </c>
      <c r="E48" s="115">
        <v>609</v>
      </c>
      <c r="F48" s="114">
        <v>647</v>
      </c>
      <c r="G48" s="114">
        <v>913</v>
      </c>
      <c r="H48" s="114">
        <v>534</v>
      </c>
      <c r="I48" s="140">
        <v>714</v>
      </c>
      <c r="J48" s="115">
        <v>-105</v>
      </c>
      <c r="K48" s="116">
        <v>-14.705882352941176</v>
      </c>
    </row>
    <row r="49" spans="1:11" ht="14.1" customHeight="1" x14ac:dyDescent="0.2">
      <c r="A49" s="306">
        <v>63</v>
      </c>
      <c r="B49" s="307" t="s">
        <v>271</v>
      </c>
      <c r="C49" s="308"/>
      <c r="D49" s="113">
        <v>2.5665399239543727</v>
      </c>
      <c r="E49" s="115">
        <v>270</v>
      </c>
      <c r="F49" s="114">
        <v>205</v>
      </c>
      <c r="G49" s="114">
        <v>342</v>
      </c>
      <c r="H49" s="114">
        <v>292</v>
      </c>
      <c r="I49" s="140">
        <v>288</v>
      </c>
      <c r="J49" s="115">
        <v>-18</v>
      </c>
      <c r="K49" s="116">
        <v>-6.25</v>
      </c>
    </row>
    <row r="50" spans="1:11" ht="14.1" customHeight="1" x14ac:dyDescent="0.2">
      <c r="A50" s="306" t="s">
        <v>272</v>
      </c>
      <c r="B50" s="307" t="s">
        <v>273</v>
      </c>
      <c r="C50" s="308"/>
      <c r="D50" s="113">
        <v>0.38973384030418251</v>
      </c>
      <c r="E50" s="115">
        <v>41</v>
      </c>
      <c r="F50" s="114">
        <v>17</v>
      </c>
      <c r="G50" s="114">
        <v>38</v>
      </c>
      <c r="H50" s="114">
        <v>41</v>
      </c>
      <c r="I50" s="140">
        <v>65</v>
      </c>
      <c r="J50" s="115">
        <v>-24</v>
      </c>
      <c r="K50" s="116">
        <v>-36.92307692307692</v>
      </c>
    </row>
    <row r="51" spans="1:11" ht="14.1" customHeight="1" x14ac:dyDescent="0.2">
      <c r="A51" s="306" t="s">
        <v>274</v>
      </c>
      <c r="B51" s="307" t="s">
        <v>275</v>
      </c>
      <c r="C51" s="308"/>
      <c r="D51" s="113">
        <v>1.9201520912547529</v>
      </c>
      <c r="E51" s="115">
        <v>202</v>
      </c>
      <c r="F51" s="114">
        <v>165</v>
      </c>
      <c r="G51" s="114">
        <v>261</v>
      </c>
      <c r="H51" s="114">
        <v>233</v>
      </c>
      <c r="I51" s="140">
        <v>208</v>
      </c>
      <c r="J51" s="115">
        <v>-6</v>
      </c>
      <c r="K51" s="116">
        <v>-2.8846153846153846</v>
      </c>
    </row>
    <row r="52" spans="1:11" ht="14.1" customHeight="1" x14ac:dyDescent="0.2">
      <c r="A52" s="306">
        <v>71</v>
      </c>
      <c r="B52" s="307" t="s">
        <v>276</v>
      </c>
      <c r="C52" s="308"/>
      <c r="D52" s="113">
        <v>9.3726235741444874</v>
      </c>
      <c r="E52" s="115">
        <v>986</v>
      </c>
      <c r="F52" s="114">
        <v>606</v>
      </c>
      <c r="G52" s="114">
        <v>1178</v>
      </c>
      <c r="H52" s="114">
        <v>716</v>
      </c>
      <c r="I52" s="140">
        <v>1024</v>
      </c>
      <c r="J52" s="115">
        <v>-38</v>
      </c>
      <c r="K52" s="116">
        <v>-3.7109375</v>
      </c>
    </row>
    <row r="53" spans="1:11" ht="14.1" customHeight="1" x14ac:dyDescent="0.2">
      <c r="A53" s="306" t="s">
        <v>277</v>
      </c>
      <c r="B53" s="307" t="s">
        <v>278</v>
      </c>
      <c r="C53" s="308"/>
      <c r="D53" s="113">
        <v>3.7452471482889735</v>
      </c>
      <c r="E53" s="115">
        <v>394</v>
      </c>
      <c r="F53" s="114">
        <v>228</v>
      </c>
      <c r="G53" s="114">
        <v>584</v>
      </c>
      <c r="H53" s="114">
        <v>293</v>
      </c>
      <c r="I53" s="140">
        <v>453</v>
      </c>
      <c r="J53" s="115">
        <v>-59</v>
      </c>
      <c r="K53" s="116">
        <v>-13.024282560706402</v>
      </c>
    </row>
    <row r="54" spans="1:11" ht="14.1" customHeight="1" x14ac:dyDescent="0.2">
      <c r="A54" s="306" t="s">
        <v>279</v>
      </c>
      <c r="B54" s="307" t="s">
        <v>280</v>
      </c>
      <c r="C54" s="308"/>
      <c r="D54" s="113">
        <v>4.3441064638783269</v>
      </c>
      <c r="E54" s="115">
        <v>457</v>
      </c>
      <c r="F54" s="114">
        <v>301</v>
      </c>
      <c r="G54" s="114">
        <v>490</v>
      </c>
      <c r="H54" s="114">
        <v>315</v>
      </c>
      <c r="I54" s="140">
        <v>454</v>
      </c>
      <c r="J54" s="115">
        <v>3</v>
      </c>
      <c r="K54" s="116">
        <v>0.66079295154185025</v>
      </c>
    </row>
    <row r="55" spans="1:11" ht="14.1" customHeight="1" x14ac:dyDescent="0.2">
      <c r="A55" s="306">
        <v>72</v>
      </c>
      <c r="B55" s="307" t="s">
        <v>281</v>
      </c>
      <c r="C55" s="308"/>
      <c r="D55" s="113">
        <v>2.3098859315589353</v>
      </c>
      <c r="E55" s="115">
        <v>243</v>
      </c>
      <c r="F55" s="114">
        <v>128</v>
      </c>
      <c r="G55" s="114">
        <v>253</v>
      </c>
      <c r="H55" s="114">
        <v>145</v>
      </c>
      <c r="I55" s="140">
        <v>213</v>
      </c>
      <c r="J55" s="115">
        <v>30</v>
      </c>
      <c r="K55" s="116">
        <v>14.084507042253522</v>
      </c>
    </row>
    <row r="56" spans="1:11" ht="14.1" customHeight="1" x14ac:dyDescent="0.2">
      <c r="A56" s="306" t="s">
        <v>282</v>
      </c>
      <c r="B56" s="307" t="s">
        <v>283</v>
      </c>
      <c r="C56" s="308"/>
      <c r="D56" s="113">
        <v>0.67490494296577952</v>
      </c>
      <c r="E56" s="115">
        <v>71</v>
      </c>
      <c r="F56" s="114">
        <v>32</v>
      </c>
      <c r="G56" s="114">
        <v>104</v>
      </c>
      <c r="H56" s="114">
        <v>37</v>
      </c>
      <c r="I56" s="140">
        <v>71</v>
      </c>
      <c r="J56" s="115">
        <v>0</v>
      </c>
      <c r="K56" s="116">
        <v>0</v>
      </c>
    </row>
    <row r="57" spans="1:11" ht="14.1" customHeight="1" x14ac:dyDescent="0.2">
      <c r="A57" s="306" t="s">
        <v>284</v>
      </c>
      <c r="B57" s="307" t="s">
        <v>285</v>
      </c>
      <c r="C57" s="308"/>
      <c r="D57" s="113">
        <v>1.188212927756654</v>
      </c>
      <c r="E57" s="115">
        <v>125</v>
      </c>
      <c r="F57" s="114">
        <v>80</v>
      </c>
      <c r="G57" s="114">
        <v>78</v>
      </c>
      <c r="H57" s="114">
        <v>70</v>
      </c>
      <c r="I57" s="140">
        <v>99</v>
      </c>
      <c r="J57" s="115">
        <v>26</v>
      </c>
      <c r="K57" s="116">
        <v>26.262626262626263</v>
      </c>
    </row>
    <row r="58" spans="1:11" ht="14.1" customHeight="1" x14ac:dyDescent="0.2">
      <c r="A58" s="306">
        <v>73</v>
      </c>
      <c r="B58" s="307" t="s">
        <v>286</v>
      </c>
      <c r="C58" s="308"/>
      <c r="D58" s="113">
        <v>1.1311787072243347</v>
      </c>
      <c r="E58" s="115">
        <v>119</v>
      </c>
      <c r="F58" s="114">
        <v>85</v>
      </c>
      <c r="G58" s="114">
        <v>221</v>
      </c>
      <c r="H58" s="114">
        <v>116</v>
      </c>
      <c r="I58" s="140">
        <v>133</v>
      </c>
      <c r="J58" s="115">
        <v>-14</v>
      </c>
      <c r="K58" s="116">
        <v>-10.526315789473685</v>
      </c>
    </row>
    <row r="59" spans="1:11" ht="14.1" customHeight="1" x14ac:dyDescent="0.2">
      <c r="A59" s="306" t="s">
        <v>287</v>
      </c>
      <c r="B59" s="307" t="s">
        <v>288</v>
      </c>
      <c r="C59" s="308"/>
      <c r="D59" s="113">
        <v>0.75095057034220536</v>
      </c>
      <c r="E59" s="115">
        <v>79</v>
      </c>
      <c r="F59" s="114">
        <v>61</v>
      </c>
      <c r="G59" s="114">
        <v>153</v>
      </c>
      <c r="H59" s="114">
        <v>80</v>
      </c>
      <c r="I59" s="140">
        <v>95</v>
      </c>
      <c r="J59" s="115">
        <v>-16</v>
      </c>
      <c r="K59" s="116">
        <v>-16.842105263157894</v>
      </c>
    </row>
    <row r="60" spans="1:11" ht="14.1" customHeight="1" x14ac:dyDescent="0.2">
      <c r="A60" s="306">
        <v>81</v>
      </c>
      <c r="B60" s="307" t="s">
        <v>289</v>
      </c>
      <c r="C60" s="308"/>
      <c r="D60" s="113">
        <v>6.2832699619771866</v>
      </c>
      <c r="E60" s="115">
        <v>661</v>
      </c>
      <c r="F60" s="114">
        <v>697</v>
      </c>
      <c r="G60" s="114">
        <v>826</v>
      </c>
      <c r="H60" s="114">
        <v>602</v>
      </c>
      <c r="I60" s="140">
        <v>636</v>
      </c>
      <c r="J60" s="115">
        <v>25</v>
      </c>
      <c r="K60" s="116">
        <v>3.9308176100628929</v>
      </c>
    </row>
    <row r="61" spans="1:11" ht="14.1" customHeight="1" x14ac:dyDescent="0.2">
      <c r="A61" s="306" t="s">
        <v>290</v>
      </c>
      <c r="B61" s="307" t="s">
        <v>291</v>
      </c>
      <c r="C61" s="308"/>
      <c r="D61" s="113">
        <v>1.9866920152091254</v>
      </c>
      <c r="E61" s="115">
        <v>209</v>
      </c>
      <c r="F61" s="114">
        <v>145</v>
      </c>
      <c r="G61" s="114">
        <v>322</v>
      </c>
      <c r="H61" s="114">
        <v>172</v>
      </c>
      <c r="I61" s="140">
        <v>209</v>
      </c>
      <c r="J61" s="115">
        <v>0</v>
      </c>
      <c r="K61" s="116">
        <v>0</v>
      </c>
    </row>
    <row r="62" spans="1:11" ht="14.1" customHeight="1" x14ac:dyDescent="0.2">
      <c r="A62" s="306" t="s">
        <v>292</v>
      </c>
      <c r="B62" s="307" t="s">
        <v>293</v>
      </c>
      <c r="C62" s="308"/>
      <c r="D62" s="113">
        <v>2.3098859315589353</v>
      </c>
      <c r="E62" s="115">
        <v>243</v>
      </c>
      <c r="F62" s="114">
        <v>366</v>
      </c>
      <c r="G62" s="114">
        <v>289</v>
      </c>
      <c r="H62" s="114">
        <v>245</v>
      </c>
      <c r="I62" s="140">
        <v>218</v>
      </c>
      <c r="J62" s="115">
        <v>25</v>
      </c>
      <c r="K62" s="116">
        <v>11.467889908256881</v>
      </c>
    </row>
    <row r="63" spans="1:11" ht="14.1" customHeight="1" x14ac:dyDescent="0.2">
      <c r="A63" s="306"/>
      <c r="B63" s="307" t="s">
        <v>294</v>
      </c>
      <c r="C63" s="308"/>
      <c r="D63" s="113">
        <v>1.9771863117870723</v>
      </c>
      <c r="E63" s="115">
        <v>208</v>
      </c>
      <c r="F63" s="114">
        <v>322</v>
      </c>
      <c r="G63" s="114">
        <v>247</v>
      </c>
      <c r="H63" s="114">
        <v>224</v>
      </c>
      <c r="I63" s="140">
        <v>192</v>
      </c>
      <c r="J63" s="115">
        <v>16</v>
      </c>
      <c r="K63" s="116">
        <v>8.3333333333333339</v>
      </c>
    </row>
    <row r="64" spans="1:11" ht="14.1" customHeight="1" x14ac:dyDescent="0.2">
      <c r="A64" s="306" t="s">
        <v>295</v>
      </c>
      <c r="B64" s="307" t="s">
        <v>296</v>
      </c>
      <c r="C64" s="308"/>
      <c r="D64" s="113">
        <v>0.97908745247148288</v>
      </c>
      <c r="E64" s="115">
        <v>103</v>
      </c>
      <c r="F64" s="114">
        <v>87</v>
      </c>
      <c r="G64" s="114">
        <v>87</v>
      </c>
      <c r="H64" s="114">
        <v>90</v>
      </c>
      <c r="I64" s="140">
        <v>95</v>
      </c>
      <c r="J64" s="115">
        <v>8</v>
      </c>
      <c r="K64" s="116">
        <v>8.4210526315789469</v>
      </c>
    </row>
    <row r="65" spans="1:11" ht="14.1" customHeight="1" x14ac:dyDescent="0.2">
      <c r="A65" s="306" t="s">
        <v>297</v>
      </c>
      <c r="B65" s="307" t="s">
        <v>298</v>
      </c>
      <c r="C65" s="308"/>
      <c r="D65" s="113">
        <v>0.41825095057034223</v>
      </c>
      <c r="E65" s="115">
        <v>44</v>
      </c>
      <c r="F65" s="114">
        <v>48</v>
      </c>
      <c r="G65" s="114">
        <v>35</v>
      </c>
      <c r="H65" s="114">
        <v>44</v>
      </c>
      <c r="I65" s="140">
        <v>46</v>
      </c>
      <c r="J65" s="115">
        <v>-2</v>
      </c>
      <c r="K65" s="116">
        <v>-4.3478260869565215</v>
      </c>
    </row>
    <row r="66" spans="1:11" ht="14.1" customHeight="1" x14ac:dyDescent="0.2">
      <c r="A66" s="306">
        <v>82</v>
      </c>
      <c r="B66" s="307" t="s">
        <v>299</v>
      </c>
      <c r="C66" s="308"/>
      <c r="D66" s="113">
        <v>3.2604562737642584</v>
      </c>
      <c r="E66" s="115">
        <v>343</v>
      </c>
      <c r="F66" s="114">
        <v>461</v>
      </c>
      <c r="G66" s="114">
        <v>507</v>
      </c>
      <c r="H66" s="114">
        <v>450</v>
      </c>
      <c r="I66" s="140">
        <v>348</v>
      </c>
      <c r="J66" s="115">
        <v>-5</v>
      </c>
      <c r="K66" s="116">
        <v>-1.4367816091954022</v>
      </c>
    </row>
    <row r="67" spans="1:11" ht="14.1" customHeight="1" x14ac:dyDescent="0.2">
      <c r="A67" s="306" t="s">
        <v>300</v>
      </c>
      <c r="B67" s="307" t="s">
        <v>301</v>
      </c>
      <c r="C67" s="308"/>
      <c r="D67" s="113">
        <v>2.0532319391634979</v>
      </c>
      <c r="E67" s="115">
        <v>216</v>
      </c>
      <c r="F67" s="114">
        <v>356</v>
      </c>
      <c r="G67" s="114">
        <v>326</v>
      </c>
      <c r="H67" s="114">
        <v>363</v>
      </c>
      <c r="I67" s="140">
        <v>243</v>
      </c>
      <c r="J67" s="115">
        <v>-27</v>
      </c>
      <c r="K67" s="116">
        <v>-11.111111111111111</v>
      </c>
    </row>
    <row r="68" spans="1:11" ht="14.1" customHeight="1" x14ac:dyDescent="0.2">
      <c r="A68" s="306" t="s">
        <v>302</v>
      </c>
      <c r="B68" s="307" t="s">
        <v>303</v>
      </c>
      <c r="C68" s="308"/>
      <c r="D68" s="113">
        <v>0.66539923954372626</v>
      </c>
      <c r="E68" s="115">
        <v>70</v>
      </c>
      <c r="F68" s="114">
        <v>77</v>
      </c>
      <c r="G68" s="114">
        <v>124</v>
      </c>
      <c r="H68" s="114">
        <v>61</v>
      </c>
      <c r="I68" s="140">
        <v>67</v>
      </c>
      <c r="J68" s="115">
        <v>3</v>
      </c>
      <c r="K68" s="116">
        <v>4.4776119402985071</v>
      </c>
    </row>
    <row r="69" spans="1:11" ht="14.1" customHeight="1" x14ac:dyDescent="0.2">
      <c r="A69" s="306">
        <v>83</v>
      </c>
      <c r="B69" s="307" t="s">
        <v>304</v>
      </c>
      <c r="C69" s="308"/>
      <c r="D69" s="113">
        <v>4.8954372623574143</v>
      </c>
      <c r="E69" s="115">
        <v>515</v>
      </c>
      <c r="F69" s="114">
        <v>421</v>
      </c>
      <c r="G69" s="114">
        <v>949</v>
      </c>
      <c r="H69" s="114">
        <v>358</v>
      </c>
      <c r="I69" s="140">
        <v>513</v>
      </c>
      <c r="J69" s="115">
        <v>2</v>
      </c>
      <c r="K69" s="116">
        <v>0.38986354775828458</v>
      </c>
    </row>
    <row r="70" spans="1:11" ht="14.1" customHeight="1" x14ac:dyDescent="0.2">
      <c r="A70" s="306" t="s">
        <v>305</v>
      </c>
      <c r="B70" s="307" t="s">
        <v>306</v>
      </c>
      <c r="C70" s="308"/>
      <c r="D70" s="113">
        <v>3.4315589353612168</v>
      </c>
      <c r="E70" s="115">
        <v>361</v>
      </c>
      <c r="F70" s="114">
        <v>341</v>
      </c>
      <c r="G70" s="114">
        <v>845</v>
      </c>
      <c r="H70" s="114">
        <v>282</v>
      </c>
      <c r="I70" s="140">
        <v>401</v>
      </c>
      <c r="J70" s="115">
        <v>-40</v>
      </c>
      <c r="K70" s="116">
        <v>-9.9750623441396513</v>
      </c>
    </row>
    <row r="71" spans="1:11" ht="14.1" customHeight="1" x14ac:dyDescent="0.2">
      <c r="A71" s="306"/>
      <c r="B71" s="307" t="s">
        <v>307</v>
      </c>
      <c r="C71" s="308"/>
      <c r="D71" s="113">
        <v>1.4733840304182511</v>
      </c>
      <c r="E71" s="115">
        <v>155</v>
      </c>
      <c r="F71" s="114">
        <v>168</v>
      </c>
      <c r="G71" s="114">
        <v>463</v>
      </c>
      <c r="H71" s="114">
        <v>118</v>
      </c>
      <c r="I71" s="140">
        <v>188</v>
      </c>
      <c r="J71" s="115">
        <v>-33</v>
      </c>
      <c r="K71" s="116">
        <v>-17.553191489361701</v>
      </c>
    </row>
    <row r="72" spans="1:11" ht="14.1" customHeight="1" x14ac:dyDescent="0.2">
      <c r="A72" s="306">
        <v>84</v>
      </c>
      <c r="B72" s="307" t="s">
        <v>308</v>
      </c>
      <c r="C72" s="308"/>
      <c r="D72" s="113">
        <v>1.6539923954372624</v>
      </c>
      <c r="E72" s="115">
        <v>174</v>
      </c>
      <c r="F72" s="114">
        <v>122</v>
      </c>
      <c r="G72" s="114">
        <v>199</v>
      </c>
      <c r="H72" s="114">
        <v>132</v>
      </c>
      <c r="I72" s="140">
        <v>132</v>
      </c>
      <c r="J72" s="115">
        <v>42</v>
      </c>
      <c r="K72" s="116">
        <v>31.818181818181817</v>
      </c>
    </row>
    <row r="73" spans="1:11" ht="14.1" customHeight="1" x14ac:dyDescent="0.2">
      <c r="A73" s="306" t="s">
        <v>309</v>
      </c>
      <c r="B73" s="307" t="s">
        <v>310</v>
      </c>
      <c r="C73" s="308"/>
      <c r="D73" s="113">
        <v>0.75095057034220536</v>
      </c>
      <c r="E73" s="115">
        <v>79</v>
      </c>
      <c r="F73" s="114">
        <v>58</v>
      </c>
      <c r="G73" s="114">
        <v>84</v>
      </c>
      <c r="H73" s="114">
        <v>63</v>
      </c>
      <c r="I73" s="140">
        <v>70</v>
      </c>
      <c r="J73" s="115">
        <v>9</v>
      </c>
      <c r="K73" s="116">
        <v>12.857142857142858</v>
      </c>
    </row>
    <row r="74" spans="1:11" ht="14.1" customHeight="1" x14ac:dyDescent="0.2">
      <c r="A74" s="306" t="s">
        <v>311</v>
      </c>
      <c r="B74" s="307" t="s">
        <v>312</v>
      </c>
      <c r="C74" s="308"/>
      <c r="D74" s="113">
        <v>0.29467680608365021</v>
      </c>
      <c r="E74" s="115">
        <v>31</v>
      </c>
      <c r="F74" s="114">
        <v>17</v>
      </c>
      <c r="G74" s="114">
        <v>34</v>
      </c>
      <c r="H74" s="114">
        <v>26</v>
      </c>
      <c r="I74" s="140">
        <v>16</v>
      </c>
      <c r="J74" s="115">
        <v>15</v>
      </c>
      <c r="K74" s="116">
        <v>93.75</v>
      </c>
    </row>
    <row r="75" spans="1:11" ht="14.1" customHeight="1" x14ac:dyDescent="0.2">
      <c r="A75" s="306" t="s">
        <v>313</v>
      </c>
      <c r="B75" s="307" t="s">
        <v>314</v>
      </c>
      <c r="C75" s="308"/>
      <c r="D75" s="113">
        <v>0.19011406844106463</v>
      </c>
      <c r="E75" s="115">
        <v>20</v>
      </c>
      <c r="F75" s="114">
        <v>16</v>
      </c>
      <c r="G75" s="114">
        <v>17</v>
      </c>
      <c r="H75" s="114">
        <v>14</v>
      </c>
      <c r="I75" s="140">
        <v>15</v>
      </c>
      <c r="J75" s="115">
        <v>5</v>
      </c>
      <c r="K75" s="116">
        <v>33.333333333333336</v>
      </c>
    </row>
    <row r="76" spans="1:11" ht="14.1" customHeight="1" x14ac:dyDescent="0.2">
      <c r="A76" s="306">
        <v>91</v>
      </c>
      <c r="B76" s="307" t="s">
        <v>315</v>
      </c>
      <c r="C76" s="308"/>
      <c r="D76" s="113">
        <v>0.15209125475285171</v>
      </c>
      <c r="E76" s="115">
        <v>16</v>
      </c>
      <c r="F76" s="114">
        <v>13</v>
      </c>
      <c r="G76" s="114">
        <v>15</v>
      </c>
      <c r="H76" s="114">
        <v>11</v>
      </c>
      <c r="I76" s="140">
        <v>7</v>
      </c>
      <c r="J76" s="115">
        <v>9</v>
      </c>
      <c r="K76" s="116">
        <v>128.57142857142858</v>
      </c>
    </row>
    <row r="77" spans="1:11" ht="14.1" customHeight="1" x14ac:dyDescent="0.2">
      <c r="A77" s="306">
        <v>92</v>
      </c>
      <c r="B77" s="307" t="s">
        <v>316</v>
      </c>
      <c r="C77" s="308"/>
      <c r="D77" s="113">
        <v>0.69391634980988592</v>
      </c>
      <c r="E77" s="115">
        <v>73</v>
      </c>
      <c r="F77" s="114">
        <v>70</v>
      </c>
      <c r="G77" s="114">
        <v>67</v>
      </c>
      <c r="H77" s="114">
        <v>38</v>
      </c>
      <c r="I77" s="140">
        <v>66</v>
      </c>
      <c r="J77" s="115">
        <v>7</v>
      </c>
      <c r="K77" s="116">
        <v>10.606060606060606</v>
      </c>
    </row>
    <row r="78" spans="1:11" ht="14.1" customHeight="1" x14ac:dyDescent="0.2">
      <c r="A78" s="306">
        <v>93</v>
      </c>
      <c r="B78" s="307" t="s">
        <v>317</v>
      </c>
      <c r="C78" s="308"/>
      <c r="D78" s="113">
        <v>7.6045627376425853E-2</v>
      </c>
      <c r="E78" s="115">
        <v>8</v>
      </c>
      <c r="F78" s="114">
        <v>6</v>
      </c>
      <c r="G78" s="114">
        <v>19</v>
      </c>
      <c r="H78" s="114">
        <v>6</v>
      </c>
      <c r="I78" s="140">
        <v>16</v>
      </c>
      <c r="J78" s="115">
        <v>-8</v>
      </c>
      <c r="K78" s="116">
        <v>-50</v>
      </c>
    </row>
    <row r="79" spans="1:11" ht="14.1" customHeight="1" x14ac:dyDescent="0.2">
      <c r="A79" s="306">
        <v>94</v>
      </c>
      <c r="B79" s="307" t="s">
        <v>318</v>
      </c>
      <c r="C79" s="308"/>
      <c r="D79" s="113">
        <v>0.11406844106463879</v>
      </c>
      <c r="E79" s="115">
        <v>12</v>
      </c>
      <c r="F79" s="114">
        <v>18</v>
      </c>
      <c r="G79" s="114">
        <v>51</v>
      </c>
      <c r="H79" s="114">
        <v>38</v>
      </c>
      <c r="I79" s="140">
        <v>25</v>
      </c>
      <c r="J79" s="115">
        <v>-13</v>
      </c>
      <c r="K79" s="116">
        <v>-52</v>
      </c>
    </row>
    <row r="80" spans="1:11" ht="14.1" customHeight="1" x14ac:dyDescent="0.2">
      <c r="A80" s="306" t="s">
        <v>319</v>
      </c>
      <c r="B80" s="307" t="s">
        <v>320</v>
      </c>
      <c r="C80" s="308"/>
      <c r="D80" s="113" t="s">
        <v>513</v>
      </c>
      <c r="E80" s="115" t="s">
        <v>513</v>
      </c>
      <c r="F80" s="114">
        <v>0</v>
      </c>
      <c r="G80" s="114">
        <v>4</v>
      </c>
      <c r="H80" s="114">
        <v>0</v>
      </c>
      <c r="I80" s="140">
        <v>0</v>
      </c>
      <c r="J80" s="115" t="s">
        <v>513</v>
      </c>
      <c r="K80" s="116" t="s">
        <v>513</v>
      </c>
    </row>
    <row r="81" spans="1:11" ht="14.1" customHeight="1" x14ac:dyDescent="0.2">
      <c r="A81" s="310" t="s">
        <v>321</v>
      </c>
      <c r="B81" s="311" t="s">
        <v>333</v>
      </c>
      <c r="C81" s="312"/>
      <c r="D81" s="125">
        <v>0.655893536121673</v>
      </c>
      <c r="E81" s="143">
        <v>69</v>
      </c>
      <c r="F81" s="144">
        <v>89</v>
      </c>
      <c r="G81" s="144">
        <v>217</v>
      </c>
      <c r="H81" s="144">
        <v>63</v>
      </c>
      <c r="I81" s="145">
        <v>70</v>
      </c>
      <c r="J81" s="143">
        <v>-1</v>
      </c>
      <c r="K81" s="146">
        <v>-1.4285714285714286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11684</v>
      </c>
      <c r="E11" s="114">
        <v>10046</v>
      </c>
      <c r="F11" s="114">
        <v>12882</v>
      </c>
      <c r="G11" s="114">
        <v>10960</v>
      </c>
      <c r="H11" s="140">
        <v>12013</v>
      </c>
      <c r="I11" s="115">
        <v>-329</v>
      </c>
      <c r="J11" s="116">
        <v>-2.7386997419462249</v>
      </c>
    </row>
    <row r="12" spans="1:15" s="110" customFormat="1" ht="24.95" customHeight="1" x14ac:dyDescent="0.2">
      <c r="A12" s="193" t="s">
        <v>132</v>
      </c>
      <c r="B12" s="194" t="s">
        <v>133</v>
      </c>
      <c r="C12" s="113">
        <v>0.49640534063676822</v>
      </c>
      <c r="D12" s="115">
        <v>58</v>
      </c>
      <c r="E12" s="114">
        <v>70</v>
      </c>
      <c r="F12" s="114">
        <v>90</v>
      </c>
      <c r="G12" s="114">
        <v>57</v>
      </c>
      <c r="H12" s="140">
        <v>39</v>
      </c>
      <c r="I12" s="115">
        <v>19</v>
      </c>
      <c r="J12" s="116">
        <v>48.717948717948715</v>
      </c>
    </row>
    <row r="13" spans="1:15" s="110" customFormat="1" ht="24.95" customHeight="1" x14ac:dyDescent="0.2">
      <c r="A13" s="193" t="s">
        <v>134</v>
      </c>
      <c r="B13" s="199" t="s">
        <v>214</v>
      </c>
      <c r="C13" s="113">
        <v>1.1982197877439233</v>
      </c>
      <c r="D13" s="115">
        <v>140</v>
      </c>
      <c r="E13" s="114">
        <v>97</v>
      </c>
      <c r="F13" s="114">
        <v>113</v>
      </c>
      <c r="G13" s="114">
        <v>60</v>
      </c>
      <c r="H13" s="140">
        <v>97</v>
      </c>
      <c r="I13" s="115">
        <v>43</v>
      </c>
      <c r="J13" s="116">
        <v>44.329896907216494</v>
      </c>
    </row>
    <row r="14" spans="1:15" s="287" customFormat="1" ht="24.95" customHeight="1" x14ac:dyDescent="0.2">
      <c r="A14" s="193" t="s">
        <v>215</v>
      </c>
      <c r="B14" s="199" t="s">
        <v>137</v>
      </c>
      <c r="C14" s="113">
        <v>30.571722013009243</v>
      </c>
      <c r="D14" s="115">
        <v>3572</v>
      </c>
      <c r="E14" s="114">
        <v>2864</v>
      </c>
      <c r="F14" s="114">
        <v>3869</v>
      </c>
      <c r="G14" s="114">
        <v>3796</v>
      </c>
      <c r="H14" s="140">
        <v>4042</v>
      </c>
      <c r="I14" s="115">
        <v>-470</v>
      </c>
      <c r="J14" s="116">
        <v>-11.627906976744185</v>
      </c>
      <c r="K14" s="110"/>
      <c r="L14" s="110"/>
      <c r="M14" s="110"/>
      <c r="N14" s="110"/>
      <c r="O14" s="110"/>
    </row>
    <row r="15" spans="1:15" s="110" customFormat="1" ht="24.95" customHeight="1" x14ac:dyDescent="0.2">
      <c r="A15" s="193" t="s">
        <v>216</v>
      </c>
      <c r="B15" s="199" t="s">
        <v>217</v>
      </c>
      <c r="C15" s="113">
        <v>1.2581307771311194</v>
      </c>
      <c r="D15" s="115">
        <v>147</v>
      </c>
      <c r="E15" s="114">
        <v>120</v>
      </c>
      <c r="F15" s="114">
        <v>146</v>
      </c>
      <c r="G15" s="114">
        <v>140</v>
      </c>
      <c r="H15" s="140">
        <v>200</v>
      </c>
      <c r="I15" s="115">
        <v>-53</v>
      </c>
      <c r="J15" s="116">
        <v>-26.5</v>
      </c>
    </row>
    <row r="16" spans="1:15" s="287" customFormat="1" ht="24.95" customHeight="1" x14ac:dyDescent="0.2">
      <c r="A16" s="193" t="s">
        <v>218</v>
      </c>
      <c r="B16" s="199" t="s">
        <v>141</v>
      </c>
      <c r="C16" s="113">
        <v>27.028414926395069</v>
      </c>
      <c r="D16" s="115">
        <v>3158</v>
      </c>
      <c r="E16" s="114">
        <v>2535</v>
      </c>
      <c r="F16" s="114">
        <v>3429</v>
      </c>
      <c r="G16" s="114">
        <v>3412</v>
      </c>
      <c r="H16" s="140">
        <v>3399</v>
      </c>
      <c r="I16" s="115">
        <v>-241</v>
      </c>
      <c r="J16" s="116">
        <v>-7.090320682553692</v>
      </c>
      <c r="K16" s="110"/>
      <c r="L16" s="110"/>
      <c r="M16" s="110"/>
      <c r="N16" s="110"/>
      <c r="O16" s="110"/>
    </row>
    <row r="17" spans="1:15" s="110" customFormat="1" ht="24.95" customHeight="1" x14ac:dyDescent="0.2">
      <c r="A17" s="193" t="s">
        <v>142</v>
      </c>
      <c r="B17" s="199" t="s">
        <v>220</v>
      </c>
      <c r="C17" s="113">
        <v>2.2851763094830537</v>
      </c>
      <c r="D17" s="115">
        <v>267</v>
      </c>
      <c r="E17" s="114">
        <v>209</v>
      </c>
      <c r="F17" s="114">
        <v>294</v>
      </c>
      <c r="G17" s="114">
        <v>244</v>
      </c>
      <c r="H17" s="140">
        <v>443</v>
      </c>
      <c r="I17" s="115">
        <v>-176</v>
      </c>
      <c r="J17" s="116">
        <v>-39.729119638826184</v>
      </c>
    </row>
    <row r="18" spans="1:15" s="287" customFormat="1" ht="24.95" customHeight="1" x14ac:dyDescent="0.2">
      <c r="A18" s="201" t="s">
        <v>144</v>
      </c>
      <c r="B18" s="202" t="s">
        <v>145</v>
      </c>
      <c r="C18" s="113">
        <v>4.9383772680588836</v>
      </c>
      <c r="D18" s="115">
        <v>577</v>
      </c>
      <c r="E18" s="114">
        <v>510</v>
      </c>
      <c r="F18" s="114">
        <v>601</v>
      </c>
      <c r="G18" s="114">
        <v>499</v>
      </c>
      <c r="H18" s="140">
        <v>537</v>
      </c>
      <c r="I18" s="115">
        <v>40</v>
      </c>
      <c r="J18" s="116">
        <v>7.4487895716945998</v>
      </c>
      <c r="K18" s="110"/>
      <c r="L18" s="110"/>
      <c r="M18" s="110"/>
      <c r="N18" s="110"/>
      <c r="O18" s="110"/>
    </row>
    <row r="19" spans="1:15" s="110" customFormat="1" ht="24.95" customHeight="1" x14ac:dyDescent="0.2">
      <c r="A19" s="193" t="s">
        <v>146</v>
      </c>
      <c r="B19" s="199" t="s">
        <v>147</v>
      </c>
      <c r="C19" s="113">
        <v>13.052036973639165</v>
      </c>
      <c r="D19" s="115">
        <v>1525</v>
      </c>
      <c r="E19" s="114">
        <v>1184</v>
      </c>
      <c r="F19" s="114">
        <v>1423</v>
      </c>
      <c r="G19" s="114">
        <v>1145</v>
      </c>
      <c r="H19" s="140">
        <v>1433</v>
      </c>
      <c r="I19" s="115">
        <v>92</v>
      </c>
      <c r="J19" s="116">
        <v>6.4200976971388695</v>
      </c>
    </row>
    <row r="20" spans="1:15" s="287" customFormat="1" ht="24.95" customHeight="1" x14ac:dyDescent="0.2">
      <c r="A20" s="193" t="s">
        <v>148</v>
      </c>
      <c r="B20" s="199" t="s">
        <v>149</v>
      </c>
      <c r="C20" s="113">
        <v>4.4847654912701129</v>
      </c>
      <c r="D20" s="115">
        <v>524</v>
      </c>
      <c r="E20" s="114">
        <v>477</v>
      </c>
      <c r="F20" s="114">
        <v>698</v>
      </c>
      <c r="G20" s="114">
        <v>498</v>
      </c>
      <c r="H20" s="140">
        <v>525</v>
      </c>
      <c r="I20" s="115">
        <v>-1</v>
      </c>
      <c r="J20" s="116">
        <v>-0.19047619047619047</v>
      </c>
      <c r="K20" s="110"/>
      <c r="L20" s="110"/>
      <c r="M20" s="110"/>
      <c r="N20" s="110"/>
      <c r="O20" s="110"/>
    </row>
    <row r="21" spans="1:15" s="110" customFormat="1" ht="24.95" customHeight="1" x14ac:dyDescent="0.2">
      <c r="A21" s="201" t="s">
        <v>150</v>
      </c>
      <c r="B21" s="202" t="s">
        <v>151</v>
      </c>
      <c r="C21" s="113">
        <v>4.3307086614173231</v>
      </c>
      <c r="D21" s="115">
        <v>506</v>
      </c>
      <c r="E21" s="114">
        <v>378</v>
      </c>
      <c r="F21" s="114">
        <v>461</v>
      </c>
      <c r="G21" s="114">
        <v>426</v>
      </c>
      <c r="H21" s="140">
        <v>404</v>
      </c>
      <c r="I21" s="115">
        <v>102</v>
      </c>
      <c r="J21" s="116">
        <v>25.247524752475247</v>
      </c>
    </row>
    <row r="22" spans="1:15" s="110" customFormat="1" ht="24.95" customHeight="1" x14ac:dyDescent="0.2">
      <c r="A22" s="201" t="s">
        <v>152</v>
      </c>
      <c r="B22" s="199" t="s">
        <v>153</v>
      </c>
      <c r="C22" s="113">
        <v>0.56487504279356382</v>
      </c>
      <c r="D22" s="115">
        <v>66</v>
      </c>
      <c r="E22" s="114">
        <v>48</v>
      </c>
      <c r="F22" s="114">
        <v>49</v>
      </c>
      <c r="G22" s="114">
        <v>56</v>
      </c>
      <c r="H22" s="140">
        <v>73</v>
      </c>
      <c r="I22" s="115">
        <v>-7</v>
      </c>
      <c r="J22" s="116">
        <v>-9.5890410958904102</v>
      </c>
    </row>
    <row r="23" spans="1:15" s="110" customFormat="1" ht="24.95" customHeight="1" x14ac:dyDescent="0.2">
      <c r="A23" s="193" t="s">
        <v>154</v>
      </c>
      <c r="B23" s="199" t="s">
        <v>155</v>
      </c>
      <c r="C23" s="113">
        <v>1.2238959260527216</v>
      </c>
      <c r="D23" s="115">
        <v>143</v>
      </c>
      <c r="E23" s="114">
        <v>84</v>
      </c>
      <c r="F23" s="114">
        <v>91</v>
      </c>
      <c r="G23" s="114">
        <v>59</v>
      </c>
      <c r="H23" s="140">
        <v>152</v>
      </c>
      <c r="I23" s="115">
        <v>-9</v>
      </c>
      <c r="J23" s="116">
        <v>-5.9210526315789478</v>
      </c>
    </row>
    <row r="24" spans="1:15" s="110" customFormat="1" ht="24.95" customHeight="1" x14ac:dyDescent="0.2">
      <c r="A24" s="193" t="s">
        <v>156</v>
      </c>
      <c r="B24" s="199" t="s">
        <v>221</v>
      </c>
      <c r="C24" s="113">
        <v>3.4833960972269771</v>
      </c>
      <c r="D24" s="115">
        <v>407</v>
      </c>
      <c r="E24" s="114">
        <v>292</v>
      </c>
      <c r="F24" s="114">
        <v>406</v>
      </c>
      <c r="G24" s="114">
        <v>341</v>
      </c>
      <c r="H24" s="140">
        <v>454</v>
      </c>
      <c r="I24" s="115">
        <v>-47</v>
      </c>
      <c r="J24" s="116">
        <v>-10.352422907488986</v>
      </c>
    </row>
    <row r="25" spans="1:15" s="110" customFormat="1" ht="24.95" customHeight="1" x14ac:dyDescent="0.2">
      <c r="A25" s="193" t="s">
        <v>222</v>
      </c>
      <c r="B25" s="204" t="s">
        <v>159</v>
      </c>
      <c r="C25" s="113">
        <v>4.3221499486477235</v>
      </c>
      <c r="D25" s="115">
        <v>505</v>
      </c>
      <c r="E25" s="114">
        <v>399</v>
      </c>
      <c r="F25" s="114">
        <v>481</v>
      </c>
      <c r="G25" s="114">
        <v>386</v>
      </c>
      <c r="H25" s="140">
        <v>444</v>
      </c>
      <c r="I25" s="115">
        <v>61</v>
      </c>
      <c r="J25" s="116">
        <v>13.738738738738739</v>
      </c>
    </row>
    <row r="26" spans="1:15" s="110" customFormat="1" ht="24.95" customHeight="1" x14ac:dyDescent="0.2">
      <c r="A26" s="201">
        <v>782.78300000000002</v>
      </c>
      <c r="B26" s="203" t="s">
        <v>160</v>
      </c>
      <c r="C26" s="113">
        <v>13.471413899349537</v>
      </c>
      <c r="D26" s="115">
        <v>1574</v>
      </c>
      <c r="E26" s="114">
        <v>1710</v>
      </c>
      <c r="F26" s="114">
        <v>1884</v>
      </c>
      <c r="G26" s="114">
        <v>1648</v>
      </c>
      <c r="H26" s="140">
        <v>1700</v>
      </c>
      <c r="I26" s="115">
        <v>-126</v>
      </c>
      <c r="J26" s="116">
        <v>-7.4117647058823533</v>
      </c>
    </row>
    <row r="27" spans="1:15" s="110" customFormat="1" ht="24.95" customHeight="1" x14ac:dyDescent="0.2">
      <c r="A27" s="193" t="s">
        <v>161</v>
      </c>
      <c r="B27" s="199" t="s">
        <v>162</v>
      </c>
      <c r="C27" s="113">
        <v>1.7630948305374872</v>
      </c>
      <c r="D27" s="115">
        <v>206</v>
      </c>
      <c r="E27" s="114">
        <v>153</v>
      </c>
      <c r="F27" s="114">
        <v>296</v>
      </c>
      <c r="G27" s="114">
        <v>174</v>
      </c>
      <c r="H27" s="140">
        <v>178</v>
      </c>
      <c r="I27" s="115">
        <v>28</v>
      </c>
      <c r="J27" s="116">
        <v>15.730337078651685</v>
      </c>
    </row>
    <row r="28" spans="1:15" s="110" customFormat="1" ht="24.95" customHeight="1" x14ac:dyDescent="0.2">
      <c r="A28" s="193" t="s">
        <v>163</v>
      </c>
      <c r="B28" s="199" t="s">
        <v>164</v>
      </c>
      <c r="C28" s="113">
        <v>1.8144471071550838</v>
      </c>
      <c r="D28" s="115">
        <v>212</v>
      </c>
      <c r="E28" s="114">
        <v>180</v>
      </c>
      <c r="F28" s="114">
        <v>453</v>
      </c>
      <c r="G28" s="114">
        <v>236</v>
      </c>
      <c r="H28" s="140">
        <v>250</v>
      </c>
      <c r="I28" s="115">
        <v>-38</v>
      </c>
      <c r="J28" s="116">
        <v>-15.2</v>
      </c>
    </row>
    <row r="29" spans="1:15" s="110" customFormat="1" ht="24.95" customHeight="1" x14ac:dyDescent="0.2">
      <c r="A29" s="193">
        <v>86</v>
      </c>
      <c r="B29" s="199" t="s">
        <v>165</v>
      </c>
      <c r="C29" s="113">
        <v>4.655939746662102</v>
      </c>
      <c r="D29" s="115">
        <v>544</v>
      </c>
      <c r="E29" s="114">
        <v>610</v>
      </c>
      <c r="F29" s="114">
        <v>582</v>
      </c>
      <c r="G29" s="114">
        <v>538</v>
      </c>
      <c r="H29" s="140">
        <v>622</v>
      </c>
      <c r="I29" s="115">
        <v>-78</v>
      </c>
      <c r="J29" s="116">
        <v>-12.540192926045016</v>
      </c>
    </row>
    <row r="30" spans="1:15" s="110" customFormat="1" ht="24.95" customHeight="1" x14ac:dyDescent="0.2">
      <c r="A30" s="193">
        <v>87.88</v>
      </c>
      <c r="B30" s="204" t="s">
        <v>166</v>
      </c>
      <c r="C30" s="113">
        <v>6.6929133858267713</v>
      </c>
      <c r="D30" s="115">
        <v>782</v>
      </c>
      <c r="E30" s="114">
        <v>683</v>
      </c>
      <c r="F30" s="114">
        <v>986</v>
      </c>
      <c r="G30" s="114">
        <v>754</v>
      </c>
      <c r="H30" s="140">
        <v>734</v>
      </c>
      <c r="I30" s="115">
        <v>48</v>
      </c>
      <c r="J30" s="116">
        <v>6.5395095367847409</v>
      </c>
    </row>
    <row r="31" spans="1:15" s="110" customFormat="1" ht="24.95" customHeight="1" x14ac:dyDescent="0.2">
      <c r="A31" s="193" t="s">
        <v>167</v>
      </c>
      <c r="B31" s="199" t="s">
        <v>168</v>
      </c>
      <c r="C31" s="113">
        <v>2.9356384799726123</v>
      </c>
      <c r="D31" s="115">
        <v>343</v>
      </c>
      <c r="E31" s="114">
        <v>307</v>
      </c>
      <c r="F31" s="114">
        <v>399</v>
      </c>
      <c r="G31" s="114">
        <v>287</v>
      </c>
      <c r="H31" s="140">
        <v>329</v>
      </c>
      <c r="I31" s="115">
        <v>14</v>
      </c>
      <c r="J31" s="116">
        <v>4.2553191489361701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0.49640534063676822</v>
      </c>
      <c r="D34" s="115">
        <v>58</v>
      </c>
      <c r="E34" s="114">
        <v>70</v>
      </c>
      <c r="F34" s="114">
        <v>90</v>
      </c>
      <c r="G34" s="114">
        <v>57</v>
      </c>
      <c r="H34" s="140">
        <v>39</v>
      </c>
      <c r="I34" s="115">
        <v>19</v>
      </c>
      <c r="J34" s="116">
        <v>48.717948717948715</v>
      </c>
    </row>
    <row r="35" spans="1:10" s="110" customFormat="1" ht="24.95" customHeight="1" x14ac:dyDescent="0.2">
      <c r="A35" s="292" t="s">
        <v>171</v>
      </c>
      <c r="B35" s="293" t="s">
        <v>172</v>
      </c>
      <c r="C35" s="113">
        <v>36.708319068812052</v>
      </c>
      <c r="D35" s="115">
        <v>4289</v>
      </c>
      <c r="E35" s="114">
        <v>3471</v>
      </c>
      <c r="F35" s="114">
        <v>4583</v>
      </c>
      <c r="G35" s="114">
        <v>4355</v>
      </c>
      <c r="H35" s="140">
        <v>4676</v>
      </c>
      <c r="I35" s="115">
        <v>-387</v>
      </c>
      <c r="J35" s="116">
        <v>-8.2763045337895633</v>
      </c>
    </row>
    <row r="36" spans="1:10" s="110" customFormat="1" ht="24.95" customHeight="1" x14ac:dyDescent="0.2">
      <c r="A36" s="294" t="s">
        <v>173</v>
      </c>
      <c r="B36" s="295" t="s">
        <v>174</v>
      </c>
      <c r="C36" s="125">
        <v>62.795275590551178</v>
      </c>
      <c r="D36" s="143">
        <v>7337</v>
      </c>
      <c r="E36" s="144">
        <v>6505</v>
      </c>
      <c r="F36" s="144">
        <v>8209</v>
      </c>
      <c r="G36" s="144">
        <v>6548</v>
      </c>
      <c r="H36" s="145">
        <v>7298</v>
      </c>
      <c r="I36" s="143">
        <v>39</v>
      </c>
      <c r="J36" s="146">
        <v>0.53439298437928195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11684</v>
      </c>
      <c r="F11" s="264">
        <v>10046</v>
      </c>
      <c r="G11" s="264">
        <v>12882</v>
      </c>
      <c r="H11" s="264">
        <v>10960</v>
      </c>
      <c r="I11" s="265">
        <v>12013</v>
      </c>
      <c r="J11" s="263">
        <v>-329</v>
      </c>
      <c r="K11" s="266">
        <v>-2.7386997419462249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31.436152002738787</v>
      </c>
      <c r="E13" s="115">
        <v>3673</v>
      </c>
      <c r="F13" s="114">
        <v>3505</v>
      </c>
      <c r="G13" s="114">
        <v>4244</v>
      </c>
      <c r="H13" s="114">
        <v>3552</v>
      </c>
      <c r="I13" s="140">
        <v>3522</v>
      </c>
      <c r="J13" s="115">
        <v>151</v>
      </c>
      <c r="K13" s="116">
        <v>4.2873367404883584</v>
      </c>
    </row>
    <row r="14" spans="1:17" ht="15.95" customHeight="1" x14ac:dyDescent="0.2">
      <c r="A14" s="306" t="s">
        <v>230</v>
      </c>
      <c r="B14" s="307"/>
      <c r="C14" s="308"/>
      <c r="D14" s="113">
        <v>52.978432043820611</v>
      </c>
      <c r="E14" s="115">
        <v>6190</v>
      </c>
      <c r="F14" s="114">
        <v>5200</v>
      </c>
      <c r="G14" s="114">
        <v>6925</v>
      </c>
      <c r="H14" s="114">
        <v>5775</v>
      </c>
      <c r="I14" s="140">
        <v>6673</v>
      </c>
      <c r="J14" s="115">
        <v>-483</v>
      </c>
      <c r="K14" s="116">
        <v>-7.2381237824067135</v>
      </c>
    </row>
    <row r="15" spans="1:17" ht="15.95" customHeight="1" x14ac:dyDescent="0.2">
      <c r="A15" s="306" t="s">
        <v>231</v>
      </c>
      <c r="B15" s="307"/>
      <c r="C15" s="308"/>
      <c r="D15" s="113">
        <v>8.2677165354330704</v>
      </c>
      <c r="E15" s="115">
        <v>966</v>
      </c>
      <c r="F15" s="114">
        <v>642</v>
      </c>
      <c r="G15" s="114">
        <v>792</v>
      </c>
      <c r="H15" s="114">
        <v>837</v>
      </c>
      <c r="I15" s="140">
        <v>918</v>
      </c>
      <c r="J15" s="115">
        <v>48</v>
      </c>
      <c r="K15" s="116">
        <v>5.2287581699346406</v>
      </c>
    </row>
    <row r="16" spans="1:17" ht="15.95" customHeight="1" x14ac:dyDescent="0.2">
      <c r="A16" s="306" t="s">
        <v>232</v>
      </c>
      <c r="B16" s="307"/>
      <c r="C16" s="308"/>
      <c r="D16" s="113">
        <v>6.5217391304347823</v>
      </c>
      <c r="E16" s="115">
        <v>762</v>
      </c>
      <c r="F16" s="114">
        <v>602</v>
      </c>
      <c r="G16" s="114">
        <v>764</v>
      </c>
      <c r="H16" s="114">
        <v>681</v>
      </c>
      <c r="I16" s="140">
        <v>797</v>
      </c>
      <c r="J16" s="115">
        <v>-35</v>
      </c>
      <c r="K16" s="116">
        <v>-4.3914680050188206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0.58199246833276275</v>
      </c>
      <c r="E18" s="115">
        <v>68</v>
      </c>
      <c r="F18" s="114">
        <v>76</v>
      </c>
      <c r="G18" s="114">
        <v>102</v>
      </c>
      <c r="H18" s="114">
        <v>64</v>
      </c>
      <c r="I18" s="140">
        <v>38</v>
      </c>
      <c r="J18" s="115">
        <v>30</v>
      </c>
      <c r="K18" s="116">
        <v>78.94736842105263</v>
      </c>
    </row>
    <row r="19" spans="1:11" ht="14.1" customHeight="1" x14ac:dyDescent="0.2">
      <c r="A19" s="306" t="s">
        <v>235</v>
      </c>
      <c r="B19" s="307" t="s">
        <v>236</v>
      </c>
      <c r="C19" s="308"/>
      <c r="D19" s="113">
        <v>0.29099623416638137</v>
      </c>
      <c r="E19" s="115">
        <v>34</v>
      </c>
      <c r="F19" s="114">
        <v>48</v>
      </c>
      <c r="G19" s="114">
        <v>74</v>
      </c>
      <c r="H19" s="114">
        <v>43</v>
      </c>
      <c r="I19" s="140">
        <v>19</v>
      </c>
      <c r="J19" s="115">
        <v>15</v>
      </c>
      <c r="K19" s="116">
        <v>78.94736842105263</v>
      </c>
    </row>
    <row r="20" spans="1:11" ht="14.1" customHeight="1" x14ac:dyDescent="0.2">
      <c r="A20" s="306">
        <v>12</v>
      </c>
      <c r="B20" s="307" t="s">
        <v>237</v>
      </c>
      <c r="C20" s="308"/>
      <c r="D20" s="113">
        <v>0.47072920232796989</v>
      </c>
      <c r="E20" s="115">
        <v>55</v>
      </c>
      <c r="F20" s="114">
        <v>92</v>
      </c>
      <c r="G20" s="114">
        <v>98</v>
      </c>
      <c r="H20" s="114">
        <v>85</v>
      </c>
      <c r="I20" s="140">
        <v>82</v>
      </c>
      <c r="J20" s="115">
        <v>-27</v>
      </c>
      <c r="K20" s="116">
        <v>-32.926829268292686</v>
      </c>
    </row>
    <row r="21" spans="1:11" ht="14.1" customHeight="1" x14ac:dyDescent="0.2">
      <c r="A21" s="306">
        <v>21</v>
      </c>
      <c r="B21" s="307" t="s">
        <v>238</v>
      </c>
      <c r="C21" s="308"/>
      <c r="D21" s="113">
        <v>0.17973296816158849</v>
      </c>
      <c r="E21" s="115">
        <v>21</v>
      </c>
      <c r="F21" s="114">
        <v>28</v>
      </c>
      <c r="G21" s="114">
        <v>11</v>
      </c>
      <c r="H21" s="114">
        <v>10</v>
      </c>
      <c r="I21" s="140">
        <v>23</v>
      </c>
      <c r="J21" s="115">
        <v>-2</v>
      </c>
      <c r="K21" s="116">
        <v>-8.695652173913043</v>
      </c>
    </row>
    <row r="22" spans="1:11" ht="14.1" customHeight="1" x14ac:dyDescent="0.2">
      <c r="A22" s="306">
        <v>22</v>
      </c>
      <c r="B22" s="307" t="s">
        <v>239</v>
      </c>
      <c r="C22" s="308"/>
      <c r="D22" s="113">
        <v>2.7644642245806232</v>
      </c>
      <c r="E22" s="115">
        <v>323</v>
      </c>
      <c r="F22" s="114">
        <v>376</v>
      </c>
      <c r="G22" s="114">
        <v>397</v>
      </c>
      <c r="H22" s="114">
        <v>303</v>
      </c>
      <c r="I22" s="140">
        <v>403</v>
      </c>
      <c r="J22" s="115">
        <v>-80</v>
      </c>
      <c r="K22" s="116">
        <v>-19.851116625310173</v>
      </c>
    </row>
    <row r="23" spans="1:11" ht="14.1" customHeight="1" x14ac:dyDescent="0.2">
      <c r="A23" s="306">
        <v>23</v>
      </c>
      <c r="B23" s="307" t="s">
        <v>240</v>
      </c>
      <c r="C23" s="308"/>
      <c r="D23" s="113">
        <v>0.49640534063676822</v>
      </c>
      <c r="E23" s="115">
        <v>58</v>
      </c>
      <c r="F23" s="114">
        <v>57</v>
      </c>
      <c r="G23" s="114">
        <v>120</v>
      </c>
      <c r="H23" s="114">
        <v>98</v>
      </c>
      <c r="I23" s="140">
        <v>81</v>
      </c>
      <c r="J23" s="115">
        <v>-23</v>
      </c>
      <c r="K23" s="116">
        <v>-28.395061728395063</v>
      </c>
    </row>
    <row r="24" spans="1:11" ht="14.1" customHeight="1" x14ac:dyDescent="0.2">
      <c r="A24" s="306">
        <v>24</v>
      </c>
      <c r="B24" s="307" t="s">
        <v>241</v>
      </c>
      <c r="C24" s="308"/>
      <c r="D24" s="113">
        <v>17.322834645669293</v>
      </c>
      <c r="E24" s="115">
        <v>2024</v>
      </c>
      <c r="F24" s="114">
        <v>1973</v>
      </c>
      <c r="G24" s="114">
        <v>2201</v>
      </c>
      <c r="H24" s="114">
        <v>2120</v>
      </c>
      <c r="I24" s="140">
        <v>2073</v>
      </c>
      <c r="J24" s="115">
        <v>-49</v>
      </c>
      <c r="K24" s="116">
        <v>-2.363724071394115</v>
      </c>
    </row>
    <row r="25" spans="1:11" ht="14.1" customHeight="1" x14ac:dyDescent="0.2">
      <c r="A25" s="306">
        <v>25</v>
      </c>
      <c r="B25" s="307" t="s">
        <v>242</v>
      </c>
      <c r="C25" s="308"/>
      <c r="D25" s="113">
        <v>6.7699418007531671</v>
      </c>
      <c r="E25" s="115">
        <v>791</v>
      </c>
      <c r="F25" s="114">
        <v>597</v>
      </c>
      <c r="G25" s="114">
        <v>826</v>
      </c>
      <c r="H25" s="114">
        <v>989</v>
      </c>
      <c r="I25" s="140">
        <v>889</v>
      </c>
      <c r="J25" s="115">
        <v>-98</v>
      </c>
      <c r="K25" s="116">
        <v>-11.023622047244094</v>
      </c>
    </row>
    <row r="26" spans="1:11" ht="14.1" customHeight="1" x14ac:dyDescent="0.2">
      <c r="A26" s="306">
        <v>26</v>
      </c>
      <c r="B26" s="307" t="s">
        <v>243</v>
      </c>
      <c r="C26" s="308"/>
      <c r="D26" s="113">
        <v>2.9527559055118111</v>
      </c>
      <c r="E26" s="115">
        <v>345</v>
      </c>
      <c r="F26" s="114">
        <v>281</v>
      </c>
      <c r="G26" s="114">
        <v>548</v>
      </c>
      <c r="H26" s="114">
        <v>337</v>
      </c>
      <c r="I26" s="140">
        <v>391</v>
      </c>
      <c r="J26" s="115">
        <v>-46</v>
      </c>
      <c r="K26" s="116">
        <v>-11.764705882352942</v>
      </c>
    </row>
    <row r="27" spans="1:11" ht="14.1" customHeight="1" x14ac:dyDescent="0.2">
      <c r="A27" s="306">
        <v>27</v>
      </c>
      <c r="B27" s="307" t="s">
        <v>244</v>
      </c>
      <c r="C27" s="308"/>
      <c r="D27" s="113">
        <v>3.1153714481342005</v>
      </c>
      <c r="E27" s="115">
        <v>364</v>
      </c>
      <c r="F27" s="114">
        <v>250</v>
      </c>
      <c r="G27" s="114">
        <v>362</v>
      </c>
      <c r="H27" s="114">
        <v>425</v>
      </c>
      <c r="I27" s="140">
        <v>344</v>
      </c>
      <c r="J27" s="115">
        <v>20</v>
      </c>
      <c r="K27" s="116">
        <v>5.8139534883720927</v>
      </c>
    </row>
    <row r="28" spans="1:11" ht="14.1" customHeight="1" x14ac:dyDescent="0.2">
      <c r="A28" s="306">
        <v>28</v>
      </c>
      <c r="B28" s="307" t="s">
        <v>245</v>
      </c>
      <c r="C28" s="308"/>
      <c r="D28" s="113">
        <v>0.15405682985279015</v>
      </c>
      <c r="E28" s="115">
        <v>18</v>
      </c>
      <c r="F28" s="114">
        <v>3</v>
      </c>
      <c r="G28" s="114">
        <v>14</v>
      </c>
      <c r="H28" s="114">
        <v>6</v>
      </c>
      <c r="I28" s="140">
        <v>8</v>
      </c>
      <c r="J28" s="115">
        <v>10</v>
      </c>
      <c r="K28" s="116">
        <v>125</v>
      </c>
    </row>
    <row r="29" spans="1:11" ht="14.1" customHeight="1" x14ac:dyDescent="0.2">
      <c r="A29" s="306">
        <v>29</v>
      </c>
      <c r="B29" s="307" t="s">
        <v>246</v>
      </c>
      <c r="C29" s="308"/>
      <c r="D29" s="113">
        <v>2.1995891817870592</v>
      </c>
      <c r="E29" s="115">
        <v>257</v>
      </c>
      <c r="F29" s="114">
        <v>254</v>
      </c>
      <c r="G29" s="114">
        <v>247</v>
      </c>
      <c r="H29" s="114">
        <v>193</v>
      </c>
      <c r="I29" s="140">
        <v>224</v>
      </c>
      <c r="J29" s="115">
        <v>33</v>
      </c>
      <c r="K29" s="116">
        <v>14.732142857142858</v>
      </c>
    </row>
    <row r="30" spans="1:11" ht="14.1" customHeight="1" x14ac:dyDescent="0.2">
      <c r="A30" s="306" t="s">
        <v>247</v>
      </c>
      <c r="B30" s="307" t="s">
        <v>248</v>
      </c>
      <c r="C30" s="308"/>
      <c r="D30" s="113">
        <v>0.35946593632317697</v>
      </c>
      <c r="E30" s="115">
        <v>42</v>
      </c>
      <c r="F30" s="114">
        <v>47</v>
      </c>
      <c r="G30" s="114">
        <v>36</v>
      </c>
      <c r="H30" s="114" t="s">
        <v>513</v>
      </c>
      <c r="I30" s="140">
        <v>62</v>
      </c>
      <c r="J30" s="115">
        <v>-20</v>
      </c>
      <c r="K30" s="116">
        <v>-32.258064516129032</v>
      </c>
    </row>
    <row r="31" spans="1:11" ht="14.1" customHeight="1" x14ac:dyDescent="0.2">
      <c r="A31" s="306" t="s">
        <v>249</v>
      </c>
      <c r="B31" s="307" t="s">
        <v>250</v>
      </c>
      <c r="C31" s="308"/>
      <c r="D31" s="113">
        <v>1.8144471071550838</v>
      </c>
      <c r="E31" s="115">
        <v>212</v>
      </c>
      <c r="F31" s="114">
        <v>207</v>
      </c>
      <c r="G31" s="114">
        <v>211</v>
      </c>
      <c r="H31" s="114">
        <v>157</v>
      </c>
      <c r="I31" s="140">
        <v>162</v>
      </c>
      <c r="J31" s="115">
        <v>50</v>
      </c>
      <c r="K31" s="116">
        <v>30.864197530864196</v>
      </c>
    </row>
    <row r="32" spans="1:11" ht="14.1" customHeight="1" x14ac:dyDescent="0.2">
      <c r="A32" s="306">
        <v>31</v>
      </c>
      <c r="B32" s="307" t="s">
        <v>251</v>
      </c>
      <c r="C32" s="308"/>
      <c r="D32" s="113">
        <v>0.26532009585758304</v>
      </c>
      <c r="E32" s="115">
        <v>31</v>
      </c>
      <c r="F32" s="114">
        <v>22</v>
      </c>
      <c r="G32" s="114">
        <v>15</v>
      </c>
      <c r="H32" s="114">
        <v>23</v>
      </c>
      <c r="I32" s="140">
        <v>22</v>
      </c>
      <c r="J32" s="115">
        <v>9</v>
      </c>
      <c r="K32" s="116">
        <v>40.909090909090907</v>
      </c>
    </row>
    <row r="33" spans="1:11" ht="14.1" customHeight="1" x14ac:dyDescent="0.2">
      <c r="A33" s="306">
        <v>32</v>
      </c>
      <c r="B33" s="307" t="s">
        <v>252</v>
      </c>
      <c r="C33" s="308"/>
      <c r="D33" s="113">
        <v>1.8486819582334817</v>
      </c>
      <c r="E33" s="115">
        <v>216</v>
      </c>
      <c r="F33" s="114">
        <v>198</v>
      </c>
      <c r="G33" s="114">
        <v>243</v>
      </c>
      <c r="H33" s="114">
        <v>180</v>
      </c>
      <c r="I33" s="140">
        <v>166</v>
      </c>
      <c r="J33" s="115">
        <v>50</v>
      </c>
      <c r="K33" s="116">
        <v>30.120481927710845</v>
      </c>
    </row>
    <row r="34" spans="1:11" ht="14.1" customHeight="1" x14ac:dyDescent="0.2">
      <c r="A34" s="306">
        <v>33</v>
      </c>
      <c r="B34" s="307" t="s">
        <v>253</v>
      </c>
      <c r="C34" s="308"/>
      <c r="D34" s="113">
        <v>1.1040739472783294</v>
      </c>
      <c r="E34" s="115">
        <v>129</v>
      </c>
      <c r="F34" s="114">
        <v>146</v>
      </c>
      <c r="G34" s="114">
        <v>166</v>
      </c>
      <c r="H34" s="114">
        <v>104</v>
      </c>
      <c r="I34" s="140">
        <v>153</v>
      </c>
      <c r="J34" s="115">
        <v>-24</v>
      </c>
      <c r="K34" s="116">
        <v>-15.686274509803921</v>
      </c>
    </row>
    <row r="35" spans="1:11" ht="14.1" customHeight="1" x14ac:dyDescent="0.2">
      <c r="A35" s="306">
        <v>34</v>
      </c>
      <c r="B35" s="307" t="s">
        <v>254</v>
      </c>
      <c r="C35" s="308"/>
      <c r="D35" s="113">
        <v>1.780212256076686</v>
      </c>
      <c r="E35" s="115">
        <v>208</v>
      </c>
      <c r="F35" s="114">
        <v>143</v>
      </c>
      <c r="G35" s="114">
        <v>167</v>
      </c>
      <c r="H35" s="114">
        <v>150</v>
      </c>
      <c r="I35" s="140">
        <v>171</v>
      </c>
      <c r="J35" s="115">
        <v>37</v>
      </c>
      <c r="K35" s="116">
        <v>21.637426900584796</v>
      </c>
    </row>
    <row r="36" spans="1:11" ht="14.1" customHeight="1" x14ac:dyDescent="0.2">
      <c r="A36" s="306">
        <v>41</v>
      </c>
      <c r="B36" s="307" t="s">
        <v>255</v>
      </c>
      <c r="C36" s="308"/>
      <c r="D36" s="113">
        <v>0.40225950017117423</v>
      </c>
      <c r="E36" s="115">
        <v>47</v>
      </c>
      <c r="F36" s="114">
        <v>36</v>
      </c>
      <c r="G36" s="114">
        <v>52</v>
      </c>
      <c r="H36" s="114">
        <v>45</v>
      </c>
      <c r="I36" s="140">
        <v>44</v>
      </c>
      <c r="J36" s="115">
        <v>3</v>
      </c>
      <c r="K36" s="116">
        <v>6.8181818181818183</v>
      </c>
    </row>
    <row r="37" spans="1:11" ht="14.1" customHeight="1" x14ac:dyDescent="0.2">
      <c r="A37" s="306">
        <v>42</v>
      </c>
      <c r="B37" s="307" t="s">
        <v>256</v>
      </c>
      <c r="C37" s="308"/>
      <c r="D37" s="113" t="s">
        <v>513</v>
      </c>
      <c r="E37" s="115" t="s">
        <v>513</v>
      </c>
      <c r="F37" s="114">
        <v>4</v>
      </c>
      <c r="G37" s="114" t="s">
        <v>513</v>
      </c>
      <c r="H37" s="114" t="s">
        <v>513</v>
      </c>
      <c r="I37" s="140">
        <v>9</v>
      </c>
      <c r="J37" s="115" t="s">
        <v>513</v>
      </c>
      <c r="K37" s="116" t="s">
        <v>513</v>
      </c>
    </row>
    <row r="38" spans="1:11" ht="14.1" customHeight="1" x14ac:dyDescent="0.2">
      <c r="A38" s="306">
        <v>43</v>
      </c>
      <c r="B38" s="307" t="s">
        <v>257</v>
      </c>
      <c r="C38" s="308"/>
      <c r="D38" s="113">
        <v>0.92434097911674085</v>
      </c>
      <c r="E38" s="115">
        <v>108</v>
      </c>
      <c r="F38" s="114">
        <v>65</v>
      </c>
      <c r="G38" s="114">
        <v>113</v>
      </c>
      <c r="H38" s="114">
        <v>104</v>
      </c>
      <c r="I38" s="140">
        <v>103</v>
      </c>
      <c r="J38" s="115">
        <v>5</v>
      </c>
      <c r="K38" s="116">
        <v>4.8543689320388346</v>
      </c>
    </row>
    <row r="39" spans="1:11" ht="14.1" customHeight="1" x14ac:dyDescent="0.2">
      <c r="A39" s="306">
        <v>51</v>
      </c>
      <c r="B39" s="307" t="s">
        <v>258</v>
      </c>
      <c r="C39" s="308"/>
      <c r="D39" s="113">
        <v>8.0280725778842861</v>
      </c>
      <c r="E39" s="115">
        <v>938</v>
      </c>
      <c r="F39" s="114">
        <v>831</v>
      </c>
      <c r="G39" s="114">
        <v>1144</v>
      </c>
      <c r="H39" s="114">
        <v>903</v>
      </c>
      <c r="I39" s="140">
        <v>1096</v>
      </c>
      <c r="J39" s="115">
        <v>-158</v>
      </c>
      <c r="K39" s="116">
        <v>-14.416058394160585</v>
      </c>
    </row>
    <row r="40" spans="1:11" ht="14.1" customHeight="1" x14ac:dyDescent="0.2">
      <c r="A40" s="306" t="s">
        <v>259</v>
      </c>
      <c r="B40" s="307" t="s">
        <v>260</v>
      </c>
      <c r="C40" s="308"/>
      <c r="D40" s="113">
        <v>7.292023279698733</v>
      </c>
      <c r="E40" s="115">
        <v>852</v>
      </c>
      <c r="F40" s="114">
        <v>762</v>
      </c>
      <c r="G40" s="114">
        <v>1041</v>
      </c>
      <c r="H40" s="114">
        <v>821</v>
      </c>
      <c r="I40" s="140">
        <v>1020</v>
      </c>
      <c r="J40" s="115">
        <v>-168</v>
      </c>
      <c r="K40" s="116">
        <v>-16.470588235294116</v>
      </c>
    </row>
    <row r="41" spans="1:11" ht="14.1" customHeight="1" x14ac:dyDescent="0.2">
      <c r="A41" s="306"/>
      <c r="B41" s="307" t="s">
        <v>261</v>
      </c>
      <c r="C41" s="308"/>
      <c r="D41" s="113">
        <v>6.5474152687435812</v>
      </c>
      <c r="E41" s="115">
        <v>765</v>
      </c>
      <c r="F41" s="114">
        <v>692</v>
      </c>
      <c r="G41" s="114">
        <v>887</v>
      </c>
      <c r="H41" s="114">
        <v>752</v>
      </c>
      <c r="I41" s="140">
        <v>937</v>
      </c>
      <c r="J41" s="115">
        <v>-172</v>
      </c>
      <c r="K41" s="116">
        <v>-18.356456776947706</v>
      </c>
    </row>
    <row r="42" spans="1:11" ht="14.1" customHeight="1" x14ac:dyDescent="0.2">
      <c r="A42" s="306">
        <v>52</v>
      </c>
      <c r="B42" s="307" t="s">
        <v>262</v>
      </c>
      <c r="C42" s="308"/>
      <c r="D42" s="113">
        <v>4.3050325231085242</v>
      </c>
      <c r="E42" s="115">
        <v>503</v>
      </c>
      <c r="F42" s="114">
        <v>446</v>
      </c>
      <c r="G42" s="114">
        <v>482</v>
      </c>
      <c r="H42" s="114">
        <v>416</v>
      </c>
      <c r="I42" s="140">
        <v>446</v>
      </c>
      <c r="J42" s="115">
        <v>57</v>
      </c>
      <c r="K42" s="116">
        <v>12.780269058295964</v>
      </c>
    </row>
    <row r="43" spans="1:11" ht="14.1" customHeight="1" x14ac:dyDescent="0.2">
      <c r="A43" s="306" t="s">
        <v>263</v>
      </c>
      <c r="B43" s="307" t="s">
        <v>264</v>
      </c>
      <c r="C43" s="308"/>
      <c r="D43" s="113">
        <v>3.5861006504621704</v>
      </c>
      <c r="E43" s="115">
        <v>419</v>
      </c>
      <c r="F43" s="114">
        <v>379</v>
      </c>
      <c r="G43" s="114">
        <v>408</v>
      </c>
      <c r="H43" s="114">
        <v>354</v>
      </c>
      <c r="I43" s="140">
        <v>391</v>
      </c>
      <c r="J43" s="115">
        <v>28</v>
      </c>
      <c r="K43" s="116">
        <v>7.1611253196930944</v>
      </c>
    </row>
    <row r="44" spans="1:11" ht="14.1" customHeight="1" x14ac:dyDescent="0.2">
      <c r="A44" s="306">
        <v>53</v>
      </c>
      <c r="B44" s="307" t="s">
        <v>265</v>
      </c>
      <c r="C44" s="308"/>
      <c r="D44" s="113">
        <v>0.73604929818555287</v>
      </c>
      <c r="E44" s="115">
        <v>86</v>
      </c>
      <c r="F44" s="114">
        <v>59</v>
      </c>
      <c r="G44" s="114">
        <v>97</v>
      </c>
      <c r="H44" s="114">
        <v>77</v>
      </c>
      <c r="I44" s="140">
        <v>74</v>
      </c>
      <c r="J44" s="115">
        <v>12</v>
      </c>
      <c r="K44" s="116">
        <v>16.216216216216218</v>
      </c>
    </row>
    <row r="45" spans="1:11" ht="14.1" customHeight="1" x14ac:dyDescent="0.2">
      <c r="A45" s="306" t="s">
        <v>266</v>
      </c>
      <c r="B45" s="307" t="s">
        <v>267</v>
      </c>
      <c r="C45" s="308"/>
      <c r="D45" s="113">
        <v>0.69325573433755561</v>
      </c>
      <c r="E45" s="115">
        <v>81</v>
      </c>
      <c r="F45" s="114">
        <v>56</v>
      </c>
      <c r="G45" s="114">
        <v>83</v>
      </c>
      <c r="H45" s="114">
        <v>76</v>
      </c>
      <c r="I45" s="140">
        <v>71</v>
      </c>
      <c r="J45" s="115">
        <v>10</v>
      </c>
      <c r="K45" s="116">
        <v>14.084507042253522</v>
      </c>
    </row>
    <row r="46" spans="1:11" ht="14.1" customHeight="1" x14ac:dyDescent="0.2">
      <c r="A46" s="306">
        <v>54</v>
      </c>
      <c r="B46" s="307" t="s">
        <v>268</v>
      </c>
      <c r="C46" s="308"/>
      <c r="D46" s="113">
        <v>3.6888052036973638</v>
      </c>
      <c r="E46" s="115">
        <v>431</v>
      </c>
      <c r="F46" s="114">
        <v>289</v>
      </c>
      <c r="G46" s="114">
        <v>337</v>
      </c>
      <c r="H46" s="114">
        <v>286</v>
      </c>
      <c r="I46" s="140">
        <v>344</v>
      </c>
      <c r="J46" s="115">
        <v>87</v>
      </c>
      <c r="K46" s="116">
        <v>25.290697674418606</v>
      </c>
    </row>
    <row r="47" spans="1:11" ht="14.1" customHeight="1" x14ac:dyDescent="0.2">
      <c r="A47" s="306">
        <v>61</v>
      </c>
      <c r="B47" s="307" t="s">
        <v>269</v>
      </c>
      <c r="C47" s="308"/>
      <c r="D47" s="113">
        <v>2.4734679904142416</v>
      </c>
      <c r="E47" s="115">
        <v>289</v>
      </c>
      <c r="F47" s="114">
        <v>231</v>
      </c>
      <c r="G47" s="114">
        <v>257</v>
      </c>
      <c r="H47" s="114">
        <v>260</v>
      </c>
      <c r="I47" s="140">
        <v>358</v>
      </c>
      <c r="J47" s="115">
        <v>-69</v>
      </c>
      <c r="K47" s="116">
        <v>-19.273743016759777</v>
      </c>
    </row>
    <row r="48" spans="1:11" ht="14.1" customHeight="1" x14ac:dyDescent="0.2">
      <c r="A48" s="306">
        <v>62</v>
      </c>
      <c r="B48" s="307" t="s">
        <v>270</v>
      </c>
      <c r="C48" s="308"/>
      <c r="D48" s="113">
        <v>6.2393016090380007</v>
      </c>
      <c r="E48" s="115">
        <v>729</v>
      </c>
      <c r="F48" s="114">
        <v>674</v>
      </c>
      <c r="G48" s="114">
        <v>845</v>
      </c>
      <c r="H48" s="114">
        <v>648</v>
      </c>
      <c r="I48" s="140">
        <v>831</v>
      </c>
      <c r="J48" s="115">
        <v>-102</v>
      </c>
      <c r="K48" s="116">
        <v>-12.274368231046932</v>
      </c>
    </row>
    <row r="49" spans="1:11" ht="14.1" customHeight="1" x14ac:dyDescent="0.2">
      <c r="A49" s="306">
        <v>63</v>
      </c>
      <c r="B49" s="307" t="s">
        <v>271</v>
      </c>
      <c r="C49" s="308"/>
      <c r="D49" s="113">
        <v>2.5761725436494349</v>
      </c>
      <c r="E49" s="115">
        <v>301</v>
      </c>
      <c r="F49" s="114">
        <v>223</v>
      </c>
      <c r="G49" s="114">
        <v>308</v>
      </c>
      <c r="H49" s="114">
        <v>288</v>
      </c>
      <c r="I49" s="140">
        <v>246</v>
      </c>
      <c r="J49" s="115">
        <v>55</v>
      </c>
      <c r="K49" s="116">
        <v>22.357723577235774</v>
      </c>
    </row>
    <row r="50" spans="1:11" ht="14.1" customHeight="1" x14ac:dyDescent="0.2">
      <c r="A50" s="306" t="s">
        <v>272</v>
      </c>
      <c r="B50" s="307" t="s">
        <v>273</v>
      </c>
      <c r="C50" s="308"/>
      <c r="D50" s="113">
        <v>0.3081136597055803</v>
      </c>
      <c r="E50" s="115">
        <v>36</v>
      </c>
      <c r="F50" s="114">
        <v>31</v>
      </c>
      <c r="G50" s="114">
        <v>27</v>
      </c>
      <c r="H50" s="114">
        <v>60</v>
      </c>
      <c r="I50" s="140">
        <v>53</v>
      </c>
      <c r="J50" s="115">
        <v>-17</v>
      </c>
      <c r="K50" s="116">
        <v>-32.075471698113205</v>
      </c>
    </row>
    <row r="51" spans="1:11" ht="14.1" customHeight="1" x14ac:dyDescent="0.2">
      <c r="A51" s="306" t="s">
        <v>274</v>
      </c>
      <c r="B51" s="307" t="s">
        <v>275</v>
      </c>
      <c r="C51" s="308"/>
      <c r="D51" s="113">
        <v>2.045532351934269</v>
      </c>
      <c r="E51" s="115">
        <v>239</v>
      </c>
      <c r="F51" s="114">
        <v>166</v>
      </c>
      <c r="G51" s="114">
        <v>250</v>
      </c>
      <c r="H51" s="114">
        <v>203</v>
      </c>
      <c r="I51" s="140">
        <v>183</v>
      </c>
      <c r="J51" s="115">
        <v>56</v>
      </c>
      <c r="K51" s="116">
        <v>30.601092896174862</v>
      </c>
    </row>
    <row r="52" spans="1:11" ht="14.1" customHeight="1" x14ac:dyDescent="0.2">
      <c r="A52" s="306">
        <v>71</v>
      </c>
      <c r="B52" s="307" t="s">
        <v>276</v>
      </c>
      <c r="C52" s="308"/>
      <c r="D52" s="113">
        <v>9.4659363231769937</v>
      </c>
      <c r="E52" s="115">
        <v>1106</v>
      </c>
      <c r="F52" s="114">
        <v>688</v>
      </c>
      <c r="G52" s="114">
        <v>981</v>
      </c>
      <c r="H52" s="114">
        <v>826</v>
      </c>
      <c r="I52" s="140">
        <v>1119</v>
      </c>
      <c r="J52" s="115">
        <v>-13</v>
      </c>
      <c r="K52" s="116">
        <v>-1.161751563896336</v>
      </c>
    </row>
    <row r="53" spans="1:11" ht="14.1" customHeight="1" x14ac:dyDescent="0.2">
      <c r="A53" s="306" t="s">
        <v>277</v>
      </c>
      <c r="B53" s="307" t="s">
        <v>278</v>
      </c>
      <c r="C53" s="308"/>
      <c r="D53" s="113">
        <v>4.3307086614173231</v>
      </c>
      <c r="E53" s="115">
        <v>506</v>
      </c>
      <c r="F53" s="114">
        <v>286</v>
      </c>
      <c r="G53" s="114">
        <v>419</v>
      </c>
      <c r="H53" s="114">
        <v>341</v>
      </c>
      <c r="I53" s="140">
        <v>505</v>
      </c>
      <c r="J53" s="115">
        <v>1</v>
      </c>
      <c r="K53" s="116">
        <v>0.19801980198019803</v>
      </c>
    </row>
    <row r="54" spans="1:11" ht="14.1" customHeight="1" x14ac:dyDescent="0.2">
      <c r="A54" s="306" t="s">
        <v>279</v>
      </c>
      <c r="B54" s="307" t="s">
        <v>280</v>
      </c>
      <c r="C54" s="308"/>
      <c r="D54" s="113">
        <v>3.9198904484765493</v>
      </c>
      <c r="E54" s="115">
        <v>458</v>
      </c>
      <c r="F54" s="114">
        <v>332</v>
      </c>
      <c r="G54" s="114">
        <v>449</v>
      </c>
      <c r="H54" s="114">
        <v>361</v>
      </c>
      <c r="I54" s="140">
        <v>483</v>
      </c>
      <c r="J54" s="115">
        <v>-25</v>
      </c>
      <c r="K54" s="116">
        <v>-5.1759834368530022</v>
      </c>
    </row>
    <row r="55" spans="1:11" ht="14.1" customHeight="1" x14ac:dyDescent="0.2">
      <c r="A55" s="306">
        <v>72</v>
      </c>
      <c r="B55" s="307" t="s">
        <v>281</v>
      </c>
      <c r="C55" s="308"/>
      <c r="D55" s="113">
        <v>2.6788770968846287</v>
      </c>
      <c r="E55" s="115">
        <v>313</v>
      </c>
      <c r="F55" s="114">
        <v>165</v>
      </c>
      <c r="G55" s="114">
        <v>188</v>
      </c>
      <c r="H55" s="114">
        <v>171</v>
      </c>
      <c r="I55" s="140">
        <v>277</v>
      </c>
      <c r="J55" s="115">
        <v>36</v>
      </c>
      <c r="K55" s="116">
        <v>12.996389891696751</v>
      </c>
    </row>
    <row r="56" spans="1:11" ht="14.1" customHeight="1" x14ac:dyDescent="0.2">
      <c r="A56" s="306" t="s">
        <v>282</v>
      </c>
      <c r="B56" s="307" t="s">
        <v>283</v>
      </c>
      <c r="C56" s="308"/>
      <c r="D56" s="113">
        <v>1.0270455323519343</v>
      </c>
      <c r="E56" s="115">
        <v>120</v>
      </c>
      <c r="F56" s="114">
        <v>68</v>
      </c>
      <c r="G56" s="114">
        <v>70</v>
      </c>
      <c r="H56" s="114">
        <v>47</v>
      </c>
      <c r="I56" s="140">
        <v>129</v>
      </c>
      <c r="J56" s="115">
        <v>-9</v>
      </c>
      <c r="K56" s="116">
        <v>-6.9767441860465116</v>
      </c>
    </row>
    <row r="57" spans="1:11" ht="14.1" customHeight="1" x14ac:dyDescent="0.2">
      <c r="A57" s="306" t="s">
        <v>284</v>
      </c>
      <c r="B57" s="307" t="s">
        <v>285</v>
      </c>
      <c r="C57" s="308"/>
      <c r="D57" s="113">
        <v>1.1211913728175282</v>
      </c>
      <c r="E57" s="115">
        <v>131</v>
      </c>
      <c r="F57" s="114">
        <v>67</v>
      </c>
      <c r="G57" s="114">
        <v>71</v>
      </c>
      <c r="H57" s="114">
        <v>86</v>
      </c>
      <c r="I57" s="140">
        <v>95</v>
      </c>
      <c r="J57" s="115">
        <v>36</v>
      </c>
      <c r="K57" s="116">
        <v>37.89473684210526</v>
      </c>
    </row>
    <row r="58" spans="1:11" ht="14.1" customHeight="1" x14ac:dyDescent="0.2">
      <c r="A58" s="306">
        <v>73</v>
      </c>
      <c r="B58" s="307" t="s">
        <v>286</v>
      </c>
      <c r="C58" s="308"/>
      <c r="D58" s="113">
        <v>1.0356042451215337</v>
      </c>
      <c r="E58" s="115">
        <v>121</v>
      </c>
      <c r="F58" s="114">
        <v>97</v>
      </c>
      <c r="G58" s="114">
        <v>153</v>
      </c>
      <c r="H58" s="114">
        <v>132</v>
      </c>
      <c r="I58" s="140">
        <v>141</v>
      </c>
      <c r="J58" s="115">
        <v>-20</v>
      </c>
      <c r="K58" s="116">
        <v>-14.184397163120567</v>
      </c>
    </row>
    <row r="59" spans="1:11" ht="14.1" customHeight="1" x14ac:dyDescent="0.2">
      <c r="A59" s="306" t="s">
        <v>287</v>
      </c>
      <c r="B59" s="307" t="s">
        <v>288</v>
      </c>
      <c r="C59" s="308"/>
      <c r="D59" s="113">
        <v>0.74460801095515239</v>
      </c>
      <c r="E59" s="115">
        <v>87</v>
      </c>
      <c r="F59" s="114">
        <v>57</v>
      </c>
      <c r="G59" s="114">
        <v>97</v>
      </c>
      <c r="H59" s="114">
        <v>81</v>
      </c>
      <c r="I59" s="140">
        <v>89</v>
      </c>
      <c r="J59" s="115">
        <v>-2</v>
      </c>
      <c r="K59" s="116">
        <v>-2.2471910112359552</v>
      </c>
    </row>
    <row r="60" spans="1:11" ht="14.1" customHeight="1" x14ac:dyDescent="0.2">
      <c r="A60" s="306">
        <v>81</v>
      </c>
      <c r="B60" s="307" t="s">
        <v>289</v>
      </c>
      <c r="C60" s="308"/>
      <c r="D60" s="113">
        <v>5.4176651831564531</v>
      </c>
      <c r="E60" s="115">
        <v>633</v>
      </c>
      <c r="F60" s="114">
        <v>690</v>
      </c>
      <c r="G60" s="114">
        <v>667</v>
      </c>
      <c r="H60" s="114">
        <v>613</v>
      </c>
      <c r="I60" s="140">
        <v>686</v>
      </c>
      <c r="J60" s="115">
        <v>-53</v>
      </c>
      <c r="K60" s="116">
        <v>-7.7259475218658888</v>
      </c>
    </row>
    <row r="61" spans="1:11" ht="14.1" customHeight="1" x14ac:dyDescent="0.2">
      <c r="A61" s="306" t="s">
        <v>290</v>
      </c>
      <c r="B61" s="307" t="s">
        <v>291</v>
      </c>
      <c r="C61" s="308"/>
      <c r="D61" s="113">
        <v>1.797329681615885</v>
      </c>
      <c r="E61" s="115">
        <v>210</v>
      </c>
      <c r="F61" s="114">
        <v>168</v>
      </c>
      <c r="G61" s="114">
        <v>211</v>
      </c>
      <c r="H61" s="114">
        <v>213</v>
      </c>
      <c r="I61" s="140">
        <v>258</v>
      </c>
      <c r="J61" s="115">
        <v>-48</v>
      </c>
      <c r="K61" s="116">
        <v>-18.604651162790699</v>
      </c>
    </row>
    <row r="62" spans="1:11" ht="14.1" customHeight="1" x14ac:dyDescent="0.2">
      <c r="A62" s="306" t="s">
        <v>292</v>
      </c>
      <c r="B62" s="307" t="s">
        <v>293</v>
      </c>
      <c r="C62" s="308"/>
      <c r="D62" s="113">
        <v>1.8829168093118795</v>
      </c>
      <c r="E62" s="115">
        <v>220</v>
      </c>
      <c r="F62" s="114">
        <v>320</v>
      </c>
      <c r="G62" s="114">
        <v>244</v>
      </c>
      <c r="H62" s="114">
        <v>230</v>
      </c>
      <c r="I62" s="140">
        <v>201</v>
      </c>
      <c r="J62" s="115">
        <v>19</v>
      </c>
      <c r="K62" s="116">
        <v>9.4527363184079594</v>
      </c>
    </row>
    <row r="63" spans="1:11" ht="14.1" customHeight="1" x14ac:dyDescent="0.2">
      <c r="A63" s="306"/>
      <c r="B63" s="307" t="s">
        <v>294</v>
      </c>
      <c r="C63" s="308"/>
      <c r="D63" s="113">
        <v>1.6603902773022938</v>
      </c>
      <c r="E63" s="115">
        <v>194</v>
      </c>
      <c r="F63" s="114">
        <v>288</v>
      </c>
      <c r="G63" s="114">
        <v>220</v>
      </c>
      <c r="H63" s="114">
        <v>202</v>
      </c>
      <c r="I63" s="140">
        <v>176</v>
      </c>
      <c r="J63" s="115">
        <v>18</v>
      </c>
      <c r="K63" s="116">
        <v>10.227272727272727</v>
      </c>
    </row>
    <row r="64" spans="1:11" ht="14.1" customHeight="1" x14ac:dyDescent="0.2">
      <c r="A64" s="306" t="s">
        <v>295</v>
      </c>
      <c r="B64" s="307" t="s">
        <v>296</v>
      </c>
      <c r="C64" s="308"/>
      <c r="D64" s="113">
        <v>0.78740157480314965</v>
      </c>
      <c r="E64" s="115">
        <v>92</v>
      </c>
      <c r="F64" s="114">
        <v>104</v>
      </c>
      <c r="G64" s="114">
        <v>87</v>
      </c>
      <c r="H64" s="114">
        <v>75</v>
      </c>
      <c r="I64" s="140">
        <v>114</v>
      </c>
      <c r="J64" s="115">
        <v>-22</v>
      </c>
      <c r="K64" s="116">
        <v>-19.298245614035089</v>
      </c>
    </row>
    <row r="65" spans="1:11" ht="14.1" customHeight="1" x14ac:dyDescent="0.2">
      <c r="A65" s="306" t="s">
        <v>297</v>
      </c>
      <c r="B65" s="307" t="s">
        <v>298</v>
      </c>
      <c r="C65" s="308"/>
      <c r="D65" s="113">
        <v>0.41937692571037316</v>
      </c>
      <c r="E65" s="115">
        <v>49</v>
      </c>
      <c r="F65" s="114">
        <v>39</v>
      </c>
      <c r="G65" s="114">
        <v>39</v>
      </c>
      <c r="H65" s="114">
        <v>49</v>
      </c>
      <c r="I65" s="140">
        <v>42</v>
      </c>
      <c r="J65" s="115">
        <v>7</v>
      </c>
      <c r="K65" s="116">
        <v>16.666666666666668</v>
      </c>
    </row>
    <row r="66" spans="1:11" ht="14.1" customHeight="1" x14ac:dyDescent="0.2">
      <c r="A66" s="306">
        <v>82</v>
      </c>
      <c r="B66" s="307" t="s">
        <v>299</v>
      </c>
      <c r="C66" s="308"/>
      <c r="D66" s="113">
        <v>3.2951044162957892</v>
      </c>
      <c r="E66" s="115">
        <v>385</v>
      </c>
      <c r="F66" s="114">
        <v>404</v>
      </c>
      <c r="G66" s="114">
        <v>416</v>
      </c>
      <c r="H66" s="114">
        <v>405</v>
      </c>
      <c r="I66" s="140">
        <v>347</v>
      </c>
      <c r="J66" s="115">
        <v>38</v>
      </c>
      <c r="K66" s="116">
        <v>10.951008645533141</v>
      </c>
    </row>
    <row r="67" spans="1:11" ht="14.1" customHeight="1" x14ac:dyDescent="0.2">
      <c r="A67" s="306" t="s">
        <v>300</v>
      </c>
      <c r="B67" s="307" t="s">
        <v>301</v>
      </c>
      <c r="C67" s="308"/>
      <c r="D67" s="113">
        <v>2.1653543307086616</v>
      </c>
      <c r="E67" s="115">
        <v>253</v>
      </c>
      <c r="F67" s="114">
        <v>297</v>
      </c>
      <c r="G67" s="114">
        <v>272</v>
      </c>
      <c r="H67" s="114">
        <v>310</v>
      </c>
      <c r="I67" s="140">
        <v>236</v>
      </c>
      <c r="J67" s="115">
        <v>17</v>
      </c>
      <c r="K67" s="116">
        <v>7.2033898305084749</v>
      </c>
    </row>
    <row r="68" spans="1:11" ht="14.1" customHeight="1" x14ac:dyDescent="0.2">
      <c r="A68" s="306" t="s">
        <v>302</v>
      </c>
      <c r="B68" s="307" t="s">
        <v>303</v>
      </c>
      <c r="C68" s="308"/>
      <c r="D68" s="113">
        <v>0.74460801095515239</v>
      </c>
      <c r="E68" s="115">
        <v>87</v>
      </c>
      <c r="F68" s="114">
        <v>80</v>
      </c>
      <c r="G68" s="114">
        <v>101</v>
      </c>
      <c r="H68" s="114">
        <v>62</v>
      </c>
      <c r="I68" s="140">
        <v>69</v>
      </c>
      <c r="J68" s="115">
        <v>18</v>
      </c>
      <c r="K68" s="116">
        <v>26.086956521739129</v>
      </c>
    </row>
    <row r="69" spans="1:11" ht="14.1" customHeight="1" x14ac:dyDescent="0.2">
      <c r="A69" s="306">
        <v>83</v>
      </c>
      <c r="B69" s="307" t="s">
        <v>304</v>
      </c>
      <c r="C69" s="308"/>
      <c r="D69" s="113">
        <v>3.6973639164669634</v>
      </c>
      <c r="E69" s="115">
        <v>432</v>
      </c>
      <c r="F69" s="114">
        <v>329</v>
      </c>
      <c r="G69" s="114">
        <v>853</v>
      </c>
      <c r="H69" s="114">
        <v>348</v>
      </c>
      <c r="I69" s="140">
        <v>434</v>
      </c>
      <c r="J69" s="115">
        <v>-2</v>
      </c>
      <c r="K69" s="116">
        <v>-0.46082949308755761</v>
      </c>
    </row>
    <row r="70" spans="1:11" ht="14.1" customHeight="1" x14ac:dyDescent="0.2">
      <c r="A70" s="306" t="s">
        <v>305</v>
      </c>
      <c r="B70" s="307" t="s">
        <v>306</v>
      </c>
      <c r="C70" s="308"/>
      <c r="D70" s="113">
        <v>2.610407394727833</v>
      </c>
      <c r="E70" s="115">
        <v>305</v>
      </c>
      <c r="F70" s="114">
        <v>260</v>
      </c>
      <c r="G70" s="114">
        <v>790</v>
      </c>
      <c r="H70" s="114">
        <v>289</v>
      </c>
      <c r="I70" s="140">
        <v>347</v>
      </c>
      <c r="J70" s="115">
        <v>-42</v>
      </c>
      <c r="K70" s="116">
        <v>-12.103746397694524</v>
      </c>
    </row>
    <row r="71" spans="1:11" ht="14.1" customHeight="1" x14ac:dyDescent="0.2">
      <c r="A71" s="306"/>
      <c r="B71" s="307" t="s">
        <v>307</v>
      </c>
      <c r="C71" s="308"/>
      <c r="D71" s="113">
        <v>1.0612803834303322</v>
      </c>
      <c r="E71" s="115">
        <v>124</v>
      </c>
      <c r="F71" s="114">
        <v>130</v>
      </c>
      <c r="G71" s="114">
        <v>438</v>
      </c>
      <c r="H71" s="114">
        <v>123</v>
      </c>
      <c r="I71" s="140">
        <v>182</v>
      </c>
      <c r="J71" s="115">
        <v>-58</v>
      </c>
      <c r="K71" s="116">
        <v>-31.868131868131869</v>
      </c>
    </row>
    <row r="72" spans="1:11" ht="14.1" customHeight="1" x14ac:dyDescent="0.2">
      <c r="A72" s="306">
        <v>84</v>
      </c>
      <c r="B72" s="307" t="s">
        <v>308</v>
      </c>
      <c r="C72" s="308"/>
      <c r="D72" s="113">
        <v>1.2153372132831222</v>
      </c>
      <c r="E72" s="115">
        <v>142</v>
      </c>
      <c r="F72" s="114">
        <v>113</v>
      </c>
      <c r="G72" s="114">
        <v>195</v>
      </c>
      <c r="H72" s="114">
        <v>148</v>
      </c>
      <c r="I72" s="140">
        <v>143</v>
      </c>
      <c r="J72" s="115">
        <v>-1</v>
      </c>
      <c r="K72" s="116">
        <v>-0.69930069930069927</v>
      </c>
    </row>
    <row r="73" spans="1:11" ht="14.1" customHeight="1" x14ac:dyDescent="0.2">
      <c r="A73" s="306" t="s">
        <v>309</v>
      </c>
      <c r="B73" s="307" t="s">
        <v>310</v>
      </c>
      <c r="C73" s="308"/>
      <c r="D73" s="113">
        <v>0.47072920232796989</v>
      </c>
      <c r="E73" s="115">
        <v>55</v>
      </c>
      <c r="F73" s="114">
        <v>49</v>
      </c>
      <c r="G73" s="114">
        <v>99</v>
      </c>
      <c r="H73" s="114">
        <v>73</v>
      </c>
      <c r="I73" s="140">
        <v>67</v>
      </c>
      <c r="J73" s="115">
        <v>-12</v>
      </c>
      <c r="K73" s="116">
        <v>-17.910447761194028</v>
      </c>
    </row>
    <row r="74" spans="1:11" ht="14.1" customHeight="1" x14ac:dyDescent="0.2">
      <c r="A74" s="306" t="s">
        <v>311</v>
      </c>
      <c r="B74" s="307" t="s">
        <v>312</v>
      </c>
      <c r="C74" s="308"/>
      <c r="D74" s="113">
        <v>0.22252653200958575</v>
      </c>
      <c r="E74" s="115">
        <v>26</v>
      </c>
      <c r="F74" s="114">
        <v>19</v>
      </c>
      <c r="G74" s="114">
        <v>37</v>
      </c>
      <c r="H74" s="114">
        <v>24</v>
      </c>
      <c r="I74" s="140">
        <v>21</v>
      </c>
      <c r="J74" s="115">
        <v>5</v>
      </c>
      <c r="K74" s="116">
        <v>23.80952380952381</v>
      </c>
    </row>
    <row r="75" spans="1:11" ht="14.1" customHeight="1" x14ac:dyDescent="0.2">
      <c r="A75" s="306" t="s">
        <v>313</v>
      </c>
      <c r="B75" s="307" t="s">
        <v>314</v>
      </c>
      <c r="C75" s="308"/>
      <c r="D75" s="113">
        <v>0.19685039370078741</v>
      </c>
      <c r="E75" s="115">
        <v>23</v>
      </c>
      <c r="F75" s="114">
        <v>10</v>
      </c>
      <c r="G75" s="114">
        <v>15</v>
      </c>
      <c r="H75" s="114">
        <v>11</v>
      </c>
      <c r="I75" s="140">
        <v>16</v>
      </c>
      <c r="J75" s="115">
        <v>7</v>
      </c>
      <c r="K75" s="116">
        <v>43.75</v>
      </c>
    </row>
    <row r="76" spans="1:11" ht="14.1" customHeight="1" x14ac:dyDescent="0.2">
      <c r="A76" s="306">
        <v>91</v>
      </c>
      <c r="B76" s="307" t="s">
        <v>315</v>
      </c>
      <c r="C76" s="308"/>
      <c r="D76" s="113">
        <v>4.2793563847997262E-2</v>
      </c>
      <c r="E76" s="115">
        <v>5</v>
      </c>
      <c r="F76" s="114">
        <v>11</v>
      </c>
      <c r="G76" s="114">
        <v>15</v>
      </c>
      <c r="H76" s="114" t="s">
        <v>513</v>
      </c>
      <c r="I76" s="140">
        <v>13</v>
      </c>
      <c r="J76" s="115">
        <v>-8</v>
      </c>
      <c r="K76" s="116">
        <v>-61.53846153846154</v>
      </c>
    </row>
    <row r="77" spans="1:11" ht="14.1" customHeight="1" x14ac:dyDescent="0.2">
      <c r="A77" s="306">
        <v>92</v>
      </c>
      <c r="B77" s="307" t="s">
        <v>316</v>
      </c>
      <c r="C77" s="308"/>
      <c r="D77" s="113">
        <v>0.60766860664156108</v>
      </c>
      <c r="E77" s="115">
        <v>71</v>
      </c>
      <c r="F77" s="114">
        <v>62</v>
      </c>
      <c r="G77" s="114">
        <v>67</v>
      </c>
      <c r="H77" s="114">
        <v>46</v>
      </c>
      <c r="I77" s="140">
        <v>53</v>
      </c>
      <c r="J77" s="115">
        <v>18</v>
      </c>
      <c r="K77" s="116">
        <v>33.962264150943398</v>
      </c>
    </row>
    <row r="78" spans="1:11" ht="14.1" customHeight="1" x14ac:dyDescent="0.2">
      <c r="A78" s="306">
        <v>93</v>
      </c>
      <c r="B78" s="307" t="s">
        <v>317</v>
      </c>
      <c r="C78" s="308"/>
      <c r="D78" s="113">
        <v>0.13693940431359122</v>
      </c>
      <c r="E78" s="115">
        <v>16</v>
      </c>
      <c r="F78" s="114">
        <v>8</v>
      </c>
      <c r="G78" s="114">
        <v>14</v>
      </c>
      <c r="H78" s="114">
        <v>10</v>
      </c>
      <c r="I78" s="140">
        <v>25</v>
      </c>
      <c r="J78" s="115">
        <v>-9</v>
      </c>
      <c r="K78" s="116">
        <v>-36</v>
      </c>
    </row>
    <row r="79" spans="1:11" ht="14.1" customHeight="1" x14ac:dyDescent="0.2">
      <c r="A79" s="306">
        <v>94</v>
      </c>
      <c r="B79" s="307" t="s">
        <v>318</v>
      </c>
      <c r="C79" s="308"/>
      <c r="D79" s="113">
        <v>0.17973296816158849</v>
      </c>
      <c r="E79" s="115">
        <v>21</v>
      </c>
      <c r="F79" s="114">
        <v>28</v>
      </c>
      <c r="G79" s="114">
        <v>18</v>
      </c>
      <c r="H79" s="114">
        <v>27</v>
      </c>
      <c r="I79" s="140">
        <v>53</v>
      </c>
      <c r="J79" s="115">
        <v>-32</v>
      </c>
      <c r="K79" s="116">
        <v>-60.377358490566039</v>
      </c>
    </row>
    <row r="80" spans="1:11" ht="14.1" customHeight="1" x14ac:dyDescent="0.2">
      <c r="A80" s="306" t="s">
        <v>319</v>
      </c>
      <c r="B80" s="307" t="s">
        <v>320</v>
      </c>
      <c r="C80" s="308"/>
      <c r="D80" s="113" t="s">
        <v>513</v>
      </c>
      <c r="E80" s="115" t="s">
        <v>513</v>
      </c>
      <c r="F80" s="114">
        <v>0</v>
      </c>
      <c r="G80" s="114" t="s">
        <v>513</v>
      </c>
      <c r="H80" s="114">
        <v>0</v>
      </c>
      <c r="I80" s="140">
        <v>0</v>
      </c>
      <c r="J80" s="115" t="s">
        <v>513</v>
      </c>
      <c r="K80" s="116" t="s">
        <v>513</v>
      </c>
    </row>
    <row r="81" spans="1:11" ht="14.1" customHeight="1" x14ac:dyDescent="0.2">
      <c r="A81" s="310" t="s">
        <v>321</v>
      </c>
      <c r="B81" s="311" t="s">
        <v>333</v>
      </c>
      <c r="C81" s="312"/>
      <c r="D81" s="125">
        <v>0.79596028757274906</v>
      </c>
      <c r="E81" s="143">
        <v>93</v>
      </c>
      <c r="F81" s="144">
        <v>97</v>
      </c>
      <c r="G81" s="144">
        <v>157</v>
      </c>
      <c r="H81" s="144">
        <v>115</v>
      </c>
      <c r="I81" s="145">
        <v>103</v>
      </c>
      <c r="J81" s="143">
        <v>-10</v>
      </c>
      <c r="K81" s="146">
        <v>-9.7087378640776691</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142161</v>
      </c>
      <c r="C10" s="114">
        <v>83418</v>
      </c>
      <c r="D10" s="114">
        <v>58743</v>
      </c>
      <c r="E10" s="114">
        <v>118012</v>
      </c>
      <c r="F10" s="114">
        <v>22116</v>
      </c>
      <c r="G10" s="114">
        <v>16443</v>
      </c>
      <c r="H10" s="114">
        <v>38977</v>
      </c>
      <c r="I10" s="115">
        <v>40756</v>
      </c>
      <c r="J10" s="114">
        <v>30105</v>
      </c>
      <c r="K10" s="114">
        <v>10651</v>
      </c>
      <c r="L10" s="423">
        <v>9887</v>
      </c>
      <c r="M10" s="424">
        <v>10378</v>
      </c>
    </row>
    <row r="11" spans="1:13" ht="11.1" customHeight="1" x14ac:dyDescent="0.2">
      <c r="A11" s="422" t="s">
        <v>387</v>
      </c>
      <c r="B11" s="115">
        <v>144031</v>
      </c>
      <c r="C11" s="114">
        <v>84964</v>
      </c>
      <c r="D11" s="114">
        <v>59067</v>
      </c>
      <c r="E11" s="114">
        <v>119634</v>
      </c>
      <c r="F11" s="114">
        <v>22356</v>
      </c>
      <c r="G11" s="114">
        <v>16394</v>
      </c>
      <c r="H11" s="114">
        <v>39861</v>
      </c>
      <c r="I11" s="115">
        <v>41320</v>
      </c>
      <c r="J11" s="114">
        <v>30254</v>
      </c>
      <c r="K11" s="114">
        <v>11066</v>
      </c>
      <c r="L11" s="423">
        <v>9540</v>
      </c>
      <c r="M11" s="424">
        <v>7943</v>
      </c>
    </row>
    <row r="12" spans="1:13" ht="11.1" customHeight="1" x14ac:dyDescent="0.2">
      <c r="A12" s="422" t="s">
        <v>388</v>
      </c>
      <c r="B12" s="115">
        <v>147051</v>
      </c>
      <c r="C12" s="114">
        <v>87066</v>
      </c>
      <c r="D12" s="114">
        <v>59985</v>
      </c>
      <c r="E12" s="114">
        <v>122358</v>
      </c>
      <c r="F12" s="114">
        <v>22540</v>
      </c>
      <c r="G12" s="114">
        <v>18114</v>
      </c>
      <c r="H12" s="114">
        <v>40560</v>
      </c>
      <c r="I12" s="115">
        <v>41603</v>
      </c>
      <c r="J12" s="114">
        <v>30102</v>
      </c>
      <c r="K12" s="114">
        <v>11501</v>
      </c>
      <c r="L12" s="423">
        <v>14241</v>
      </c>
      <c r="M12" s="424">
        <v>11632</v>
      </c>
    </row>
    <row r="13" spans="1:13" s="110" customFormat="1" ht="11.1" customHeight="1" x14ac:dyDescent="0.2">
      <c r="A13" s="422" t="s">
        <v>389</v>
      </c>
      <c r="B13" s="115">
        <v>146645</v>
      </c>
      <c r="C13" s="114">
        <v>86723</v>
      </c>
      <c r="D13" s="114">
        <v>59922</v>
      </c>
      <c r="E13" s="114">
        <v>121611</v>
      </c>
      <c r="F13" s="114">
        <v>22905</v>
      </c>
      <c r="G13" s="114">
        <v>17656</v>
      </c>
      <c r="H13" s="114">
        <v>41002</v>
      </c>
      <c r="I13" s="115">
        <v>41642</v>
      </c>
      <c r="J13" s="114">
        <v>30212</v>
      </c>
      <c r="K13" s="114">
        <v>11430</v>
      </c>
      <c r="L13" s="423">
        <v>8038</v>
      </c>
      <c r="M13" s="424">
        <v>8839</v>
      </c>
    </row>
    <row r="14" spans="1:13" ht="15" customHeight="1" x14ac:dyDescent="0.2">
      <c r="A14" s="422" t="s">
        <v>390</v>
      </c>
      <c r="B14" s="115">
        <v>147986</v>
      </c>
      <c r="C14" s="114">
        <v>87550</v>
      </c>
      <c r="D14" s="114">
        <v>60436</v>
      </c>
      <c r="E14" s="114">
        <v>119432</v>
      </c>
      <c r="F14" s="114">
        <v>26770</v>
      </c>
      <c r="G14" s="114">
        <v>17492</v>
      </c>
      <c r="H14" s="114">
        <v>41759</v>
      </c>
      <c r="I14" s="115">
        <v>40957</v>
      </c>
      <c r="J14" s="114">
        <v>29532</v>
      </c>
      <c r="K14" s="114">
        <v>11425</v>
      </c>
      <c r="L14" s="423">
        <v>11114</v>
      </c>
      <c r="M14" s="424">
        <v>10027</v>
      </c>
    </row>
    <row r="15" spans="1:13" ht="11.1" customHeight="1" x14ac:dyDescent="0.2">
      <c r="A15" s="422" t="s">
        <v>387</v>
      </c>
      <c r="B15" s="115">
        <v>149615</v>
      </c>
      <c r="C15" s="114">
        <v>88794</v>
      </c>
      <c r="D15" s="114">
        <v>60821</v>
      </c>
      <c r="E15" s="114">
        <v>120241</v>
      </c>
      <c r="F15" s="114">
        <v>27632</v>
      </c>
      <c r="G15" s="114">
        <v>17414</v>
      </c>
      <c r="H15" s="114">
        <v>42598</v>
      </c>
      <c r="I15" s="115">
        <v>41238</v>
      </c>
      <c r="J15" s="114">
        <v>29648</v>
      </c>
      <c r="K15" s="114">
        <v>11590</v>
      </c>
      <c r="L15" s="423">
        <v>9987</v>
      </c>
      <c r="M15" s="424">
        <v>8522</v>
      </c>
    </row>
    <row r="16" spans="1:13" ht="11.1" customHeight="1" x14ac:dyDescent="0.2">
      <c r="A16" s="422" t="s">
        <v>388</v>
      </c>
      <c r="B16" s="115">
        <v>152390</v>
      </c>
      <c r="C16" s="114">
        <v>90542</v>
      </c>
      <c r="D16" s="114">
        <v>61848</v>
      </c>
      <c r="E16" s="114">
        <v>123152</v>
      </c>
      <c r="F16" s="114">
        <v>28004</v>
      </c>
      <c r="G16" s="114">
        <v>19143</v>
      </c>
      <c r="H16" s="114">
        <v>43286</v>
      </c>
      <c r="I16" s="115">
        <v>41239</v>
      </c>
      <c r="J16" s="114">
        <v>29225</v>
      </c>
      <c r="K16" s="114">
        <v>12014</v>
      </c>
      <c r="L16" s="423">
        <v>14244</v>
      </c>
      <c r="M16" s="424">
        <v>11725</v>
      </c>
    </row>
    <row r="17" spans="1:13" s="110" customFormat="1" ht="11.1" customHeight="1" x14ac:dyDescent="0.2">
      <c r="A17" s="422" t="s">
        <v>389</v>
      </c>
      <c r="B17" s="115">
        <v>151295</v>
      </c>
      <c r="C17" s="114">
        <v>89527</v>
      </c>
      <c r="D17" s="114">
        <v>61768</v>
      </c>
      <c r="E17" s="114">
        <v>123140</v>
      </c>
      <c r="F17" s="114">
        <v>28022</v>
      </c>
      <c r="G17" s="114">
        <v>18442</v>
      </c>
      <c r="H17" s="114">
        <v>43732</v>
      </c>
      <c r="I17" s="115">
        <v>41004</v>
      </c>
      <c r="J17" s="114">
        <v>29255</v>
      </c>
      <c r="K17" s="114">
        <v>11749</v>
      </c>
      <c r="L17" s="423">
        <v>7832</v>
      </c>
      <c r="M17" s="424">
        <v>9254</v>
      </c>
    </row>
    <row r="18" spans="1:13" ht="15" customHeight="1" x14ac:dyDescent="0.2">
      <c r="A18" s="422" t="s">
        <v>391</v>
      </c>
      <c r="B18" s="115">
        <v>151556</v>
      </c>
      <c r="C18" s="114">
        <v>89588</v>
      </c>
      <c r="D18" s="114">
        <v>61968</v>
      </c>
      <c r="E18" s="114">
        <v>121565</v>
      </c>
      <c r="F18" s="114">
        <v>28908</v>
      </c>
      <c r="G18" s="114">
        <v>17818</v>
      </c>
      <c r="H18" s="114">
        <v>44411</v>
      </c>
      <c r="I18" s="115">
        <v>40330</v>
      </c>
      <c r="J18" s="114">
        <v>28772</v>
      </c>
      <c r="K18" s="114">
        <v>11558</v>
      </c>
      <c r="L18" s="423">
        <v>10832</v>
      </c>
      <c r="M18" s="424">
        <v>10950</v>
      </c>
    </row>
    <row r="19" spans="1:13" ht="11.1" customHeight="1" x14ac:dyDescent="0.2">
      <c r="A19" s="422" t="s">
        <v>387</v>
      </c>
      <c r="B19" s="115">
        <v>151797</v>
      </c>
      <c r="C19" s="114">
        <v>89851</v>
      </c>
      <c r="D19" s="114">
        <v>61946</v>
      </c>
      <c r="E19" s="114">
        <v>121369</v>
      </c>
      <c r="F19" s="114">
        <v>29354</v>
      </c>
      <c r="G19" s="114">
        <v>17200</v>
      </c>
      <c r="H19" s="114">
        <v>45138</v>
      </c>
      <c r="I19" s="115">
        <v>40874</v>
      </c>
      <c r="J19" s="114">
        <v>29126</v>
      </c>
      <c r="K19" s="114">
        <v>11748</v>
      </c>
      <c r="L19" s="423">
        <v>8413</v>
      </c>
      <c r="M19" s="424">
        <v>8150</v>
      </c>
    </row>
    <row r="20" spans="1:13" ht="11.1" customHeight="1" x14ac:dyDescent="0.2">
      <c r="A20" s="422" t="s">
        <v>388</v>
      </c>
      <c r="B20" s="115">
        <v>153201</v>
      </c>
      <c r="C20" s="114">
        <v>90633</v>
      </c>
      <c r="D20" s="114">
        <v>62568</v>
      </c>
      <c r="E20" s="114">
        <v>123355</v>
      </c>
      <c r="F20" s="114">
        <v>29464</v>
      </c>
      <c r="G20" s="114">
        <v>18504</v>
      </c>
      <c r="H20" s="114">
        <v>45683</v>
      </c>
      <c r="I20" s="115">
        <v>40953</v>
      </c>
      <c r="J20" s="114">
        <v>28814</v>
      </c>
      <c r="K20" s="114">
        <v>12139</v>
      </c>
      <c r="L20" s="423">
        <v>13056</v>
      </c>
      <c r="M20" s="424">
        <v>11995</v>
      </c>
    </row>
    <row r="21" spans="1:13" s="110" customFormat="1" ht="11.1" customHeight="1" x14ac:dyDescent="0.2">
      <c r="A21" s="422" t="s">
        <v>389</v>
      </c>
      <c r="B21" s="115">
        <v>151898</v>
      </c>
      <c r="C21" s="114">
        <v>89343</v>
      </c>
      <c r="D21" s="114">
        <v>62555</v>
      </c>
      <c r="E21" s="114">
        <v>122617</v>
      </c>
      <c r="F21" s="114">
        <v>29209</v>
      </c>
      <c r="G21" s="114">
        <v>17891</v>
      </c>
      <c r="H21" s="114">
        <v>45981</v>
      </c>
      <c r="I21" s="115">
        <v>41027</v>
      </c>
      <c r="J21" s="114">
        <v>28890</v>
      </c>
      <c r="K21" s="114">
        <v>12137</v>
      </c>
      <c r="L21" s="423">
        <v>6468</v>
      </c>
      <c r="M21" s="424">
        <v>8383</v>
      </c>
    </row>
    <row r="22" spans="1:13" ht="15" customHeight="1" x14ac:dyDescent="0.2">
      <c r="A22" s="422" t="s">
        <v>392</v>
      </c>
      <c r="B22" s="115">
        <v>150955</v>
      </c>
      <c r="C22" s="114">
        <v>88679</v>
      </c>
      <c r="D22" s="114">
        <v>62276</v>
      </c>
      <c r="E22" s="114">
        <v>121570</v>
      </c>
      <c r="F22" s="114">
        <v>28958</v>
      </c>
      <c r="G22" s="114">
        <v>17124</v>
      </c>
      <c r="H22" s="114">
        <v>46495</v>
      </c>
      <c r="I22" s="115">
        <v>40324</v>
      </c>
      <c r="J22" s="114">
        <v>28549</v>
      </c>
      <c r="K22" s="114">
        <v>11775</v>
      </c>
      <c r="L22" s="423">
        <v>8792</v>
      </c>
      <c r="M22" s="424">
        <v>9812</v>
      </c>
    </row>
    <row r="23" spans="1:13" ht="11.1" customHeight="1" x14ac:dyDescent="0.2">
      <c r="A23" s="422" t="s">
        <v>387</v>
      </c>
      <c r="B23" s="115">
        <v>151896</v>
      </c>
      <c r="C23" s="114">
        <v>89316</v>
      </c>
      <c r="D23" s="114">
        <v>62580</v>
      </c>
      <c r="E23" s="114">
        <v>122028</v>
      </c>
      <c r="F23" s="114">
        <v>29359</v>
      </c>
      <c r="G23" s="114">
        <v>16766</v>
      </c>
      <c r="H23" s="114">
        <v>47362</v>
      </c>
      <c r="I23" s="115">
        <v>40854</v>
      </c>
      <c r="J23" s="114">
        <v>28971</v>
      </c>
      <c r="K23" s="114">
        <v>11883</v>
      </c>
      <c r="L23" s="423">
        <v>8579</v>
      </c>
      <c r="M23" s="424">
        <v>8176</v>
      </c>
    </row>
    <row r="24" spans="1:13" ht="11.1" customHeight="1" x14ac:dyDescent="0.2">
      <c r="A24" s="422" t="s">
        <v>388</v>
      </c>
      <c r="B24" s="115">
        <v>153807</v>
      </c>
      <c r="C24" s="114">
        <v>90348</v>
      </c>
      <c r="D24" s="114">
        <v>63459</v>
      </c>
      <c r="E24" s="114">
        <v>121991</v>
      </c>
      <c r="F24" s="114">
        <v>29416</v>
      </c>
      <c r="G24" s="114">
        <v>18226</v>
      </c>
      <c r="H24" s="114">
        <v>48070</v>
      </c>
      <c r="I24" s="115">
        <v>41004</v>
      </c>
      <c r="J24" s="114">
        <v>28818</v>
      </c>
      <c r="K24" s="114">
        <v>12186</v>
      </c>
      <c r="L24" s="423">
        <v>13060</v>
      </c>
      <c r="M24" s="424">
        <v>11545</v>
      </c>
    </row>
    <row r="25" spans="1:13" s="110" customFormat="1" ht="11.1" customHeight="1" x14ac:dyDescent="0.2">
      <c r="A25" s="422" t="s">
        <v>389</v>
      </c>
      <c r="B25" s="115">
        <v>152769</v>
      </c>
      <c r="C25" s="114">
        <v>89287</v>
      </c>
      <c r="D25" s="114">
        <v>63482</v>
      </c>
      <c r="E25" s="114">
        <v>120756</v>
      </c>
      <c r="F25" s="114">
        <v>29613</v>
      </c>
      <c r="G25" s="114">
        <v>17647</v>
      </c>
      <c r="H25" s="114">
        <v>48474</v>
      </c>
      <c r="I25" s="115">
        <v>41056</v>
      </c>
      <c r="J25" s="114">
        <v>29009</v>
      </c>
      <c r="K25" s="114">
        <v>12047</v>
      </c>
      <c r="L25" s="423">
        <v>6949</v>
      </c>
      <c r="M25" s="424">
        <v>8052</v>
      </c>
    </row>
    <row r="26" spans="1:13" ht="15" customHeight="1" x14ac:dyDescent="0.2">
      <c r="A26" s="422" t="s">
        <v>393</v>
      </c>
      <c r="B26" s="115">
        <v>153397</v>
      </c>
      <c r="C26" s="114">
        <v>89582</v>
      </c>
      <c r="D26" s="114">
        <v>63815</v>
      </c>
      <c r="E26" s="114">
        <v>120926</v>
      </c>
      <c r="F26" s="114">
        <v>30070</v>
      </c>
      <c r="G26" s="114">
        <v>17181</v>
      </c>
      <c r="H26" s="114">
        <v>49337</v>
      </c>
      <c r="I26" s="115">
        <v>40560</v>
      </c>
      <c r="J26" s="114">
        <v>28472</v>
      </c>
      <c r="K26" s="114">
        <v>12088</v>
      </c>
      <c r="L26" s="423">
        <v>10698</v>
      </c>
      <c r="M26" s="424">
        <v>10271</v>
      </c>
    </row>
    <row r="27" spans="1:13" ht="11.1" customHeight="1" x14ac:dyDescent="0.2">
      <c r="A27" s="422" t="s">
        <v>387</v>
      </c>
      <c r="B27" s="115">
        <v>153990</v>
      </c>
      <c r="C27" s="114">
        <v>90357</v>
      </c>
      <c r="D27" s="114">
        <v>63633</v>
      </c>
      <c r="E27" s="114">
        <v>121485</v>
      </c>
      <c r="F27" s="114">
        <v>30164</v>
      </c>
      <c r="G27" s="114">
        <v>16759</v>
      </c>
      <c r="H27" s="114">
        <v>50096</v>
      </c>
      <c r="I27" s="115">
        <v>41003</v>
      </c>
      <c r="J27" s="114">
        <v>28649</v>
      </c>
      <c r="K27" s="114">
        <v>12354</v>
      </c>
      <c r="L27" s="423">
        <v>9288</v>
      </c>
      <c r="M27" s="424">
        <v>8330</v>
      </c>
    </row>
    <row r="28" spans="1:13" ht="11.1" customHeight="1" x14ac:dyDescent="0.2">
      <c r="A28" s="422" t="s">
        <v>388</v>
      </c>
      <c r="B28" s="115">
        <v>156310</v>
      </c>
      <c r="C28" s="114">
        <v>91656</v>
      </c>
      <c r="D28" s="114">
        <v>64654</v>
      </c>
      <c r="E28" s="114">
        <v>124627</v>
      </c>
      <c r="F28" s="114">
        <v>30464</v>
      </c>
      <c r="G28" s="114">
        <v>18264</v>
      </c>
      <c r="H28" s="114">
        <v>50720</v>
      </c>
      <c r="I28" s="115">
        <v>41097</v>
      </c>
      <c r="J28" s="114">
        <v>28386</v>
      </c>
      <c r="K28" s="114">
        <v>12711</v>
      </c>
      <c r="L28" s="423">
        <v>13723</v>
      </c>
      <c r="M28" s="424">
        <v>11845</v>
      </c>
    </row>
    <row r="29" spans="1:13" s="110" customFormat="1" ht="11.1" customHeight="1" x14ac:dyDescent="0.2">
      <c r="A29" s="422" t="s">
        <v>389</v>
      </c>
      <c r="B29" s="115">
        <v>154778</v>
      </c>
      <c r="C29" s="114">
        <v>90309</v>
      </c>
      <c r="D29" s="114">
        <v>64469</v>
      </c>
      <c r="E29" s="114">
        <v>123886</v>
      </c>
      <c r="F29" s="114">
        <v>30793</v>
      </c>
      <c r="G29" s="114">
        <v>17522</v>
      </c>
      <c r="H29" s="114">
        <v>50934</v>
      </c>
      <c r="I29" s="115">
        <v>40751</v>
      </c>
      <c r="J29" s="114">
        <v>28318</v>
      </c>
      <c r="K29" s="114">
        <v>12433</v>
      </c>
      <c r="L29" s="423">
        <v>7049</v>
      </c>
      <c r="M29" s="424">
        <v>8677</v>
      </c>
    </row>
    <row r="30" spans="1:13" ht="15" customHeight="1" x14ac:dyDescent="0.2">
      <c r="A30" s="422" t="s">
        <v>394</v>
      </c>
      <c r="B30" s="115">
        <v>154770</v>
      </c>
      <c r="C30" s="114">
        <v>90062</v>
      </c>
      <c r="D30" s="114">
        <v>64708</v>
      </c>
      <c r="E30" s="114">
        <v>123344</v>
      </c>
      <c r="F30" s="114">
        <v>31355</v>
      </c>
      <c r="G30" s="114">
        <v>16990</v>
      </c>
      <c r="H30" s="114">
        <v>51357</v>
      </c>
      <c r="I30" s="115">
        <v>39410</v>
      </c>
      <c r="J30" s="114">
        <v>27294</v>
      </c>
      <c r="K30" s="114">
        <v>12116</v>
      </c>
      <c r="L30" s="423">
        <v>10234</v>
      </c>
      <c r="M30" s="424">
        <v>9939</v>
      </c>
    </row>
    <row r="31" spans="1:13" ht="11.1" customHeight="1" x14ac:dyDescent="0.2">
      <c r="A31" s="422" t="s">
        <v>387</v>
      </c>
      <c r="B31" s="115">
        <v>155466</v>
      </c>
      <c r="C31" s="114">
        <v>90871</v>
      </c>
      <c r="D31" s="114">
        <v>64595</v>
      </c>
      <c r="E31" s="114">
        <v>123837</v>
      </c>
      <c r="F31" s="114">
        <v>31569</v>
      </c>
      <c r="G31" s="114">
        <v>16459</v>
      </c>
      <c r="H31" s="114">
        <v>52223</v>
      </c>
      <c r="I31" s="115">
        <v>39786</v>
      </c>
      <c r="J31" s="114">
        <v>27540</v>
      </c>
      <c r="K31" s="114">
        <v>12246</v>
      </c>
      <c r="L31" s="423">
        <v>9700</v>
      </c>
      <c r="M31" s="424">
        <v>9448</v>
      </c>
    </row>
    <row r="32" spans="1:13" ht="11.1" customHeight="1" x14ac:dyDescent="0.2">
      <c r="A32" s="422" t="s">
        <v>388</v>
      </c>
      <c r="B32" s="115">
        <v>158489</v>
      </c>
      <c r="C32" s="114">
        <v>92475</v>
      </c>
      <c r="D32" s="114">
        <v>66014</v>
      </c>
      <c r="E32" s="114">
        <v>126253</v>
      </c>
      <c r="F32" s="114">
        <v>32220</v>
      </c>
      <c r="G32" s="114">
        <v>18083</v>
      </c>
      <c r="H32" s="114">
        <v>52990</v>
      </c>
      <c r="I32" s="115">
        <v>39594</v>
      </c>
      <c r="J32" s="114">
        <v>27012</v>
      </c>
      <c r="K32" s="114">
        <v>12582</v>
      </c>
      <c r="L32" s="423">
        <v>12889</v>
      </c>
      <c r="M32" s="424">
        <v>10493</v>
      </c>
    </row>
    <row r="33" spans="1:13" s="110" customFormat="1" ht="11.1" customHeight="1" x14ac:dyDescent="0.2">
      <c r="A33" s="422" t="s">
        <v>389</v>
      </c>
      <c r="B33" s="115">
        <v>157563</v>
      </c>
      <c r="C33" s="114">
        <v>91748</v>
      </c>
      <c r="D33" s="114">
        <v>65815</v>
      </c>
      <c r="E33" s="114">
        <v>125107</v>
      </c>
      <c r="F33" s="114">
        <v>32442</v>
      </c>
      <c r="G33" s="114">
        <v>17296</v>
      </c>
      <c r="H33" s="114">
        <v>53419</v>
      </c>
      <c r="I33" s="115">
        <v>39512</v>
      </c>
      <c r="J33" s="114">
        <v>27036</v>
      </c>
      <c r="K33" s="114">
        <v>12476</v>
      </c>
      <c r="L33" s="423">
        <v>7144</v>
      </c>
      <c r="M33" s="424">
        <v>8546</v>
      </c>
    </row>
    <row r="34" spans="1:13" ht="15" customHeight="1" x14ac:dyDescent="0.2">
      <c r="A34" s="422" t="s">
        <v>395</v>
      </c>
      <c r="B34" s="115">
        <v>157261</v>
      </c>
      <c r="C34" s="114">
        <v>91512</v>
      </c>
      <c r="D34" s="114">
        <v>65749</v>
      </c>
      <c r="E34" s="114">
        <v>124685</v>
      </c>
      <c r="F34" s="114">
        <v>32568</v>
      </c>
      <c r="G34" s="114">
        <v>16563</v>
      </c>
      <c r="H34" s="114">
        <v>54028</v>
      </c>
      <c r="I34" s="115">
        <v>40445</v>
      </c>
      <c r="J34" s="114">
        <v>27554</v>
      </c>
      <c r="K34" s="114">
        <v>12891</v>
      </c>
      <c r="L34" s="423">
        <v>10237</v>
      </c>
      <c r="M34" s="424">
        <v>10650</v>
      </c>
    </row>
    <row r="35" spans="1:13" ht="11.1" customHeight="1" x14ac:dyDescent="0.2">
      <c r="A35" s="422" t="s">
        <v>387</v>
      </c>
      <c r="B35" s="115">
        <v>157699</v>
      </c>
      <c r="C35" s="114">
        <v>91920</v>
      </c>
      <c r="D35" s="114">
        <v>65779</v>
      </c>
      <c r="E35" s="114">
        <v>124826</v>
      </c>
      <c r="F35" s="114">
        <v>32868</v>
      </c>
      <c r="G35" s="114">
        <v>16185</v>
      </c>
      <c r="H35" s="114">
        <v>54834</v>
      </c>
      <c r="I35" s="115">
        <v>41002</v>
      </c>
      <c r="J35" s="114">
        <v>27929</v>
      </c>
      <c r="K35" s="114">
        <v>13073</v>
      </c>
      <c r="L35" s="423">
        <v>9543</v>
      </c>
      <c r="M35" s="424">
        <v>9325</v>
      </c>
    </row>
    <row r="36" spans="1:13" ht="11.1" customHeight="1" x14ac:dyDescent="0.2">
      <c r="A36" s="422" t="s">
        <v>388</v>
      </c>
      <c r="B36" s="115">
        <v>160104</v>
      </c>
      <c r="C36" s="114">
        <v>93237</v>
      </c>
      <c r="D36" s="114">
        <v>66867</v>
      </c>
      <c r="E36" s="114">
        <v>126796</v>
      </c>
      <c r="F36" s="114">
        <v>33307</v>
      </c>
      <c r="G36" s="114">
        <v>17702</v>
      </c>
      <c r="H36" s="114">
        <v>55406</v>
      </c>
      <c r="I36" s="115">
        <v>41273</v>
      </c>
      <c r="J36" s="114">
        <v>27679</v>
      </c>
      <c r="K36" s="114">
        <v>13594</v>
      </c>
      <c r="L36" s="423">
        <v>13423</v>
      </c>
      <c r="M36" s="424">
        <v>11405</v>
      </c>
    </row>
    <row r="37" spans="1:13" s="110" customFormat="1" ht="11.1" customHeight="1" x14ac:dyDescent="0.2">
      <c r="A37" s="422" t="s">
        <v>389</v>
      </c>
      <c r="B37" s="115">
        <v>159113</v>
      </c>
      <c r="C37" s="114">
        <v>92365</v>
      </c>
      <c r="D37" s="114">
        <v>66748</v>
      </c>
      <c r="E37" s="114">
        <v>125588</v>
      </c>
      <c r="F37" s="114">
        <v>33524</v>
      </c>
      <c r="G37" s="114">
        <v>17028</v>
      </c>
      <c r="H37" s="114">
        <v>55683</v>
      </c>
      <c r="I37" s="115">
        <v>41093</v>
      </c>
      <c r="J37" s="114">
        <v>27587</v>
      </c>
      <c r="K37" s="114">
        <v>13506</v>
      </c>
      <c r="L37" s="423">
        <v>7979</v>
      </c>
      <c r="M37" s="424">
        <v>9134</v>
      </c>
    </row>
    <row r="38" spans="1:13" ht="15" customHeight="1" x14ac:dyDescent="0.2">
      <c r="A38" s="425" t="s">
        <v>396</v>
      </c>
      <c r="B38" s="115">
        <v>159211</v>
      </c>
      <c r="C38" s="114">
        <v>92608</v>
      </c>
      <c r="D38" s="114">
        <v>66603</v>
      </c>
      <c r="E38" s="114">
        <v>125590</v>
      </c>
      <c r="F38" s="114">
        <v>33621</v>
      </c>
      <c r="G38" s="114">
        <v>16414</v>
      </c>
      <c r="H38" s="114">
        <v>56148</v>
      </c>
      <c r="I38" s="115">
        <v>40608</v>
      </c>
      <c r="J38" s="114">
        <v>27381</v>
      </c>
      <c r="K38" s="114">
        <v>13227</v>
      </c>
      <c r="L38" s="423">
        <v>10720</v>
      </c>
      <c r="M38" s="424">
        <v>10629</v>
      </c>
    </row>
    <row r="39" spans="1:13" ht="11.1" customHeight="1" x14ac:dyDescent="0.2">
      <c r="A39" s="422" t="s">
        <v>387</v>
      </c>
      <c r="B39" s="115">
        <v>159968</v>
      </c>
      <c r="C39" s="114">
        <v>93243</v>
      </c>
      <c r="D39" s="114">
        <v>66725</v>
      </c>
      <c r="E39" s="114">
        <v>125972</v>
      </c>
      <c r="F39" s="114">
        <v>33996</v>
      </c>
      <c r="G39" s="114">
        <v>16070</v>
      </c>
      <c r="H39" s="114">
        <v>57071</v>
      </c>
      <c r="I39" s="115">
        <v>40996</v>
      </c>
      <c r="J39" s="114">
        <v>27545</v>
      </c>
      <c r="K39" s="114">
        <v>13451</v>
      </c>
      <c r="L39" s="423">
        <v>9840</v>
      </c>
      <c r="M39" s="424">
        <v>9104</v>
      </c>
    </row>
    <row r="40" spans="1:13" ht="11.1" customHeight="1" x14ac:dyDescent="0.2">
      <c r="A40" s="425" t="s">
        <v>388</v>
      </c>
      <c r="B40" s="115">
        <v>162703</v>
      </c>
      <c r="C40" s="114">
        <v>94927</v>
      </c>
      <c r="D40" s="114">
        <v>67776</v>
      </c>
      <c r="E40" s="114">
        <v>128294</v>
      </c>
      <c r="F40" s="114">
        <v>34409</v>
      </c>
      <c r="G40" s="114">
        <v>17814</v>
      </c>
      <c r="H40" s="114">
        <v>57559</v>
      </c>
      <c r="I40" s="115">
        <v>41061</v>
      </c>
      <c r="J40" s="114">
        <v>27102</v>
      </c>
      <c r="K40" s="114">
        <v>13959</v>
      </c>
      <c r="L40" s="423">
        <v>14653</v>
      </c>
      <c r="M40" s="424">
        <v>12125</v>
      </c>
    </row>
    <row r="41" spans="1:13" s="110" customFormat="1" ht="11.1" customHeight="1" x14ac:dyDescent="0.2">
      <c r="A41" s="422" t="s">
        <v>389</v>
      </c>
      <c r="B41" s="115">
        <v>162327</v>
      </c>
      <c r="C41" s="114">
        <v>94449</v>
      </c>
      <c r="D41" s="114">
        <v>67878</v>
      </c>
      <c r="E41" s="114">
        <v>127520</v>
      </c>
      <c r="F41" s="114">
        <v>34807</v>
      </c>
      <c r="G41" s="114">
        <v>17272</v>
      </c>
      <c r="H41" s="114">
        <v>57923</v>
      </c>
      <c r="I41" s="115">
        <v>41015</v>
      </c>
      <c r="J41" s="114">
        <v>27155</v>
      </c>
      <c r="K41" s="114">
        <v>13860</v>
      </c>
      <c r="L41" s="423">
        <v>8705</v>
      </c>
      <c r="M41" s="424">
        <v>9244</v>
      </c>
    </row>
    <row r="42" spans="1:13" ht="15" customHeight="1" x14ac:dyDescent="0.2">
      <c r="A42" s="422" t="s">
        <v>397</v>
      </c>
      <c r="B42" s="115">
        <v>163029</v>
      </c>
      <c r="C42" s="114">
        <v>94942</v>
      </c>
      <c r="D42" s="114">
        <v>68087</v>
      </c>
      <c r="E42" s="114">
        <v>127989</v>
      </c>
      <c r="F42" s="114">
        <v>35040</v>
      </c>
      <c r="G42" s="114">
        <v>16892</v>
      </c>
      <c r="H42" s="114">
        <v>58547</v>
      </c>
      <c r="I42" s="115">
        <v>40855</v>
      </c>
      <c r="J42" s="114">
        <v>26987</v>
      </c>
      <c r="K42" s="114">
        <v>13868</v>
      </c>
      <c r="L42" s="423">
        <v>13136</v>
      </c>
      <c r="M42" s="424">
        <v>12582</v>
      </c>
    </row>
    <row r="43" spans="1:13" ht="11.1" customHeight="1" x14ac:dyDescent="0.2">
      <c r="A43" s="422" t="s">
        <v>387</v>
      </c>
      <c r="B43" s="115">
        <v>163798</v>
      </c>
      <c r="C43" s="114">
        <v>95663</v>
      </c>
      <c r="D43" s="114">
        <v>68135</v>
      </c>
      <c r="E43" s="114">
        <v>128507</v>
      </c>
      <c r="F43" s="114">
        <v>35291</v>
      </c>
      <c r="G43" s="114">
        <v>16500</v>
      </c>
      <c r="H43" s="114">
        <v>59233</v>
      </c>
      <c r="I43" s="115">
        <v>41105</v>
      </c>
      <c r="J43" s="114">
        <v>26968</v>
      </c>
      <c r="K43" s="114">
        <v>14137</v>
      </c>
      <c r="L43" s="423">
        <v>10441</v>
      </c>
      <c r="M43" s="424">
        <v>9773</v>
      </c>
    </row>
    <row r="44" spans="1:13" ht="11.1" customHeight="1" x14ac:dyDescent="0.2">
      <c r="A44" s="422" t="s">
        <v>388</v>
      </c>
      <c r="B44" s="115">
        <v>166043</v>
      </c>
      <c r="C44" s="114">
        <v>97167</v>
      </c>
      <c r="D44" s="114">
        <v>68876</v>
      </c>
      <c r="E44" s="114">
        <v>130553</v>
      </c>
      <c r="F44" s="114">
        <v>35490</v>
      </c>
      <c r="G44" s="114">
        <v>18146</v>
      </c>
      <c r="H44" s="114">
        <v>59595</v>
      </c>
      <c r="I44" s="115">
        <v>40920</v>
      </c>
      <c r="J44" s="114">
        <v>26399</v>
      </c>
      <c r="K44" s="114">
        <v>14521</v>
      </c>
      <c r="L44" s="423">
        <v>15420</v>
      </c>
      <c r="M44" s="424">
        <v>13383</v>
      </c>
    </row>
    <row r="45" spans="1:13" s="110" customFormat="1" ht="11.1" customHeight="1" x14ac:dyDescent="0.2">
      <c r="A45" s="422" t="s">
        <v>389</v>
      </c>
      <c r="B45" s="115">
        <v>164815</v>
      </c>
      <c r="C45" s="114">
        <v>96042</v>
      </c>
      <c r="D45" s="114">
        <v>68773</v>
      </c>
      <c r="E45" s="114">
        <v>129090</v>
      </c>
      <c r="F45" s="114">
        <v>35725</v>
      </c>
      <c r="G45" s="114">
        <v>17544</v>
      </c>
      <c r="H45" s="114">
        <v>59774</v>
      </c>
      <c r="I45" s="115">
        <v>40725</v>
      </c>
      <c r="J45" s="114">
        <v>26414</v>
      </c>
      <c r="K45" s="114">
        <v>14311</v>
      </c>
      <c r="L45" s="423">
        <v>9008</v>
      </c>
      <c r="M45" s="424">
        <v>10329</v>
      </c>
    </row>
    <row r="46" spans="1:13" ht="15" customHeight="1" x14ac:dyDescent="0.2">
      <c r="A46" s="422" t="s">
        <v>398</v>
      </c>
      <c r="B46" s="115">
        <v>164674</v>
      </c>
      <c r="C46" s="114">
        <v>95890</v>
      </c>
      <c r="D46" s="114">
        <v>68784</v>
      </c>
      <c r="E46" s="114">
        <v>128547</v>
      </c>
      <c r="F46" s="114">
        <v>36127</v>
      </c>
      <c r="G46" s="114">
        <v>17035</v>
      </c>
      <c r="H46" s="114">
        <v>60231</v>
      </c>
      <c r="I46" s="115">
        <v>40354</v>
      </c>
      <c r="J46" s="114">
        <v>26182</v>
      </c>
      <c r="K46" s="114">
        <v>14172</v>
      </c>
      <c r="L46" s="423">
        <v>11675</v>
      </c>
      <c r="M46" s="424">
        <v>12013</v>
      </c>
    </row>
    <row r="47" spans="1:13" ht="11.1" customHeight="1" x14ac:dyDescent="0.2">
      <c r="A47" s="422" t="s">
        <v>387</v>
      </c>
      <c r="B47" s="115">
        <v>163576</v>
      </c>
      <c r="C47" s="114">
        <v>95168</v>
      </c>
      <c r="D47" s="114">
        <v>68408</v>
      </c>
      <c r="E47" s="114">
        <v>127244</v>
      </c>
      <c r="F47" s="114">
        <v>36332</v>
      </c>
      <c r="G47" s="114">
        <v>16368</v>
      </c>
      <c r="H47" s="114">
        <v>60298</v>
      </c>
      <c r="I47" s="115">
        <v>40504</v>
      </c>
      <c r="J47" s="114">
        <v>26278</v>
      </c>
      <c r="K47" s="114">
        <v>14226</v>
      </c>
      <c r="L47" s="423">
        <v>9722</v>
      </c>
      <c r="M47" s="424">
        <v>10960</v>
      </c>
    </row>
    <row r="48" spans="1:13" ht="11.1" customHeight="1" x14ac:dyDescent="0.2">
      <c r="A48" s="422" t="s">
        <v>388</v>
      </c>
      <c r="B48" s="115">
        <v>165435</v>
      </c>
      <c r="C48" s="114">
        <v>96244</v>
      </c>
      <c r="D48" s="114">
        <v>69191</v>
      </c>
      <c r="E48" s="114">
        <v>128762</v>
      </c>
      <c r="F48" s="114">
        <v>36673</v>
      </c>
      <c r="G48" s="114">
        <v>17880</v>
      </c>
      <c r="H48" s="114">
        <v>60631</v>
      </c>
      <c r="I48" s="115">
        <v>40429</v>
      </c>
      <c r="J48" s="114">
        <v>25705</v>
      </c>
      <c r="K48" s="114">
        <v>14724</v>
      </c>
      <c r="L48" s="423">
        <v>14523</v>
      </c>
      <c r="M48" s="424">
        <v>12882</v>
      </c>
    </row>
    <row r="49" spans="1:17" s="110" customFormat="1" ht="11.1" customHeight="1" x14ac:dyDescent="0.2">
      <c r="A49" s="422" t="s">
        <v>389</v>
      </c>
      <c r="B49" s="115">
        <v>163595</v>
      </c>
      <c r="C49" s="114">
        <v>94705</v>
      </c>
      <c r="D49" s="114">
        <v>68890</v>
      </c>
      <c r="E49" s="114">
        <v>126625</v>
      </c>
      <c r="F49" s="114">
        <v>36970</v>
      </c>
      <c r="G49" s="114">
        <v>17118</v>
      </c>
      <c r="H49" s="114">
        <v>60621</v>
      </c>
      <c r="I49" s="115">
        <v>40288</v>
      </c>
      <c r="J49" s="114">
        <v>25705</v>
      </c>
      <c r="K49" s="114">
        <v>14583</v>
      </c>
      <c r="L49" s="423">
        <v>8033</v>
      </c>
      <c r="M49" s="424">
        <v>10046</v>
      </c>
    </row>
    <row r="50" spans="1:17" ht="15" customHeight="1" x14ac:dyDescent="0.2">
      <c r="A50" s="422" t="s">
        <v>399</v>
      </c>
      <c r="B50" s="143">
        <v>162427</v>
      </c>
      <c r="C50" s="144">
        <v>93871</v>
      </c>
      <c r="D50" s="144">
        <v>68556</v>
      </c>
      <c r="E50" s="144">
        <v>125539</v>
      </c>
      <c r="F50" s="144">
        <v>36888</v>
      </c>
      <c r="G50" s="144">
        <v>16476</v>
      </c>
      <c r="H50" s="144">
        <v>60596</v>
      </c>
      <c r="I50" s="143">
        <v>39140</v>
      </c>
      <c r="J50" s="144">
        <v>24947</v>
      </c>
      <c r="K50" s="144">
        <v>14193</v>
      </c>
      <c r="L50" s="426">
        <v>10520</v>
      </c>
      <c r="M50" s="427">
        <v>11684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-1.3645141309496338</v>
      </c>
      <c r="C6" s="480">
        <f>'Tabelle 3.3'!J11</f>
        <v>-3.0083758735193538</v>
      </c>
      <c r="D6" s="481">
        <f t="shared" ref="D6:E9" si="0">IF(OR(AND(B6&gt;=-50,B6&lt;=50),ISNUMBER(B6)=FALSE),B6,"")</f>
        <v>-1.3645141309496338</v>
      </c>
      <c r="E6" s="481">
        <f t="shared" si="0"/>
        <v>-3.0083758735193538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-1.3645141309496338</v>
      </c>
      <c r="C14" s="480">
        <f>'Tabelle 3.3'!J11</f>
        <v>-3.0083758735193538</v>
      </c>
      <c r="D14" s="481">
        <f>IF(OR(AND(B14&gt;=-50,B14&lt;=50),ISNUMBER(B14)=FALSE),B14,"")</f>
        <v>-1.3645141309496338</v>
      </c>
      <c r="E14" s="481">
        <f>IF(OR(AND(C14&gt;=-50,C14&lt;=50),ISNUMBER(C14)=FALSE),C14,"")</f>
        <v>-3.0083758735193538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9.4091903719912473</v>
      </c>
      <c r="C15" s="480">
        <f>'Tabelle 3.3'!J12</f>
        <v>3.0927835051546393</v>
      </c>
      <c r="D15" s="481">
        <f t="shared" ref="D15:E45" si="3">IF(OR(AND(B15&gt;=-50,B15&lt;=50),ISNUMBER(B15)=FALSE),B15,"")</f>
        <v>9.4091903719912473</v>
      </c>
      <c r="E15" s="481">
        <f t="shared" si="3"/>
        <v>3.0927835051546393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1.408450704225352</v>
      </c>
      <c r="C16" s="480">
        <f>'Tabelle 3.3'!J13</f>
        <v>-4.0540540540540544</v>
      </c>
      <c r="D16" s="481">
        <f t="shared" si="3"/>
        <v>1.408450704225352</v>
      </c>
      <c r="E16" s="481">
        <f t="shared" si="3"/>
        <v>-4.0540540540540544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-3.8671200345423142</v>
      </c>
      <c r="C17" s="480">
        <f>'Tabelle 3.3'!J14</f>
        <v>-9.6443640747438213</v>
      </c>
      <c r="D17" s="481">
        <f t="shared" si="3"/>
        <v>-3.8671200345423142</v>
      </c>
      <c r="E17" s="481">
        <f t="shared" si="3"/>
        <v>-9.6443640747438213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0.21385799828913601</v>
      </c>
      <c r="C18" s="480">
        <f>'Tabelle 3.3'!J15</f>
        <v>-6.1956521739130439</v>
      </c>
      <c r="D18" s="481">
        <f t="shared" si="3"/>
        <v>0.21385799828913601</v>
      </c>
      <c r="E18" s="481">
        <f t="shared" si="3"/>
        <v>-6.1956521739130439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-4.0947041625222296</v>
      </c>
      <c r="C19" s="480">
        <f>'Tabelle 3.3'!J16</f>
        <v>-10.41073607157381</v>
      </c>
      <c r="D19" s="481">
        <f t="shared" si="3"/>
        <v>-4.0947041625222296</v>
      </c>
      <c r="E19" s="481">
        <f t="shared" si="3"/>
        <v>-10.41073607157381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-2.841328413284133</v>
      </c>
      <c r="C20" s="480">
        <f>'Tabelle 3.3'!J17</f>
        <v>-8.8972431077694232</v>
      </c>
      <c r="D20" s="481">
        <f t="shared" si="3"/>
        <v>-2.841328413284133</v>
      </c>
      <c r="E20" s="481">
        <f t="shared" si="3"/>
        <v>-8.8972431077694232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2.0497574714442184</v>
      </c>
      <c r="C21" s="480">
        <f>'Tabelle 3.3'!J18</f>
        <v>0.19801980198019803</v>
      </c>
      <c r="D21" s="481">
        <f t="shared" si="3"/>
        <v>2.0497574714442184</v>
      </c>
      <c r="E21" s="481">
        <f t="shared" si="3"/>
        <v>0.19801980198019803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-0.16580200032090708</v>
      </c>
      <c r="C22" s="480">
        <f>'Tabelle 3.3'!J19</f>
        <v>-2.5226082817705855</v>
      </c>
      <c r="D22" s="481">
        <f t="shared" si="3"/>
        <v>-0.16580200032090708</v>
      </c>
      <c r="E22" s="481">
        <f t="shared" si="3"/>
        <v>-2.5226082817705855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-5.1819757365684573</v>
      </c>
      <c r="C23" s="480">
        <f>'Tabelle 3.3'!J20</f>
        <v>1.2817818869510402</v>
      </c>
      <c r="D23" s="481">
        <f t="shared" si="3"/>
        <v>-5.1819757365684573</v>
      </c>
      <c r="E23" s="481">
        <f t="shared" si="3"/>
        <v>1.2817818869510402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-0.1279317697228145</v>
      </c>
      <c r="C24" s="480">
        <f>'Tabelle 3.3'!J21</f>
        <v>-8.0147965474722564</v>
      </c>
      <c r="D24" s="481">
        <f t="shared" si="3"/>
        <v>-0.1279317697228145</v>
      </c>
      <c r="E24" s="481">
        <f t="shared" si="3"/>
        <v>-8.0147965474722564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4.4554455445544559</v>
      </c>
      <c r="C25" s="480">
        <f>'Tabelle 3.3'!J22</f>
        <v>-20.710059171597631</v>
      </c>
      <c r="D25" s="481">
        <f t="shared" si="3"/>
        <v>4.4554455445544559</v>
      </c>
      <c r="E25" s="481">
        <f t="shared" si="3"/>
        <v>-20.710059171597631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-1.0647010647010646</v>
      </c>
      <c r="C26" s="480">
        <f>'Tabelle 3.3'!J23</f>
        <v>4.166666666666667</v>
      </c>
      <c r="D26" s="481">
        <f t="shared" si="3"/>
        <v>-1.0647010647010646</v>
      </c>
      <c r="E26" s="481">
        <f t="shared" si="3"/>
        <v>4.166666666666667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8.5263338480013733</v>
      </c>
      <c r="C27" s="480">
        <f>'Tabelle 3.3'!J24</f>
        <v>-1.8409169850642584</v>
      </c>
      <c r="D27" s="481">
        <f t="shared" si="3"/>
        <v>8.5263338480013733</v>
      </c>
      <c r="E27" s="481">
        <f t="shared" si="3"/>
        <v>-1.8409169850642584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5.0415800415800414</v>
      </c>
      <c r="C28" s="480">
        <f>'Tabelle 3.3'!J25</f>
        <v>2.885876694359423</v>
      </c>
      <c r="D28" s="481">
        <f t="shared" si="3"/>
        <v>5.0415800415800414</v>
      </c>
      <c r="E28" s="481">
        <f t="shared" si="3"/>
        <v>2.885876694359423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-17.387788111605339</v>
      </c>
      <c r="C29" s="480">
        <f>'Tabelle 3.3'!J26</f>
        <v>-17.757009345794394</v>
      </c>
      <c r="D29" s="481">
        <f t="shared" si="3"/>
        <v>-17.387788111605339</v>
      </c>
      <c r="E29" s="481">
        <f t="shared" si="3"/>
        <v>-17.757009345794394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2.7569673359304763</v>
      </c>
      <c r="C30" s="480">
        <f>'Tabelle 3.3'!J27</f>
        <v>-12.741312741312742</v>
      </c>
      <c r="D30" s="481">
        <f t="shared" si="3"/>
        <v>2.7569673359304763</v>
      </c>
      <c r="E30" s="481">
        <f t="shared" si="3"/>
        <v>-12.741312741312742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3.8518886679920477</v>
      </c>
      <c r="C31" s="480">
        <f>'Tabelle 3.3'!J28</f>
        <v>-2.8901734104046244</v>
      </c>
      <c r="D31" s="481">
        <f t="shared" si="3"/>
        <v>3.8518886679920477</v>
      </c>
      <c r="E31" s="481">
        <f t="shared" si="3"/>
        <v>-2.8901734104046244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2.4335147345723378</v>
      </c>
      <c r="C32" s="480">
        <f>'Tabelle 3.3'!J29</f>
        <v>0.35</v>
      </c>
      <c r="D32" s="481">
        <f t="shared" si="3"/>
        <v>2.4335147345723378</v>
      </c>
      <c r="E32" s="481">
        <f t="shared" si="3"/>
        <v>0.35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2.0681896850121149</v>
      </c>
      <c r="C33" s="480">
        <f>'Tabelle 3.3'!J30</f>
        <v>-0.63938618925831203</v>
      </c>
      <c r="D33" s="481">
        <f t="shared" si="3"/>
        <v>2.0681896850121149</v>
      </c>
      <c r="E33" s="481">
        <f t="shared" si="3"/>
        <v>-0.63938618925831203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1.8065129545994771</v>
      </c>
      <c r="C34" s="480">
        <f>'Tabelle 3.3'!J31</f>
        <v>-2.8992176714219973</v>
      </c>
      <c r="D34" s="481">
        <f t="shared" si="3"/>
        <v>1.8065129545994771</v>
      </c>
      <c r="E34" s="481">
        <f t="shared" si="3"/>
        <v>-2.8992176714219973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9.4091903719912473</v>
      </c>
      <c r="C37" s="480">
        <f>'Tabelle 3.3'!J34</f>
        <v>3.0927835051546393</v>
      </c>
      <c r="D37" s="481">
        <f t="shared" si="3"/>
        <v>9.4091903719912473</v>
      </c>
      <c r="E37" s="481">
        <f t="shared" si="3"/>
        <v>3.0927835051546393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-3.2455190665223146</v>
      </c>
      <c r="C38" s="480">
        <f>'Tabelle 3.3'!J35</f>
        <v>-7.747921436317629</v>
      </c>
      <c r="D38" s="481">
        <f t="shared" si="3"/>
        <v>-3.2455190665223146</v>
      </c>
      <c r="E38" s="481">
        <f t="shared" si="3"/>
        <v>-7.747921436317629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0.50316326908135711</v>
      </c>
      <c r="C39" s="480">
        <f>'Tabelle 3.3'!J36</f>
        <v>-1.8259665029593251</v>
      </c>
      <c r="D39" s="481">
        <f t="shared" si="3"/>
        <v>0.50316326908135711</v>
      </c>
      <c r="E39" s="481">
        <f t="shared" si="3"/>
        <v>-1.8259665029593251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0.50316326908135711</v>
      </c>
      <c r="C45" s="480">
        <f>'Tabelle 3.3'!J36</f>
        <v>-1.8259665029593251</v>
      </c>
      <c r="D45" s="481">
        <f t="shared" si="3"/>
        <v>0.50316326908135711</v>
      </c>
      <c r="E45" s="481">
        <f t="shared" si="3"/>
        <v>-1.8259665029593251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153397</v>
      </c>
      <c r="C51" s="487">
        <v>28472</v>
      </c>
      <c r="D51" s="487">
        <v>12088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153990</v>
      </c>
      <c r="C52" s="487">
        <v>28649</v>
      </c>
      <c r="D52" s="487">
        <v>12354</v>
      </c>
      <c r="E52" s="488">
        <f t="shared" ref="E52:G70" si="11">IF($A$51=37802,IF(COUNTBLANK(B$51:B$70)&gt;0,#N/A,B52/B$51*100),IF(COUNTBLANK(B$51:B$75)&gt;0,#N/A,B52/B$51*100))</f>
        <v>100.3865786162702</v>
      </c>
      <c r="F52" s="488">
        <f t="shared" si="11"/>
        <v>100.62166338859231</v>
      </c>
      <c r="G52" s="488">
        <f t="shared" si="11"/>
        <v>102.20052945069492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156310</v>
      </c>
      <c r="C53" s="487">
        <v>28386</v>
      </c>
      <c r="D53" s="487">
        <v>12711</v>
      </c>
      <c r="E53" s="488">
        <f t="shared" si="11"/>
        <v>101.89899411331382</v>
      </c>
      <c r="F53" s="488">
        <f t="shared" si="11"/>
        <v>99.697948862039894</v>
      </c>
      <c r="G53" s="488">
        <f t="shared" si="11"/>
        <v>105.15387160820649</v>
      </c>
      <c r="H53" s="489">
        <f>IF(ISERROR(L53)=TRUE,IF(MONTH(A53)=MONTH(MAX(A$51:A$75)),A53,""),"")</f>
        <v>41883</v>
      </c>
      <c r="I53" s="488">
        <f t="shared" si="12"/>
        <v>101.89899411331382</v>
      </c>
      <c r="J53" s="488">
        <f t="shared" si="10"/>
        <v>99.697948862039894</v>
      </c>
      <c r="K53" s="488">
        <f t="shared" si="10"/>
        <v>105.15387160820649</v>
      </c>
      <c r="L53" s="488" t="e">
        <f t="shared" si="13"/>
        <v>#N/A</v>
      </c>
    </row>
    <row r="54" spans="1:14" ht="15" customHeight="1" x14ac:dyDescent="0.2">
      <c r="A54" s="490" t="s">
        <v>462</v>
      </c>
      <c r="B54" s="487">
        <v>154778</v>
      </c>
      <c r="C54" s="487">
        <v>28318</v>
      </c>
      <c r="D54" s="487">
        <v>12433</v>
      </c>
      <c r="E54" s="488">
        <f t="shared" si="11"/>
        <v>100.90027836267986</v>
      </c>
      <c r="F54" s="488">
        <f t="shared" si="11"/>
        <v>99.459117729699358</v>
      </c>
      <c r="G54" s="488">
        <f t="shared" si="11"/>
        <v>102.85407015221708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154770</v>
      </c>
      <c r="C55" s="487">
        <v>27294</v>
      </c>
      <c r="D55" s="487">
        <v>12116</v>
      </c>
      <c r="E55" s="488">
        <f t="shared" si="11"/>
        <v>100.89506313682797</v>
      </c>
      <c r="F55" s="488">
        <f t="shared" si="11"/>
        <v>95.862601854453501</v>
      </c>
      <c r="G55" s="488">
        <f t="shared" si="11"/>
        <v>100.23163467902052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155466</v>
      </c>
      <c r="C56" s="487">
        <v>27540</v>
      </c>
      <c r="D56" s="487">
        <v>12246</v>
      </c>
      <c r="E56" s="488">
        <f t="shared" si="11"/>
        <v>101.34878778594106</v>
      </c>
      <c r="F56" s="488">
        <f t="shared" si="11"/>
        <v>96.726608597920759</v>
      </c>
      <c r="G56" s="488">
        <f t="shared" si="11"/>
        <v>101.30708140304434</v>
      </c>
      <c r="H56" s="489" t="str">
        <f t="shared" si="14"/>
        <v/>
      </c>
      <c r="I56" s="488" t="str">
        <f t="shared" si="12"/>
        <v/>
      </c>
      <c r="J56" s="488" t="str">
        <f t="shared" si="10"/>
        <v/>
      </c>
      <c r="K56" s="488" t="str">
        <f t="shared" si="10"/>
        <v/>
      </c>
      <c r="L56" s="488" t="e">
        <f t="shared" si="13"/>
        <v>#N/A</v>
      </c>
    </row>
    <row r="57" spans="1:14" ht="15" customHeight="1" x14ac:dyDescent="0.2">
      <c r="A57" s="490">
        <v>42248</v>
      </c>
      <c r="B57" s="487">
        <v>158489</v>
      </c>
      <c r="C57" s="487">
        <v>27012</v>
      </c>
      <c r="D57" s="487">
        <v>12582</v>
      </c>
      <c r="E57" s="488">
        <f t="shared" si="11"/>
        <v>103.31949125471816</v>
      </c>
      <c r="F57" s="488">
        <f t="shared" si="11"/>
        <v>94.872155099747118</v>
      </c>
      <c r="G57" s="488">
        <f t="shared" si="11"/>
        <v>104.08669755129054</v>
      </c>
      <c r="H57" s="489">
        <f t="shared" si="14"/>
        <v>42248</v>
      </c>
      <c r="I57" s="488">
        <f t="shared" si="12"/>
        <v>103.31949125471816</v>
      </c>
      <c r="J57" s="488">
        <f t="shared" si="10"/>
        <v>94.872155099747118</v>
      </c>
      <c r="K57" s="488">
        <f t="shared" si="10"/>
        <v>104.08669755129054</v>
      </c>
      <c r="L57" s="488" t="e">
        <f t="shared" si="13"/>
        <v>#N/A</v>
      </c>
    </row>
    <row r="58" spans="1:14" ht="15" customHeight="1" x14ac:dyDescent="0.2">
      <c r="A58" s="490" t="s">
        <v>465</v>
      </c>
      <c r="B58" s="487">
        <v>157563</v>
      </c>
      <c r="C58" s="487">
        <v>27036</v>
      </c>
      <c r="D58" s="487">
        <v>12476</v>
      </c>
      <c r="E58" s="488">
        <f t="shared" si="11"/>
        <v>102.71582886236368</v>
      </c>
      <c r="F58" s="488">
        <f t="shared" si="11"/>
        <v>94.956448440573197</v>
      </c>
      <c r="G58" s="488">
        <f t="shared" si="11"/>
        <v>103.20979483785572</v>
      </c>
      <c r="H58" s="489" t="str">
        <f t="shared" si="14"/>
        <v/>
      </c>
      <c r="I58" s="488" t="str">
        <f t="shared" si="12"/>
        <v/>
      </c>
      <c r="J58" s="488" t="str">
        <f t="shared" si="10"/>
        <v/>
      </c>
      <c r="K58" s="488" t="str">
        <f t="shared" si="10"/>
        <v/>
      </c>
      <c r="L58" s="488" t="e">
        <f t="shared" si="13"/>
        <v>#N/A</v>
      </c>
    </row>
    <row r="59" spans="1:14" ht="15" customHeight="1" x14ac:dyDescent="0.2">
      <c r="A59" s="490" t="s">
        <v>466</v>
      </c>
      <c r="B59" s="487">
        <v>157261</v>
      </c>
      <c r="C59" s="487">
        <v>27554</v>
      </c>
      <c r="D59" s="487">
        <v>12891</v>
      </c>
      <c r="E59" s="488">
        <f t="shared" si="11"/>
        <v>102.51895408645541</v>
      </c>
      <c r="F59" s="488">
        <f t="shared" si="11"/>
        <v>96.775779713402642</v>
      </c>
      <c r="G59" s="488">
        <f t="shared" si="11"/>
        <v>106.64295168762411</v>
      </c>
      <c r="H59" s="489" t="str">
        <f t="shared" si="14"/>
        <v/>
      </c>
      <c r="I59" s="488" t="str">
        <f t="shared" si="12"/>
        <v/>
      </c>
      <c r="J59" s="488" t="str">
        <f t="shared" si="10"/>
        <v/>
      </c>
      <c r="K59" s="488" t="str">
        <f t="shared" si="10"/>
        <v/>
      </c>
      <c r="L59" s="488" t="e">
        <f t="shared" si="13"/>
        <v>#N/A</v>
      </c>
    </row>
    <row r="60" spans="1:14" ht="15" customHeight="1" x14ac:dyDescent="0.2">
      <c r="A60" s="490" t="s">
        <v>467</v>
      </c>
      <c r="B60" s="487">
        <v>157699</v>
      </c>
      <c r="C60" s="487">
        <v>27929</v>
      </c>
      <c r="D60" s="487">
        <v>13073</v>
      </c>
      <c r="E60" s="488">
        <f t="shared" si="11"/>
        <v>102.80448770184553</v>
      </c>
      <c r="F60" s="488">
        <f t="shared" si="11"/>
        <v>98.092863163810065</v>
      </c>
      <c r="G60" s="488">
        <f t="shared" si="11"/>
        <v>108.14857710125744</v>
      </c>
      <c r="H60" s="489" t="str">
        <f t="shared" si="14"/>
        <v/>
      </c>
      <c r="I60" s="488" t="str">
        <f t="shared" si="12"/>
        <v/>
      </c>
      <c r="J60" s="488" t="str">
        <f t="shared" si="10"/>
        <v/>
      </c>
      <c r="K60" s="488" t="str">
        <f t="shared" si="10"/>
        <v/>
      </c>
      <c r="L60" s="488" t="e">
        <f t="shared" si="13"/>
        <v>#N/A</v>
      </c>
    </row>
    <row r="61" spans="1:14" ht="15" customHeight="1" x14ac:dyDescent="0.2">
      <c r="A61" s="490">
        <v>42614</v>
      </c>
      <c r="B61" s="487">
        <v>160104</v>
      </c>
      <c r="C61" s="487">
        <v>27679</v>
      </c>
      <c r="D61" s="487">
        <v>13594</v>
      </c>
      <c r="E61" s="488">
        <f t="shared" si="11"/>
        <v>104.37231497356532</v>
      </c>
      <c r="F61" s="488">
        <f t="shared" si="11"/>
        <v>97.214807530205121</v>
      </c>
      <c r="G61" s="488">
        <f t="shared" si="11"/>
        <v>112.45863666446063</v>
      </c>
      <c r="H61" s="489">
        <f t="shared" si="14"/>
        <v>42614</v>
      </c>
      <c r="I61" s="488">
        <f t="shared" si="12"/>
        <v>104.37231497356532</v>
      </c>
      <c r="J61" s="488">
        <f t="shared" si="10"/>
        <v>97.214807530205121</v>
      </c>
      <c r="K61" s="488">
        <f t="shared" si="10"/>
        <v>112.45863666446063</v>
      </c>
      <c r="L61" s="488" t="e">
        <f t="shared" si="13"/>
        <v>#N/A</v>
      </c>
    </row>
    <row r="62" spans="1:14" ht="15" customHeight="1" x14ac:dyDescent="0.2">
      <c r="A62" s="490" t="s">
        <v>468</v>
      </c>
      <c r="B62" s="487">
        <v>159113</v>
      </c>
      <c r="C62" s="487">
        <v>27587</v>
      </c>
      <c r="D62" s="487">
        <v>13506</v>
      </c>
      <c r="E62" s="488">
        <f t="shared" si="11"/>
        <v>103.72627887116437</v>
      </c>
      <c r="F62" s="488">
        <f t="shared" si="11"/>
        <v>96.891683057038492</v>
      </c>
      <c r="G62" s="488">
        <f t="shared" si="11"/>
        <v>111.73064195896758</v>
      </c>
      <c r="H62" s="489" t="str">
        <f t="shared" si="14"/>
        <v/>
      </c>
      <c r="I62" s="488" t="str">
        <f t="shared" si="12"/>
        <v/>
      </c>
      <c r="J62" s="488" t="str">
        <f t="shared" si="10"/>
        <v/>
      </c>
      <c r="K62" s="488" t="str">
        <f t="shared" si="10"/>
        <v/>
      </c>
      <c r="L62" s="488" t="e">
        <f t="shared" si="13"/>
        <v>#N/A</v>
      </c>
    </row>
    <row r="63" spans="1:14" ht="15" customHeight="1" x14ac:dyDescent="0.2">
      <c r="A63" s="490" t="s">
        <v>469</v>
      </c>
      <c r="B63" s="487">
        <v>159211</v>
      </c>
      <c r="C63" s="487">
        <v>27381</v>
      </c>
      <c r="D63" s="487">
        <v>13227</v>
      </c>
      <c r="E63" s="488">
        <f t="shared" si="11"/>
        <v>103.79016538784983</v>
      </c>
      <c r="F63" s="488">
        <f t="shared" si="11"/>
        <v>96.168165214948019</v>
      </c>
      <c r="G63" s="488">
        <f t="shared" si="11"/>
        <v>109.42256783587028</v>
      </c>
      <c r="H63" s="489" t="str">
        <f t="shared" si="14"/>
        <v/>
      </c>
      <c r="I63" s="488" t="str">
        <f t="shared" si="12"/>
        <v/>
      </c>
      <c r="J63" s="488" t="str">
        <f t="shared" si="10"/>
        <v/>
      </c>
      <c r="K63" s="488" t="str">
        <f t="shared" si="10"/>
        <v/>
      </c>
      <c r="L63" s="488" t="e">
        <f t="shared" si="13"/>
        <v>#N/A</v>
      </c>
    </row>
    <row r="64" spans="1:14" ht="15" customHeight="1" x14ac:dyDescent="0.2">
      <c r="A64" s="490" t="s">
        <v>470</v>
      </c>
      <c r="B64" s="487">
        <v>159968</v>
      </c>
      <c r="C64" s="487">
        <v>27545</v>
      </c>
      <c r="D64" s="487">
        <v>13451</v>
      </c>
      <c r="E64" s="488">
        <f t="shared" si="11"/>
        <v>104.28365613408346</v>
      </c>
      <c r="F64" s="488">
        <f t="shared" si="11"/>
        <v>96.744169710592871</v>
      </c>
      <c r="G64" s="488">
        <f t="shared" si="11"/>
        <v>111.27564526803442</v>
      </c>
      <c r="H64" s="489" t="str">
        <f t="shared" si="14"/>
        <v/>
      </c>
      <c r="I64" s="488" t="str">
        <f t="shared" si="12"/>
        <v/>
      </c>
      <c r="J64" s="488" t="str">
        <f t="shared" si="10"/>
        <v/>
      </c>
      <c r="K64" s="488" t="str">
        <f t="shared" si="10"/>
        <v/>
      </c>
      <c r="L64" s="488" t="e">
        <f t="shared" si="13"/>
        <v>#N/A</v>
      </c>
    </row>
    <row r="65" spans="1:12" ht="15" customHeight="1" x14ac:dyDescent="0.2">
      <c r="A65" s="490">
        <v>42979</v>
      </c>
      <c r="B65" s="487">
        <v>162703</v>
      </c>
      <c r="C65" s="487">
        <v>27102</v>
      </c>
      <c r="D65" s="487">
        <v>13959</v>
      </c>
      <c r="E65" s="488">
        <f t="shared" si="11"/>
        <v>106.06661147219307</v>
      </c>
      <c r="F65" s="488">
        <f t="shared" si="11"/>
        <v>95.188255127844897</v>
      </c>
      <c r="G65" s="488">
        <f t="shared" si="11"/>
        <v>115.47816015883521</v>
      </c>
      <c r="H65" s="489">
        <f t="shared" si="14"/>
        <v>42979</v>
      </c>
      <c r="I65" s="488">
        <f t="shared" si="12"/>
        <v>106.06661147219307</v>
      </c>
      <c r="J65" s="488">
        <f t="shared" si="10"/>
        <v>95.188255127844897</v>
      </c>
      <c r="K65" s="488">
        <f t="shared" si="10"/>
        <v>115.47816015883521</v>
      </c>
      <c r="L65" s="488" t="e">
        <f t="shared" si="13"/>
        <v>#N/A</v>
      </c>
    </row>
    <row r="66" spans="1:12" ht="15" customHeight="1" x14ac:dyDescent="0.2">
      <c r="A66" s="490" t="s">
        <v>471</v>
      </c>
      <c r="B66" s="487">
        <v>162327</v>
      </c>
      <c r="C66" s="487">
        <v>27155</v>
      </c>
      <c r="D66" s="487">
        <v>13860</v>
      </c>
      <c r="E66" s="488">
        <f t="shared" si="11"/>
        <v>105.82149585715497</v>
      </c>
      <c r="F66" s="488">
        <f t="shared" si="11"/>
        <v>95.374402922169139</v>
      </c>
      <c r="G66" s="488">
        <f t="shared" si="11"/>
        <v>114.65916611515551</v>
      </c>
      <c r="H66" s="489" t="str">
        <f t="shared" si="14"/>
        <v/>
      </c>
      <c r="I66" s="488" t="str">
        <f t="shared" si="12"/>
        <v/>
      </c>
      <c r="J66" s="488" t="str">
        <f t="shared" si="10"/>
        <v/>
      </c>
      <c r="K66" s="488" t="str">
        <f t="shared" si="10"/>
        <v/>
      </c>
      <c r="L66" s="488" t="e">
        <f t="shared" si="13"/>
        <v>#N/A</v>
      </c>
    </row>
    <row r="67" spans="1:12" ht="15" customHeight="1" x14ac:dyDescent="0.2">
      <c r="A67" s="490" t="s">
        <v>472</v>
      </c>
      <c r="B67" s="487">
        <v>163029</v>
      </c>
      <c r="C67" s="487">
        <v>26987</v>
      </c>
      <c r="D67" s="487">
        <v>13868</v>
      </c>
      <c r="E67" s="488">
        <f t="shared" si="11"/>
        <v>106.27913192565694</v>
      </c>
      <c r="F67" s="488">
        <f t="shared" si="11"/>
        <v>94.784349536386628</v>
      </c>
      <c r="G67" s="488">
        <f t="shared" si="11"/>
        <v>114.72534745201853</v>
      </c>
      <c r="H67" s="489" t="str">
        <f t="shared" si="14"/>
        <v/>
      </c>
      <c r="I67" s="488" t="str">
        <f t="shared" si="12"/>
        <v/>
      </c>
      <c r="J67" s="488" t="str">
        <f t="shared" si="12"/>
        <v/>
      </c>
      <c r="K67" s="488" t="str">
        <f t="shared" si="12"/>
        <v/>
      </c>
      <c r="L67" s="488" t="e">
        <f t="shared" si="13"/>
        <v>#N/A</v>
      </c>
    </row>
    <row r="68" spans="1:12" ht="15" customHeight="1" x14ac:dyDescent="0.2">
      <c r="A68" s="490" t="s">
        <v>473</v>
      </c>
      <c r="B68" s="487">
        <v>163798</v>
      </c>
      <c r="C68" s="487">
        <v>26968</v>
      </c>
      <c r="D68" s="487">
        <v>14137</v>
      </c>
      <c r="E68" s="488">
        <f t="shared" si="11"/>
        <v>106.78044551066839</v>
      </c>
      <c r="F68" s="488">
        <f t="shared" si="11"/>
        <v>94.717617308232647</v>
      </c>
      <c r="G68" s="488">
        <f t="shared" si="11"/>
        <v>116.95069490403706</v>
      </c>
      <c r="H68" s="489" t="str">
        <f t="shared" si="14"/>
        <v/>
      </c>
      <c r="I68" s="488" t="str">
        <f t="shared" si="12"/>
        <v/>
      </c>
      <c r="J68" s="488" t="str">
        <f t="shared" si="12"/>
        <v/>
      </c>
      <c r="K68" s="488" t="str">
        <f t="shared" si="12"/>
        <v/>
      </c>
      <c r="L68" s="488" t="e">
        <f t="shared" si="13"/>
        <v>#N/A</v>
      </c>
    </row>
    <row r="69" spans="1:12" ht="15" customHeight="1" x14ac:dyDescent="0.2">
      <c r="A69" s="490">
        <v>43344</v>
      </c>
      <c r="B69" s="487">
        <v>166043</v>
      </c>
      <c r="C69" s="487">
        <v>26399</v>
      </c>
      <c r="D69" s="487">
        <v>14521</v>
      </c>
      <c r="E69" s="488">
        <f t="shared" si="11"/>
        <v>108.2439682653507</v>
      </c>
      <c r="F69" s="488">
        <f t="shared" si="11"/>
        <v>92.719162686147797</v>
      </c>
      <c r="G69" s="488">
        <f t="shared" si="11"/>
        <v>120.12739907346128</v>
      </c>
      <c r="H69" s="489">
        <f t="shared" si="14"/>
        <v>43344</v>
      </c>
      <c r="I69" s="488">
        <f t="shared" si="12"/>
        <v>108.2439682653507</v>
      </c>
      <c r="J69" s="488">
        <f t="shared" si="12"/>
        <v>92.719162686147797</v>
      </c>
      <c r="K69" s="488">
        <f t="shared" si="12"/>
        <v>120.12739907346128</v>
      </c>
      <c r="L69" s="488" t="e">
        <f t="shared" si="13"/>
        <v>#N/A</v>
      </c>
    </row>
    <row r="70" spans="1:12" ht="15" customHeight="1" x14ac:dyDescent="0.2">
      <c r="A70" s="490" t="s">
        <v>474</v>
      </c>
      <c r="B70" s="487">
        <v>164815</v>
      </c>
      <c r="C70" s="487">
        <v>26414</v>
      </c>
      <c r="D70" s="487">
        <v>14311</v>
      </c>
      <c r="E70" s="488">
        <f t="shared" si="11"/>
        <v>107.44343109708794</v>
      </c>
      <c r="F70" s="488">
        <f t="shared" si="11"/>
        <v>92.771846024164091</v>
      </c>
      <c r="G70" s="488">
        <f t="shared" si="11"/>
        <v>118.39013898080741</v>
      </c>
      <c r="H70" s="489" t="str">
        <f t="shared" si="14"/>
        <v/>
      </c>
      <c r="I70" s="488" t="str">
        <f t="shared" si="12"/>
        <v/>
      </c>
      <c r="J70" s="488" t="str">
        <f t="shared" si="12"/>
        <v/>
      </c>
      <c r="K70" s="488" t="str">
        <f t="shared" si="12"/>
        <v/>
      </c>
      <c r="L70" s="488" t="e">
        <f t="shared" si="13"/>
        <v>#N/A</v>
      </c>
    </row>
    <row r="71" spans="1:12" ht="15" customHeight="1" x14ac:dyDescent="0.2">
      <c r="A71" s="490" t="s">
        <v>475</v>
      </c>
      <c r="B71" s="487">
        <v>164674</v>
      </c>
      <c r="C71" s="487">
        <v>26182</v>
      </c>
      <c r="D71" s="487">
        <v>14172</v>
      </c>
      <c r="E71" s="491">
        <f t="shared" ref="E71:G75" si="15">IF($A$51=37802,IF(COUNTBLANK(B$51:B$70)&gt;0,#N/A,IF(ISBLANK(B71)=FALSE,B71/B$51*100,#N/A)),IF(COUNTBLANK(B$51:B$75)&gt;0,#N/A,B71/B$51*100))</f>
        <v>107.35151274144866</v>
      </c>
      <c r="F71" s="491">
        <f t="shared" si="15"/>
        <v>91.957010396178703</v>
      </c>
      <c r="G71" s="491">
        <f t="shared" si="15"/>
        <v>117.24023825281272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163576</v>
      </c>
      <c r="C72" s="487">
        <v>26278</v>
      </c>
      <c r="D72" s="487">
        <v>14226</v>
      </c>
      <c r="E72" s="491">
        <f t="shared" si="15"/>
        <v>106.63572299327888</v>
      </c>
      <c r="F72" s="491">
        <f t="shared" si="15"/>
        <v>92.294183759483005</v>
      </c>
      <c r="G72" s="491">
        <f t="shared" si="15"/>
        <v>117.686962276638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165435</v>
      </c>
      <c r="C73" s="487">
        <v>25705</v>
      </c>
      <c r="D73" s="487">
        <v>14724</v>
      </c>
      <c r="E73" s="491">
        <f t="shared" si="15"/>
        <v>107.84761110060823</v>
      </c>
      <c r="F73" s="491">
        <f t="shared" si="15"/>
        <v>90.281680247260468</v>
      </c>
      <c r="G73" s="491">
        <f t="shared" si="15"/>
        <v>121.80675049636002</v>
      </c>
      <c r="H73" s="492">
        <f>IF(A$51=37802,IF(ISERROR(L73)=TRUE,IF(ISBLANK(A73)=FALSE,IF(MONTH(A73)=MONTH(MAX(A$51:A$75)),A73,""),""),""),IF(ISERROR(L73)=TRUE,IF(MONTH(A73)=MONTH(MAX(A$51:A$75)),A73,""),""))</f>
        <v>43709</v>
      </c>
      <c r="I73" s="488">
        <f t="shared" si="12"/>
        <v>107.84761110060823</v>
      </c>
      <c r="J73" s="488">
        <f t="shared" si="12"/>
        <v>90.281680247260468</v>
      </c>
      <c r="K73" s="488">
        <f t="shared" si="12"/>
        <v>121.80675049636002</v>
      </c>
      <c r="L73" s="488" t="e">
        <f t="shared" si="13"/>
        <v>#N/A</v>
      </c>
    </row>
    <row r="74" spans="1:12" ht="15" customHeight="1" x14ac:dyDescent="0.2">
      <c r="A74" s="490" t="s">
        <v>477</v>
      </c>
      <c r="B74" s="487">
        <v>163595</v>
      </c>
      <c r="C74" s="487">
        <v>25705</v>
      </c>
      <c r="D74" s="487">
        <v>14583</v>
      </c>
      <c r="E74" s="491">
        <f t="shared" si="15"/>
        <v>106.64810915467709</v>
      </c>
      <c r="F74" s="491">
        <f t="shared" si="15"/>
        <v>90.281680247260468</v>
      </c>
      <c r="G74" s="491">
        <f t="shared" si="15"/>
        <v>120.64030443414957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162427</v>
      </c>
      <c r="C75" s="493">
        <v>24947</v>
      </c>
      <c r="D75" s="493">
        <v>14193</v>
      </c>
      <c r="E75" s="491">
        <f t="shared" si="15"/>
        <v>105.88668618030339</v>
      </c>
      <c r="F75" s="491">
        <f t="shared" si="15"/>
        <v>87.619415566170275</v>
      </c>
      <c r="G75" s="491">
        <f t="shared" si="15"/>
        <v>117.41396426207808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107.84761110060823</v>
      </c>
      <c r="J77" s="488">
        <f>IF(J75&lt;&gt;"",J75,IF(J74&lt;&gt;"",J74,IF(J73&lt;&gt;"",J73,IF(J72&lt;&gt;"",J72,IF(J71&lt;&gt;"",J71,IF(J70&lt;&gt;"",J70,""))))))</f>
        <v>90.281680247260468</v>
      </c>
      <c r="K77" s="488">
        <f>IF(K75&lt;&gt;"",K75,IF(K74&lt;&gt;"",K74,IF(K73&lt;&gt;"",K73,IF(K72&lt;&gt;"",K72,IF(K71&lt;&gt;"",K71,IF(K70&lt;&gt;"",K70,""))))))</f>
        <v>121.80675049636002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+7,8%</v>
      </c>
      <c r="J79" s="488" t="str">
        <f>"GeB - ausschließlich: "&amp;IF(J77&gt;100,"+","")&amp;TEXT(J77-100,"0,0")&amp;"%"</f>
        <v>GeB - ausschließlich: -9,7%</v>
      </c>
      <c r="K79" s="488" t="str">
        <f>"GeB - im Nebenjob: "&amp;IF(K77&gt;100,"+","")&amp;TEXT(K77-100,"0,0")&amp;"%"</f>
        <v>GeB - im Nebenjob: +21,8%</v>
      </c>
    </row>
    <row r="81" spans="9:9" ht="15" customHeight="1" x14ac:dyDescent="0.2">
      <c r="I81" s="488" t="str">
        <f>IF(ISERROR(HLOOKUP(1,I$78:K$79,2,FALSE)),"",HLOOKUP(1,I$78:K$79,2,FALSE))</f>
        <v>GeB - im Nebenjob: +21,8%</v>
      </c>
    </row>
    <row r="82" spans="9:9" ht="15" customHeight="1" x14ac:dyDescent="0.2">
      <c r="I82" s="488" t="str">
        <f>IF(ISERROR(HLOOKUP(2,I$78:K$79,2,FALSE)),"",HLOOKUP(2,I$78:K$79,2,FALSE))</f>
        <v>SvB: +7,8%</v>
      </c>
    </row>
    <row r="83" spans="9:9" ht="15" customHeight="1" x14ac:dyDescent="0.2">
      <c r="I83" s="488" t="str">
        <f>IF(ISERROR(HLOOKUP(3,I$78:K$79,2,FALSE)),"",HLOOKUP(3,I$78:K$79,2,FALSE))</f>
        <v>GeB - ausschließlich: -9,7%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162427</v>
      </c>
      <c r="E12" s="114">
        <v>163595</v>
      </c>
      <c r="F12" s="114">
        <v>165435</v>
      </c>
      <c r="G12" s="114">
        <v>163576</v>
      </c>
      <c r="H12" s="114">
        <v>164674</v>
      </c>
      <c r="I12" s="115">
        <v>-2247</v>
      </c>
      <c r="J12" s="116">
        <v>-1.3645141309496338</v>
      </c>
      <c r="N12" s="117"/>
    </row>
    <row r="13" spans="1:15" s="110" customFormat="1" ht="13.5" customHeight="1" x14ac:dyDescent="0.2">
      <c r="A13" s="118" t="s">
        <v>105</v>
      </c>
      <c r="B13" s="119" t="s">
        <v>106</v>
      </c>
      <c r="C13" s="113">
        <v>57.792731503998716</v>
      </c>
      <c r="D13" s="114">
        <v>93871</v>
      </c>
      <c r="E13" s="114">
        <v>94705</v>
      </c>
      <c r="F13" s="114">
        <v>96244</v>
      </c>
      <c r="G13" s="114">
        <v>95168</v>
      </c>
      <c r="H13" s="114">
        <v>95890</v>
      </c>
      <c r="I13" s="115">
        <v>-2019</v>
      </c>
      <c r="J13" s="116">
        <v>-2.1055375951611222</v>
      </c>
    </row>
    <row r="14" spans="1:15" s="110" customFormat="1" ht="13.5" customHeight="1" x14ac:dyDescent="0.2">
      <c r="A14" s="120"/>
      <c r="B14" s="119" t="s">
        <v>107</v>
      </c>
      <c r="C14" s="113">
        <v>42.207268496001284</v>
      </c>
      <c r="D14" s="114">
        <v>68556</v>
      </c>
      <c r="E14" s="114">
        <v>68890</v>
      </c>
      <c r="F14" s="114">
        <v>69191</v>
      </c>
      <c r="G14" s="114">
        <v>68408</v>
      </c>
      <c r="H14" s="114">
        <v>68784</v>
      </c>
      <c r="I14" s="115">
        <v>-228</v>
      </c>
      <c r="J14" s="116">
        <v>-0.33147243545010469</v>
      </c>
    </row>
    <row r="15" spans="1:15" s="110" customFormat="1" ht="13.5" customHeight="1" x14ac:dyDescent="0.2">
      <c r="A15" s="118" t="s">
        <v>105</v>
      </c>
      <c r="B15" s="121" t="s">
        <v>108</v>
      </c>
      <c r="C15" s="113">
        <v>10.143633755471688</v>
      </c>
      <c r="D15" s="114">
        <v>16476</v>
      </c>
      <c r="E15" s="114">
        <v>17118</v>
      </c>
      <c r="F15" s="114">
        <v>17880</v>
      </c>
      <c r="G15" s="114">
        <v>16368</v>
      </c>
      <c r="H15" s="114">
        <v>17035</v>
      </c>
      <c r="I15" s="115">
        <v>-559</v>
      </c>
      <c r="J15" s="116">
        <v>-3.2814793073084827</v>
      </c>
    </row>
    <row r="16" spans="1:15" s="110" customFormat="1" ht="13.5" customHeight="1" x14ac:dyDescent="0.2">
      <c r="A16" s="118"/>
      <c r="B16" s="121" t="s">
        <v>109</v>
      </c>
      <c r="C16" s="113">
        <v>66.20204768911573</v>
      </c>
      <c r="D16" s="114">
        <v>107530</v>
      </c>
      <c r="E16" s="114">
        <v>108307</v>
      </c>
      <c r="F16" s="114">
        <v>109679</v>
      </c>
      <c r="G16" s="114">
        <v>109940</v>
      </c>
      <c r="H16" s="114">
        <v>110754</v>
      </c>
      <c r="I16" s="115">
        <v>-3224</v>
      </c>
      <c r="J16" s="116">
        <v>-2.9109558119797025</v>
      </c>
    </row>
    <row r="17" spans="1:10" s="110" customFormat="1" ht="13.5" customHeight="1" x14ac:dyDescent="0.2">
      <c r="A17" s="118"/>
      <c r="B17" s="121" t="s">
        <v>110</v>
      </c>
      <c r="C17" s="113">
        <v>22.482099650920105</v>
      </c>
      <c r="D17" s="114">
        <v>36517</v>
      </c>
      <c r="E17" s="114">
        <v>36217</v>
      </c>
      <c r="F17" s="114">
        <v>35932</v>
      </c>
      <c r="G17" s="114">
        <v>35400</v>
      </c>
      <c r="H17" s="114">
        <v>35051</v>
      </c>
      <c r="I17" s="115">
        <v>1466</v>
      </c>
      <c r="J17" s="116">
        <v>4.1824769621408802</v>
      </c>
    </row>
    <row r="18" spans="1:10" s="110" customFormat="1" ht="13.5" customHeight="1" x14ac:dyDescent="0.2">
      <c r="A18" s="120"/>
      <c r="B18" s="121" t="s">
        <v>111</v>
      </c>
      <c r="C18" s="113">
        <v>1.1722189044924798</v>
      </c>
      <c r="D18" s="114">
        <v>1904</v>
      </c>
      <c r="E18" s="114">
        <v>1953</v>
      </c>
      <c r="F18" s="114">
        <v>1944</v>
      </c>
      <c r="G18" s="114">
        <v>1868</v>
      </c>
      <c r="H18" s="114">
        <v>1834</v>
      </c>
      <c r="I18" s="115">
        <v>70</v>
      </c>
      <c r="J18" s="116">
        <v>3.8167938931297711</v>
      </c>
    </row>
    <row r="19" spans="1:10" s="110" customFormat="1" ht="13.5" customHeight="1" x14ac:dyDescent="0.2">
      <c r="A19" s="120"/>
      <c r="B19" s="121" t="s">
        <v>112</v>
      </c>
      <c r="C19" s="113">
        <v>0.35215820029921135</v>
      </c>
      <c r="D19" s="114">
        <v>572</v>
      </c>
      <c r="E19" s="114">
        <v>576</v>
      </c>
      <c r="F19" s="114">
        <v>598</v>
      </c>
      <c r="G19" s="114">
        <v>523</v>
      </c>
      <c r="H19" s="114">
        <v>499</v>
      </c>
      <c r="I19" s="115">
        <v>73</v>
      </c>
      <c r="J19" s="116">
        <v>14.629258517034069</v>
      </c>
    </row>
    <row r="20" spans="1:10" s="110" customFormat="1" ht="13.5" customHeight="1" x14ac:dyDescent="0.2">
      <c r="A20" s="118" t="s">
        <v>113</v>
      </c>
      <c r="B20" s="122" t="s">
        <v>114</v>
      </c>
      <c r="C20" s="113">
        <v>77.289490047836878</v>
      </c>
      <c r="D20" s="114">
        <v>125539</v>
      </c>
      <c r="E20" s="114">
        <v>126625</v>
      </c>
      <c r="F20" s="114">
        <v>128762</v>
      </c>
      <c r="G20" s="114">
        <v>127244</v>
      </c>
      <c r="H20" s="114">
        <v>128547</v>
      </c>
      <c r="I20" s="115">
        <v>-3008</v>
      </c>
      <c r="J20" s="116">
        <v>-2.3400001555851166</v>
      </c>
    </row>
    <row r="21" spans="1:10" s="110" customFormat="1" ht="13.5" customHeight="1" x14ac:dyDescent="0.2">
      <c r="A21" s="120"/>
      <c r="B21" s="122" t="s">
        <v>115</v>
      </c>
      <c r="C21" s="113">
        <v>22.710509952163125</v>
      </c>
      <c r="D21" s="114">
        <v>36888</v>
      </c>
      <c r="E21" s="114">
        <v>36970</v>
      </c>
      <c r="F21" s="114">
        <v>36673</v>
      </c>
      <c r="G21" s="114">
        <v>36332</v>
      </c>
      <c r="H21" s="114">
        <v>36127</v>
      </c>
      <c r="I21" s="115">
        <v>761</v>
      </c>
      <c r="J21" s="116">
        <v>2.1064577739640713</v>
      </c>
    </row>
    <row r="22" spans="1:10" s="110" customFormat="1" ht="13.5" customHeight="1" x14ac:dyDescent="0.2">
      <c r="A22" s="118" t="s">
        <v>113</v>
      </c>
      <c r="B22" s="122" t="s">
        <v>116</v>
      </c>
      <c r="C22" s="113">
        <v>88.263035086531175</v>
      </c>
      <c r="D22" s="114">
        <v>143363</v>
      </c>
      <c r="E22" s="114">
        <v>144537</v>
      </c>
      <c r="F22" s="114">
        <v>146134</v>
      </c>
      <c r="G22" s="114">
        <v>143845</v>
      </c>
      <c r="H22" s="114">
        <v>144828</v>
      </c>
      <c r="I22" s="115">
        <v>-1465</v>
      </c>
      <c r="J22" s="116">
        <v>-1.0115447289198221</v>
      </c>
    </row>
    <row r="23" spans="1:10" s="110" customFormat="1" ht="13.5" customHeight="1" x14ac:dyDescent="0.2">
      <c r="A23" s="123"/>
      <c r="B23" s="124" t="s">
        <v>117</v>
      </c>
      <c r="C23" s="125">
        <v>11.657544620044696</v>
      </c>
      <c r="D23" s="114">
        <v>18935</v>
      </c>
      <c r="E23" s="114">
        <v>18932</v>
      </c>
      <c r="F23" s="114">
        <v>19168</v>
      </c>
      <c r="G23" s="114">
        <v>19577</v>
      </c>
      <c r="H23" s="114">
        <v>19707</v>
      </c>
      <c r="I23" s="115">
        <v>-772</v>
      </c>
      <c r="J23" s="116">
        <v>-3.9173897599837622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39140</v>
      </c>
      <c r="E26" s="114">
        <v>40288</v>
      </c>
      <c r="F26" s="114">
        <v>40429</v>
      </c>
      <c r="G26" s="114">
        <v>40504</v>
      </c>
      <c r="H26" s="140">
        <v>40354</v>
      </c>
      <c r="I26" s="115">
        <v>-1214</v>
      </c>
      <c r="J26" s="116">
        <v>-3.0083758735193538</v>
      </c>
    </row>
    <row r="27" spans="1:10" s="110" customFormat="1" ht="13.5" customHeight="1" x14ac:dyDescent="0.2">
      <c r="A27" s="118" t="s">
        <v>105</v>
      </c>
      <c r="B27" s="119" t="s">
        <v>106</v>
      </c>
      <c r="C27" s="113">
        <v>39.271844660194176</v>
      </c>
      <c r="D27" s="115">
        <v>15371</v>
      </c>
      <c r="E27" s="114">
        <v>15814</v>
      </c>
      <c r="F27" s="114">
        <v>15763</v>
      </c>
      <c r="G27" s="114">
        <v>15644</v>
      </c>
      <c r="H27" s="140">
        <v>15538</v>
      </c>
      <c r="I27" s="115">
        <v>-167</v>
      </c>
      <c r="J27" s="116">
        <v>-1.07478439953662</v>
      </c>
    </row>
    <row r="28" spans="1:10" s="110" customFormat="1" ht="13.5" customHeight="1" x14ac:dyDescent="0.2">
      <c r="A28" s="120"/>
      <c r="B28" s="119" t="s">
        <v>107</v>
      </c>
      <c r="C28" s="113">
        <v>60.728155339805824</v>
      </c>
      <c r="D28" s="115">
        <v>23769</v>
      </c>
      <c r="E28" s="114">
        <v>24474</v>
      </c>
      <c r="F28" s="114">
        <v>24666</v>
      </c>
      <c r="G28" s="114">
        <v>24860</v>
      </c>
      <c r="H28" s="140">
        <v>24816</v>
      </c>
      <c r="I28" s="115">
        <v>-1047</v>
      </c>
      <c r="J28" s="116">
        <v>-4.2190522243713735</v>
      </c>
    </row>
    <row r="29" spans="1:10" s="110" customFormat="1" ht="13.5" customHeight="1" x14ac:dyDescent="0.2">
      <c r="A29" s="118" t="s">
        <v>105</v>
      </c>
      <c r="B29" s="121" t="s">
        <v>108</v>
      </c>
      <c r="C29" s="113">
        <v>16.829330608073583</v>
      </c>
      <c r="D29" s="115">
        <v>6587</v>
      </c>
      <c r="E29" s="114">
        <v>6855</v>
      </c>
      <c r="F29" s="114">
        <v>6864</v>
      </c>
      <c r="G29" s="114">
        <v>6926</v>
      </c>
      <c r="H29" s="140">
        <v>6768</v>
      </c>
      <c r="I29" s="115">
        <v>-181</v>
      </c>
      <c r="J29" s="116">
        <v>-2.6743498817966902</v>
      </c>
    </row>
    <row r="30" spans="1:10" s="110" customFormat="1" ht="13.5" customHeight="1" x14ac:dyDescent="0.2">
      <c r="A30" s="118"/>
      <c r="B30" s="121" t="s">
        <v>109</v>
      </c>
      <c r="C30" s="113">
        <v>49.34082779764946</v>
      </c>
      <c r="D30" s="115">
        <v>19312</v>
      </c>
      <c r="E30" s="114">
        <v>19969</v>
      </c>
      <c r="F30" s="114">
        <v>20075</v>
      </c>
      <c r="G30" s="114">
        <v>20212</v>
      </c>
      <c r="H30" s="140">
        <v>20302</v>
      </c>
      <c r="I30" s="115">
        <v>-990</v>
      </c>
      <c r="J30" s="116">
        <v>-4.8763668604078418</v>
      </c>
    </row>
    <row r="31" spans="1:10" s="110" customFormat="1" ht="13.5" customHeight="1" x14ac:dyDescent="0.2">
      <c r="A31" s="118"/>
      <c r="B31" s="121" t="s">
        <v>110</v>
      </c>
      <c r="C31" s="113">
        <v>19.075114971895758</v>
      </c>
      <c r="D31" s="115">
        <v>7466</v>
      </c>
      <c r="E31" s="114">
        <v>7545</v>
      </c>
      <c r="F31" s="114">
        <v>7585</v>
      </c>
      <c r="G31" s="114">
        <v>7478</v>
      </c>
      <c r="H31" s="140">
        <v>7456</v>
      </c>
      <c r="I31" s="115">
        <v>10</v>
      </c>
      <c r="J31" s="116">
        <v>0.13412017167381973</v>
      </c>
    </row>
    <row r="32" spans="1:10" s="110" customFormat="1" ht="13.5" customHeight="1" x14ac:dyDescent="0.2">
      <c r="A32" s="120"/>
      <c r="B32" s="121" t="s">
        <v>111</v>
      </c>
      <c r="C32" s="113">
        <v>14.754726622381195</v>
      </c>
      <c r="D32" s="115">
        <v>5775</v>
      </c>
      <c r="E32" s="114">
        <v>5919</v>
      </c>
      <c r="F32" s="114">
        <v>5905</v>
      </c>
      <c r="G32" s="114">
        <v>5888</v>
      </c>
      <c r="H32" s="140">
        <v>5828</v>
      </c>
      <c r="I32" s="115">
        <v>-53</v>
      </c>
      <c r="J32" s="116">
        <v>-0.90940288263555247</v>
      </c>
    </row>
    <row r="33" spans="1:10" s="110" customFormat="1" ht="13.5" customHeight="1" x14ac:dyDescent="0.2">
      <c r="A33" s="120"/>
      <c r="B33" s="121" t="s">
        <v>112</v>
      </c>
      <c r="C33" s="113">
        <v>1.3055697496167604</v>
      </c>
      <c r="D33" s="115">
        <v>511</v>
      </c>
      <c r="E33" s="114">
        <v>515</v>
      </c>
      <c r="F33" s="114">
        <v>558</v>
      </c>
      <c r="G33" s="114">
        <v>491</v>
      </c>
      <c r="H33" s="140">
        <v>493</v>
      </c>
      <c r="I33" s="115">
        <v>18</v>
      </c>
      <c r="J33" s="116">
        <v>3.6511156186612577</v>
      </c>
    </row>
    <row r="34" spans="1:10" s="110" customFormat="1" ht="13.5" customHeight="1" x14ac:dyDescent="0.2">
      <c r="A34" s="118" t="s">
        <v>113</v>
      </c>
      <c r="B34" s="122" t="s">
        <v>116</v>
      </c>
      <c r="C34" s="113">
        <v>86.573837506387321</v>
      </c>
      <c r="D34" s="115">
        <v>33885</v>
      </c>
      <c r="E34" s="114">
        <v>34809</v>
      </c>
      <c r="F34" s="114">
        <v>35070</v>
      </c>
      <c r="G34" s="114">
        <v>35069</v>
      </c>
      <c r="H34" s="140">
        <v>34987</v>
      </c>
      <c r="I34" s="115">
        <v>-1102</v>
      </c>
      <c r="J34" s="116">
        <v>-3.1497413324949268</v>
      </c>
    </row>
    <row r="35" spans="1:10" s="110" customFormat="1" ht="13.5" customHeight="1" x14ac:dyDescent="0.2">
      <c r="A35" s="118"/>
      <c r="B35" s="119" t="s">
        <v>117</v>
      </c>
      <c r="C35" s="113">
        <v>13.137455288707205</v>
      </c>
      <c r="D35" s="115">
        <v>5142</v>
      </c>
      <c r="E35" s="114">
        <v>5298</v>
      </c>
      <c r="F35" s="114">
        <v>5159</v>
      </c>
      <c r="G35" s="114">
        <v>5281</v>
      </c>
      <c r="H35" s="140">
        <v>5209</v>
      </c>
      <c r="I35" s="115">
        <v>-67</v>
      </c>
      <c r="J35" s="116">
        <v>-1.2862353618736801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24947</v>
      </c>
      <c r="E37" s="114">
        <v>25705</v>
      </c>
      <c r="F37" s="114">
        <v>25705</v>
      </c>
      <c r="G37" s="114">
        <v>26278</v>
      </c>
      <c r="H37" s="140">
        <v>26182</v>
      </c>
      <c r="I37" s="115">
        <v>-1235</v>
      </c>
      <c r="J37" s="116">
        <v>-4.716981132075472</v>
      </c>
    </row>
    <row r="38" spans="1:10" s="110" customFormat="1" ht="13.5" customHeight="1" x14ac:dyDescent="0.2">
      <c r="A38" s="118" t="s">
        <v>105</v>
      </c>
      <c r="B38" s="119" t="s">
        <v>106</v>
      </c>
      <c r="C38" s="113">
        <v>34.49713392391871</v>
      </c>
      <c r="D38" s="115">
        <v>8606</v>
      </c>
      <c r="E38" s="114">
        <v>8891</v>
      </c>
      <c r="F38" s="114">
        <v>8801</v>
      </c>
      <c r="G38" s="114">
        <v>8950</v>
      </c>
      <c r="H38" s="140">
        <v>8886</v>
      </c>
      <c r="I38" s="115">
        <v>-280</v>
      </c>
      <c r="J38" s="116">
        <v>-3.1510240828269187</v>
      </c>
    </row>
    <row r="39" spans="1:10" s="110" customFormat="1" ht="13.5" customHeight="1" x14ac:dyDescent="0.2">
      <c r="A39" s="120"/>
      <c r="B39" s="119" t="s">
        <v>107</v>
      </c>
      <c r="C39" s="113">
        <v>65.50286607608129</v>
      </c>
      <c r="D39" s="115">
        <v>16341</v>
      </c>
      <c r="E39" s="114">
        <v>16814</v>
      </c>
      <c r="F39" s="114">
        <v>16904</v>
      </c>
      <c r="G39" s="114">
        <v>17328</v>
      </c>
      <c r="H39" s="140">
        <v>17296</v>
      </c>
      <c r="I39" s="115">
        <v>-955</v>
      </c>
      <c r="J39" s="116">
        <v>-5.5215078630897318</v>
      </c>
    </row>
    <row r="40" spans="1:10" s="110" customFormat="1" ht="13.5" customHeight="1" x14ac:dyDescent="0.2">
      <c r="A40" s="118" t="s">
        <v>105</v>
      </c>
      <c r="B40" s="121" t="s">
        <v>108</v>
      </c>
      <c r="C40" s="113">
        <v>19.629614783340681</v>
      </c>
      <c r="D40" s="115">
        <v>4897</v>
      </c>
      <c r="E40" s="114">
        <v>5032</v>
      </c>
      <c r="F40" s="114">
        <v>4985</v>
      </c>
      <c r="G40" s="114">
        <v>5321</v>
      </c>
      <c r="H40" s="140">
        <v>5119</v>
      </c>
      <c r="I40" s="115">
        <v>-222</v>
      </c>
      <c r="J40" s="116">
        <v>-4.3367845282281694</v>
      </c>
    </row>
    <row r="41" spans="1:10" s="110" customFormat="1" ht="13.5" customHeight="1" x14ac:dyDescent="0.2">
      <c r="A41" s="118"/>
      <c r="B41" s="121" t="s">
        <v>109</v>
      </c>
      <c r="C41" s="113">
        <v>38.204994588527676</v>
      </c>
      <c r="D41" s="115">
        <v>9531</v>
      </c>
      <c r="E41" s="114">
        <v>9937</v>
      </c>
      <c r="F41" s="114">
        <v>9931</v>
      </c>
      <c r="G41" s="114">
        <v>10197</v>
      </c>
      <c r="H41" s="140">
        <v>10313</v>
      </c>
      <c r="I41" s="115">
        <v>-782</v>
      </c>
      <c r="J41" s="116">
        <v>-7.5826626587801806</v>
      </c>
    </row>
    <row r="42" spans="1:10" s="110" customFormat="1" ht="13.5" customHeight="1" x14ac:dyDescent="0.2">
      <c r="A42" s="118"/>
      <c r="B42" s="121" t="s">
        <v>110</v>
      </c>
      <c r="C42" s="113">
        <v>19.561470317072192</v>
      </c>
      <c r="D42" s="115">
        <v>4880</v>
      </c>
      <c r="E42" s="114">
        <v>4960</v>
      </c>
      <c r="F42" s="114">
        <v>5037</v>
      </c>
      <c r="G42" s="114">
        <v>5026</v>
      </c>
      <c r="H42" s="140">
        <v>5069</v>
      </c>
      <c r="I42" s="115">
        <v>-189</v>
      </c>
      <c r="J42" s="116">
        <v>-3.7285460643124875</v>
      </c>
    </row>
    <row r="43" spans="1:10" s="110" customFormat="1" ht="13.5" customHeight="1" x14ac:dyDescent="0.2">
      <c r="A43" s="120"/>
      <c r="B43" s="121" t="s">
        <v>111</v>
      </c>
      <c r="C43" s="113">
        <v>22.603920311059447</v>
      </c>
      <c r="D43" s="115">
        <v>5639</v>
      </c>
      <c r="E43" s="114">
        <v>5776</v>
      </c>
      <c r="F43" s="114">
        <v>5752</v>
      </c>
      <c r="G43" s="114">
        <v>5734</v>
      </c>
      <c r="H43" s="140">
        <v>5681</v>
      </c>
      <c r="I43" s="115">
        <v>-42</v>
      </c>
      <c r="J43" s="116">
        <v>-0.7393064601302588</v>
      </c>
    </row>
    <row r="44" spans="1:10" s="110" customFormat="1" ht="13.5" customHeight="1" x14ac:dyDescent="0.2">
      <c r="A44" s="120"/>
      <c r="B44" s="121" t="s">
        <v>112</v>
      </c>
      <c r="C44" s="113">
        <v>1.9320960436124583</v>
      </c>
      <c r="D44" s="115">
        <v>482</v>
      </c>
      <c r="E44" s="114">
        <v>487</v>
      </c>
      <c r="F44" s="114">
        <v>528</v>
      </c>
      <c r="G44" s="114">
        <v>461</v>
      </c>
      <c r="H44" s="140">
        <v>460</v>
      </c>
      <c r="I44" s="115">
        <v>22</v>
      </c>
      <c r="J44" s="116">
        <v>4.7826086956521738</v>
      </c>
    </row>
    <row r="45" spans="1:10" s="110" customFormat="1" ht="13.5" customHeight="1" x14ac:dyDescent="0.2">
      <c r="A45" s="118" t="s">
        <v>113</v>
      </c>
      <c r="B45" s="122" t="s">
        <v>116</v>
      </c>
      <c r="C45" s="113">
        <v>85.421092716559102</v>
      </c>
      <c r="D45" s="115">
        <v>21310</v>
      </c>
      <c r="E45" s="114">
        <v>21859</v>
      </c>
      <c r="F45" s="114">
        <v>21962</v>
      </c>
      <c r="G45" s="114">
        <v>22518</v>
      </c>
      <c r="H45" s="140">
        <v>22445</v>
      </c>
      <c r="I45" s="115">
        <v>-1135</v>
      </c>
      <c r="J45" s="116">
        <v>-5.0568055246157275</v>
      </c>
    </row>
    <row r="46" spans="1:10" s="110" customFormat="1" ht="13.5" customHeight="1" x14ac:dyDescent="0.2">
      <c r="A46" s="118"/>
      <c r="B46" s="119" t="s">
        <v>117</v>
      </c>
      <c r="C46" s="113">
        <v>14.129955505672024</v>
      </c>
      <c r="D46" s="115">
        <v>3525</v>
      </c>
      <c r="E46" s="114">
        <v>3665</v>
      </c>
      <c r="F46" s="114">
        <v>3543</v>
      </c>
      <c r="G46" s="114">
        <v>3606</v>
      </c>
      <c r="H46" s="140">
        <v>3580</v>
      </c>
      <c r="I46" s="115">
        <v>-55</v>
      </c>
      <c r="J46" s="116">
        <v>-1.5363128491620113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14193</v>
      </c>
      <c r="E48" s="114">
        <v>14583</v>
      </c>
      <c r="F48" s="114">
        <v>14724</v>
      </c>
      <c r="G48" s="114">
        <v>14226</v>
      </c>
      <c r="H48" s="140">
        <v>14172</v>
      </c>
      <c r="I48" s="115">
        <v>21</v>
      </c>
      <c r="J48" s="116">
        <v>0.14817950889077053</v>
      </c>
    </row>
    <row r="49" spans="1:12" s="110" customFormat="1" ht="13.5" customHeight="1" x14ac:dyDescent="0.2">
      <c r="A49" s="118" t="s">
        <v>105</v>
      </c>
      <c r="B49" s="119" t="s">
        <v>106</v>
      </c>
      <c r="C49" s="113">
        <v>47.66434157683365</v>
      </c>
      <c r="D49" s="115">
        <v>6765</v>
      </c>
      <c r="E49" s="114">
        <v>6923</v>
      </c>
      <c r="F49" s="114">
        <v>6962</v>
      </c>
      <c r="G49" s="114">
        <v>6694</v>
      </c>
      <c r="H49" s="140">
        <v>6652</v>
      </c>
      <c r="I49" s="115">
        <v>113</v>
      </c>
      <c r="J49" s="116">
        <v>1.698737221888154</v>
      </c>
    </row>
    <row r="50" spans="1:12" s="110" customFormat="1" ht="13.5" customHeight="1" x14ac:dyDescent="0.2">
      <c r="A50" s="120"/>
      <c r="B50" s="119" t="s">
        <v>107</v>
      </c>
      <c r="C50" s="113">
        <v>52.33565842316635</v>
      </c>
      <c r="D50" s="115">
        <v>7428</v>
      </c>
      <c r="E50" s="114">
        <v>7660</v>
      </c>
      <c r="F50" s="114">
        <v>7762</v>
      </c>
      <c r="G50" s="114">
        <v>7532</v>
      </c>
      <c r="H50" s="140">
        <v>7520</v>
      </c>
      <c r="I50" s="115">
        <v>-92</v>
      </c>
      <c r="J50" s="116">
        <v>-1.2234042553191489</v>
      </c>
    </row>
    <row r="51" spans="1:12" s="110" customFormat="1" ht="13.5" customHeight="1" x14ac:dyDescent="0.2">
      <c r="A51" s="118" t="s">
        <v>105</v>
      </c>
      <c r="B51" s="121" t="s">
        <v>108</v>
      </c>
      <c r="C51" s="113">
        <v>11.907278235750018</v>
      </c>
      <c r="D51" s="115">
        <v>1690</v>
      </c>
      <c r="E51" s="114">
        <v>1823</v>
      </c>
      <c r="F51" s="114">
        <v>1879</v>
      </c>
      <c r="G51" s="114">
        <v>1605</v>
      </c>
      <c r="H51" s="140">
        <v>1649</v>
      </c>
      <c r="I51" s="115">
        <v>41</v>
      </c>
      <c r="J51" s="116">
        <v>2.4863553668890237</v>
      </c>
    </row>
    <row r="52" spans="1:12" s="110" customFormat="1" ht="13.5" customHeight="1" x14ac:dyDescent="0.2">
      <c r="A52" s="118"/>
      <c r="B52" s="121" t="s">
        <v>109</v>
      </c>
      <c r="C52" s="113">
        <v>68.914253505249064</v>
      </c>
      <c r="D52" s="115">
        <v>9781</v>
      </c>
      <c r="E52" s="114">
        <v>10032</v>
      </c>
      <c r="F52" s="114">
        <v>10144</v>
      </c>
      <c r="G52" s="114">
        <v>10015</v>
      </c>
      <c r="H52" s="140">
        <v>9989</v>
      </c>
      <c r="I52" s="115">
        <v>-208</v>
      </c>
      <c r="J52" s="116">
        <v>-2.0822905195715289</v>
      </c>
    </row>
    <row r="53" spans="1:12" s="110" customFormat="1" ht="13.5" customHeight="1" x14ac:dyDescent="0.2">
      <c r="A53" s="118"/>
      <c r="B53" s="121" t="s">
        <v>110</v>
      </c>
      <c r="C53" s="113">
        <v>18.220249418727541</v>
      </c>
      <c r="D53" s="115">
        <v>2586</v>
      </c>
      <c r="E53" s="114">
        <v>2585</v>
      </c>
      <c r="F53" s="114">
        <v>2548</v>
      </c>
      <c r="G53" s="114">
        <v>2452</v>
      </c>
      <c r="H53" s="140">
        <v>2387</v>
      </c>
      <c r="I53" s="115">
        <v>199</v>
      </c>
      <c r="J53" s="116">
        <v>8.3368244658567239</v>
      </c>
    </row>
    <row r="54" spans="1:12" s="110" customFormat="1" ht="13.5" customHeight="1" x14ac:dyDescent="0.2">
      <c r="A54" s="120"/>
      <c r="B54" s="121" t="s">
        <v>111</v>
      </c>
      <c r="C54" s="113">
        <v>0.95821884027337423</v>
      </c>
      <c r="D54" s="115">
        <v>136</v>
      </c>
      <c r="E54" s="114">
        <v>143</v>
      </c>
      <c r="F54" s="114">
        <v>153</v>
      </c>
      <c r="G54" s="114">
        <v>154</v>
      </c>
      <c r="H54" s="140">
        <v>147</v>
      </c>
      <c r="I54" s="115">
        <v>-11</v>
      </c>
      <c r="J54" s="116">
        <v>-7.4829931972789119</v>
      </c>
    </row>
    <row r="55" spans="1:12" s="110" customFormat="1" ht="13.5" customHeight="1" x14ac:dyDescent="0.2">
      <c r="A55" s="120"/>
      <c r="B55" s="121" t="s">
        <v>112</v>
      </c>
      <c r="C55" s="113">
        <v>0.20432607623476362</v>
      </c>
      <c r="D55" s="115">
        <v>29</v>
      </c>
      <c r="E55" s="114">
        <v>28</v>
      </c>
      <c r="F55" s="114">
        <v>30</v>
      </c>
      <c r="G55" s="114">
        <v>30</v>
      </c>
      <c r="H55" s="140">
        <v>33</v>
      </c>
      <c r="I55" s="115">
        <v>-4</v>
      </c>
      <c r="J55" s="116">
        <v>-12.121212121212121</v>
      </c>
    </row>
    <row r="56" spans="1:12" s="110" customFormat="1" ht="13.5" customHeight="1" x14ac:dyDescent="0.2">
      <c r="A56" s="118" t="s">
        <v>113</v>
      </c>
      <c r="B56" s="122" t="s">
        <v>116</v>
      </c>
      <c r="C56" s="113">
        <v>88.600014091453531</v>
      </c>
      <c r="D56" s="115">
        <v>12575</v>
      </c>
      <c r="E56" s="114">
        <v>12950</v>
      </c>
      <c r="F56" s="114">
        <v>13108</v>
      </c>
      <c r="G56" s="114">
        <v>12551</v>
      </c>
      <c r="H56" s="140">
        <v>12542</v>
      </c>
      <c r="I56" s="115">
        <v>33</v>
      </c>
      <c r="J56" s="116">
        <v>0.26311593047360865</v>
      </c>
    </row>
    <row r="57" spans="1:12" s="110" customFormat="1" ht="13.5" customHeight="1" x14ac:dyDescent="0.2">
      <c r="A57" s="142"/>
      <c r="B57" s="124" t="s">
        <v>117</v>
      </c>
      <c r="C57" s="125">
        <v>11.39294018177975</v>
      </c>
      <c r="D57" s="143">
        <v>1617</v>
      </c>
      <c r="E57" s="144">
        <v>1633</v>
      </c>
      <c r="F57" s="144">
        <v>1616</v>
      </c>
      <c r="G57" s="144">
        <v>1675</v>
      </c>
      <c r="H57" s="145">
        <v>1629</v>
      </c>
      <c r="I57" s="143">
        <v>-12</v>
      </c>
      <c r="J57" s="146">
        <v>-0.73664825046040516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162427</v>
      </c>
      <c r="E12" s="236">
        <v>163595</v>
      </c>
      <c r="F12" s="114">
        <v>165435</v>
      </c>
      <c r="G12" s="114">
        <v>163576</v>
      </c>
      <c r="H12" s="140">
        <v>164674</v>
      </c>
      <c r="I12" s="115">
        <v>-2247</v>
      </c>
      <c r="J12" s="116">
        <v>-1.3645141309496338</v>
      </c>
    </row>
    <row r="13" spans="1:15" s="110" customFormat="1" ht="12" customHeight="1" x14ac:dyDescent="0.2">
      <c r="A13" s="118" t="s">
        <v>105</v>
      </c>
      <c r="B13" s="119" t="s">
        <v>106</v>
      </c>
      <c r="C13" s="113">
        <v>57.792731503998716</v>
      </c>
      <c r="D13" s="115">
        <v>93871</v>
      </c>
      <c r="E13" s="114">
        <v>94705</v>
      </c>
      <c r="F13" s="114">
        <v>96244</v>
      </c>
      <c r="G13" s="114">
        <v>95168</v>
      </c>
      <c r="H13" s="140">
        <v>95890</v>
      </c>
      <c r="I13" s="115">
        <v>-2019</v>
      </c>
      <c r="J13" s="116">
        <v>-2.1055375951611222</v>
      </c>
    </row>
    <row r="14" spans="1:15" s="110" customFormat="1" ht="12" customHeight="1" x14ac:dyDescent="0.2">
      <c r="A14" s="118"/>
      <c r="B14" s="119" t="s">
        <v>107</v>
      </c>
      <c r="C14" s="113">
        <v>42.207268496001284</v>
      </c>
      <c r="D14" s="115">
        <v>68556</v>
      </c>
      <c r="E14" s="114">
        <v>68890</v>
      </c>
      <c r="F14" s="114">
        <v>69191</v>
      </c>
      <c r="G14" s="114">
        <v>68408</v>
      </c>
      <c r="H14" s="140">
        <v>68784</v>
      </c>
      <c r="I14" s="115">
        <v>-228</v>
      </c>
      <c r="J14" s="116">
        <v>-0.33147243545010469</v>
      </c>
    </row>
    <row r="15" spans="1:15" s="110" customFormat="1" ht="12" customHeight="1" x14ac:dyDescent="0.2">
      <c r="A15" s="118" t="s">
        <v>105</v>
      </c>
      <c r="B15" s="121" t="s">
        <v>108</v>
      </c>
      <c r="C15" s="113">
        <v>10.143633755471688</v>
      </c>
      <c r="D15" s="115">
        <v>16476</v>
      </c>
      <c r="E15" s="114">
        <v>17118</v>
      </c>
      <c r="F15" s="114">
        <v>17880</v>
      </c>
      <c r="G15" s="114">
        <v>16368</v>
      </c>
      <c r="H15" s="140">
        <v>17035</v>
      </c>
      <c r="I15" s="115">
        <v>-559</v>
      </c>
      <c r="J15" s="116">
        <v>-3.2814793073084827</v>
      </c>
    </row>
    <row r="16" spans="1:15" s="110" customFormat="1" ht="12" customHeight="1" x14ac:dyDescent="0.2">
      <c r="A16" s="118"/>
      <c r="B16" s="121" t="s">
        <v>109</v>
      </c>
      <c r="C16" s="113">
        <v>66.20204768911573</v>
      </c>
      <c r="D16" s="115">
        <v>107530</v>
      </c>
      <c r="E16" s="114">
        <v>108307</v>
      </c>
      <c r="F16" s="114">
        <v>109679</v>
      </c>
      <c r="G16" s="114">
        <v>109940</v>
      </c>
      <c r="H16" s="140">
        <v>110754</v>
      </c>
      <c r="I16" s="115">
        <v>-3224</v>
      </c>
      <c r="J16" s="116">
        <v>-2.9109558119797025</v>
      </c>
    </row>
    <row r="17" spans="1:10" s="110" customFormat="1" ht="12" customHeight="1" x14ac:dyDescent="0.2">
      <c r="A17" s="118"/>
      <c r="B17" s="121" t="s">
        <v>110</v>
      </c>
      <c r="C17" s="113">
        <v>22.482099650920105</v>
      </c>
      <c r="D17" s="115">
        <v>36517</v>
      </c>
      <c r="E17" s="114">
        <v>36217</v>
      </c>
      <c r="F17" s="114">
        <v>35932</v>
      </c>
      <c r="G17" s="114">
        <v>35400</v>
      </c>
      <c r="H17" s="140">
        <v>35051</v>
      </c>
      <c r="I17" s="115">
        <v>1466</v>
      </c>
      <c r="J17" s="116">
        <v>4.1824769621408802</v>
      </c>
    </row>
    <row r="18" spans="1:10" s="110" customFormat="1" ht="12" customHeight="1" x14ac:dyDescent="0.2">
      <c r="A18" s="120"/>
      <c r="B18" s="121" t="s">
        <v>111</v>
      </c>
      <c r="C18" s="113">
        <v>1.1722189044924798</v>
      </c>
      <c r="D18" s="115">
        <v>1904</v>
      </c>
      <c r="E18" s="114">
        <v>1953</v>
      </c>
      <c r="F18" s="114">
        <v>1944</v>
      </c>
      <c r="G18" s="114">
        <v>1868</v>
      </c>
      <c r="H18" s="140">
        <v>1834</v>
      </c>
      <c r="I18" s="115">
        <v>70</v>
      </c>
      <c r="J18" s="116">
        <v>3.8167938931297711</v>
      </c>
    </row>
    <row r="19" spans="1:10" s="110" customFormat="1" ht="12" customHeight="1" x14ac:dyDescent="0.2">
      <c r="A19" s="120"/>
      <c r="B19" s="121" t="s">
        <v>112</v>
      </c>
      <c r="C19" s="113">
        <v>0.35215820029921135</v>
      </c>
      <c r="D19" s="115">
        <v>572</v>
      </c>
      <c r="E19" s="114">
        <v>576</v>
      </c>
      <c r="F19" s="114">
        <v>598</v>
      </c>
      <c r="G19" s="114">
        <v>523</v>
      </c>
      <c r="H19" s="140">
        <v>499</v>
      </c>
      <c r="I19" s="115">
        <v>73</v>
      </c>
      <c r="J19" s="116">
        <v>14.629258517034069</v>
      </c>
    </row>
    <row r="20" spans="1:10" s="110" customFormat="1" ht="12" customHeight="1" x14ac:dyDescent="0.2">
      <c r="A20" s="118" t="s">
        <v>113</v>
      </c>
      <c r="B20" s="119" t="s">
        <v>181</v>
      </c>
      <c r="C20" s="113">
        <v>77.289490047836878</v>
      </c>
      <c r="D20" s="115">
        <v>125539</v>
      </c>
      <c r="E20" s="114">
        <v>126625</v>
      </c>
      <c r="F20" s="114">
        <v>128762</v>
      </c>
      <c r="G20" s="114">
        <v>127244</v>
      </c>
      <c r="H20" s="140">
        <v>128547</v>
      </c>
      <c r="I20" s="115">
        <v>-3008</v>
      </c>
      <c r="J20" s="116">
        <v>-2.3400001555851166</v>
      </c>
    </row>
    <row r="21" spans="1:10" s="110" customFormat="1" ht="12" customHeight="1" x14ac:dyDescent="0.2">
      <c r="A21" s="118"/>
      <c r="B21" s="119" t="s">
        <v>182</v>
      </c>
      <c r="C21" s="113">
        <v>22.710509952163125</v>
      </c>
      <c r="D21" s="115">
        <v>36888</v>
      </c>
      <c r="E21" s="114">
        <v>36970</v>
      </c>
      <c r="F21" s="114">
        <v>36673</v>
      </c>
      <c r="G21" s="114">
        <v>36332</v>
      </c>
      <c r="H21" s="140">
        <v>36127</v>
      </c>
      <c r="I21" s="115">
        <v>761</v>
      </c>
      <c r="J21" s="116">
        <v>2.1064577739640713</v>
      </c>
    </row>
    <row r="22" spans="1:10" s="110" customFormat="1" ht="12" customHeight="1" x14ac:dyDescent="0.2">
      <c r="A22" s="118" t="s">
        <v>113</v>
      </c>
      <c r="B22" s="119" t="s">
        <v>116</v>
      </c>
      <c r="C22" s="113">
        <v>88.263035086531175</v>
      </c>
      <c r="D22" s="115">
        <v>143363</v>
      </c>
      <c r="E22" s="114">
        <v>144537</v>
      </c>
      <c r="F22" s="114">
        <v>146134</v>
      </c>
      <c r="G22" s="114">
        <v>143845</v>
      </c>
      <c r="H22" s="140">
        <v>144828</v>
      </c>
      <c r="I22" s="115">
        <v>-1465</v>
      </c>
      <c r="J22" s="116">
        <v>-1.0115447289198221</v>
      </c>
    </row>
    <row r="23" spans="1:10" s="110" customFormat="1" ht="12" customHeight="1" x14ac:dyDescent="0.2">
      <c r="A23" s="118"/>
      <c r="B23" s="119" t="s">
        <v>117</v>
      </c>
      <c r="C23" s="113">
        <v>11.657544620044696</v>
      </c>
      <c r="D23" s="115">
        <v>18935</v>
      </c>
      <c r="E23" s="114">
        <v>18932</v>
      </c>
      <c r="F23" s="114">
        <v>19168</v>
      </c>
      <c r="G23" s="114">
        <v>19577</v>
      </c>
      <c r="H23" s="140">
        <v>19707</v>
      </c>
      <c r="I23" s="115">
        <v>-772</v>
      </c>
      <c r="J23" s="116">
        <v>-3.9173897599837622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164116</v>
      </c>
      <c r="E64" s="236">
        <v>164982</v>
      </c>
      <c r="F64" s="236">
        <v>166661</v>
      </c>
      <c r="G64" s="236">
        <v>164496</v>
      </c>
      <c r="H64" s="140">
        <v>165101</v>
      </c>
      <c r="I64" s="115">
        <v>-985</v>
      </c>
      <c r="J64" s="116">
        <v>-0.5966045026983483</v>
      </c>
    </row>
    <row r="65" spans="1:12" s="110" customFormat="1" ht="12" customHeight="1" x14ac:dyDescent="0.2">
      <c r="A65" s="118" t="s">
        <v>105</v>
      </c>
      <c r="B65" s="119" t="s">
        <v>106</v>
      </c>
      <c r="C65" s="113">
        <v>56.256550244948691</v>
      </c>
      <c r="D65" s="235">
        <v>92326</v>
      </c>
      <c r="E65" s="236">
        <v>92828</v>
      </c>
      <c r="F65" s="236">
        <v>94302</v>
      </c>
      <c r="G65" s="236">
        <v>93063</v>
      </c>
      <c r="H65" s="140">
        <v>93403</v>
      </c>
      <c r="I65" s="115">
        <v>-1077</v>
      </c>
      <c r="J65" s="116">
        <v>-1.1530678886117147</v>
      </c>
    </row>
    <row r="66" spans="1:12" s="110" customFormat="1" ht="12" customHeight="1" x14ac:dyDescent="0.2">
      <c r="A66" s="118"/>
      <c r="B66" s="119" t="s">
        <v>107</v>
      </c>
      <c r="C66" s="113">
        <v>43.743449755051309</v>
      </c>
      <c r="D66" s="235">
        <v>71790</v>
      </c>
      <c r="E66" s="236">
        <v>72154</v>
      </c>
      <c r="F66" s="236">
        <v>72359</v>
      </c>
      <c r="G66" s="236">
        <v>71433</v>
      </c>
      <c r="H66" s="140">
        <v>71698</v>
      </c>
      <c r="I66" s="115">
        <v>92</v>
      </c>
      <c r="J66" s="116">
        <v>0.12831599207788222</v>
      </c>
    </row>
    <row r="67" spans="1:12" s="110" customFormat="1" ht="12" customHeight="1" x14ac:dyDescent="0.2">
      <c r="A67" s="118" t="s">
        <v>105</v>
      </c>
      <c r="B67" s="121" t="s">
        <v>108</v>
      </c>
      <c r="C67" s="113">
        <v>10.618099393112189</v>
      </c>
      <c r="D67" s="235">
        <v>17426</v>
      </c>
      <c r="E67" s="236">
        <v>18019</v>
      </c>
      <c r="F67" s="236">
        <v>18747</v>
      </c>
      <c r="G67" s="236">
        <v>17105</v>
      </c>
      <c r="H67" s="140">
        <v>17690</v>
      </c>
      <c r="I67" s="115">
        <v>-264</v>
      </c>
      <c r="J67" s="116">
        <v>-1.4923685698134539</v>
      </c>
    </row>
    <row r="68" spans="1:12" s="110" customFormat="1" ht="12" customHeight="1" x14ac:dyDescent="0.2">
      <c r="A68" s="118"/>
      <c r="B68" s="121" t="s">
        <v>109</v>
      </c>
      <c r="C68" s="113">
        <v>65.780301737795213</v>
      </c>
      <c r="D68" s="235">
        <v>107956</v>
      </c>
      <c r="E68" s="236">
        <v>108602</v>
      </c>
      <c r="F68" s="236">
        <v>109810</v>
      </c>
      <c r="G68" s="236">
        <v>109928</v>
      </c>
      <c r="H68" s="140">
        <v>110383</v>
      </c>
      <c r="I68" s="115">
        <v>-2427</v>
      </c>
      <c r="J68" s="116">
        <v>-2.1987081344047543</v>
      </c>
    </row>
    <row r="69" spans="1:12" s="110" customFormat="1" ht="12" customHeight="1" x14ac:dyDescent="0.2">
      <c r="A69" s="118"/>
      <c r="B69" s="121" t="s">
        <v>110</v>
      </c>
      <c r="C69" s="113">
        <v>22.42133612810451</v>
      </c>
      <c r="D69" s="235">
        <v>36797</v>
      </c>
      <c r="E69" s="236">
        <v>36371</v>
      </c>
      <c r="F69" s="236">
        <v>36110</v>
      </c>
      <c r="G69" s="236">
        <v>35545</v>
      </c>
      <c r="H69" s="140">
        <v>35144</v>
      </c>
      <c r="I69" s="115">
        <v>1653</v>
      </c>
      <c r="J69" s="116">
        <v>4.703505577054405</v>
      </c>
    </row>
    <row r="70" spans="1:12" s="110" customFormat="1" ht="12" customHeight="1" x14ac:dyDescent="0.2">
      <c r="A70" s="120"/>
      <c r="B70" s="121" t="s">
        <v>111</v>
      </c>
      <c r="C70" s="113">
        <v>1.1802627409880817</v>
      </c>
      <c r="D70" s="235">
        <v>1937</v>
      </c>
      <c r="E70" s="236">
        <v>1990</v>
      </c>
      <c r="F70" s="236">
        <v>1994</v>
      </c>
      <c r="G70" s="236">
        <v>1918</v>
      </c>
      <c r="H70" s="140">
        <v>1884</v>
      </c>
      <c r="I70" s="115">
        <v>53</v>
      </c>
      <c r="J70" s="116">
        <v>2.8131634819532909</v>
      </c>
    </row>
    <row r="71" spans="1:12" s="110" customFormat="1" ht="12" customHeight="1" x14ac:dyDescent="0.2">
      <c r="A71" s="120"/>
      <c r="B71" s="121" t="s">
        <v>112</v>
      </c>
      <c r="C71" s="113">
        <v>0.34914328889322188</v>
      </c>
      <c r="D71" s="235">
        <v>573</v>
      </c>
      <c r="E71" s="236">
        <v>569</v>
      </c>
      <c r="F71" s="236">
        <v>612</v>
      </c>
      <c r="G71" s="236">
        <v>525</v>
      </c>
      <c r="H71" s="140">
        <v>502</v>
      </c>
      <c r="I71" s="115">
        <v>71</v>
      </c>
      <c r="J71" s="116">
        <v>14.143426294820717</v>
      </c>
    </row>
    <row r="72" spans="1:12" s="110" customFormat="1" ht="12" customHeight="1" x14ac:dyDescent="0.2">
      <c r="A72" s="118" t="s">
        <v>113</v>
      </c>
      <c r="B72" s="119" t="s">
        <v>181</v>
      </c>
      <c r="C72" s="113">
        <v>76.388042604011801</v>
      </c>
      <c r="D72" s="235">
        <v>125365</v>
      </c>
      <c r="E72" s="236">
        <v>126185</v>
      </c>
      <c r="F72" s="236">
        <v>128074</v>
      </c>
      <c r="G72" s="236">
        <v>126344</v>
      </c>
      <c r="H72" s="140">
        <v>127288</v>
      </c>
      <c r="I72" s="115">
        <v>-1923</v>
      </c>
      <c r="J72" s="116">
        <v>-1.5107472817547609</v>
      </c>
    </row>
    <row r="73" spans="1:12" s="110" customFormat="1" ht="12" customHeight="1" x14ac:dyDescent="0.2">
      <c r="A73" s="118"/>
      <c r="B73" s="119" t="s">
        <v>182</v>
      </c>
      <c r="C73" s="113">
        <v>23.611957395988203</v>
      </c>
      <c r="D73" s="115">
        <v>38751</v>
      </c>
      <c r="E73" s="114">
        <v>38797</v>
      </c>
      <c r="F73" s="114">
        <v>38587</v>
      </c>
      <c r="G73" s="114">
        <v>38152</v>
      </c>
      <c r="H73" s="140">
        <v>37813</v>
      </c>
      <c r="I73" s="115">
        <v>938</v>
      </c>
      <c r="J73" s="116">
        <v>2.480628355327533</v>
      </c>
    </row>
    <row r="74" spans="1:12" s="110" customFormat="1" ht="12" customHeight="1" x14ac:dyDescent="0.2">
      <c r="A74" s="118" t="s">
        <v>113</v>
      </c>
      <c r="B74" s="119" t="s">
        <v>116</v>
      </c>
      <c r="C74" s="113">
        <v>88.397840551804819</v>
      </c>
      <c r="D74" s="115">
        <v>145075</v>
      </c>
      <c r="E74" s="114">
        <v>146032</v>
      </c>
      <c r="F74" s="114">
        <v>147437</v>
      </c>
      <c r="G74" s="114">
        <v>144896</v>
      </c>
      <c r="H74" s="140">
        <v>145583</v>
      </c>
      <c r="I74" s="115">
        <v>-508</v>
      </c>
      <c r="J74" s="116">
        <v>-0.34894184073689921</v>
      </c>
    </row>
    <row r="75" spans="1:12" s="110" customFormat="1" ht="12" customHeight="1" x14ac:dyDescent="0.2">
      <c r="A75" s="142"/>
      <c r="B75" s="124" t="s">
        <v>117</v>
      </c>
      <c r="C75" s="125">
        <v>11.528431109702893</v>
      </c>
      <c r="D75" s="143">
        <v>18920</v>
      </c>
      <c r="E75" s="144">
        <v>18829</v>
      </c>
      <c r="F75" s="144">
        <v>19099</v>
      </c>
      <c r="G75" s="144">
        <v>19448</v>
      </c>
      <c r="H75" s="145">
        <v>19383</v>
      </c>
      <c r="I75" s="143">
        <v>-463</v>
      </c>
      <c r="J75" s="146">
        <v>-2.3886911210854871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162427</v>
      </c>
      <c r="G11" s="114">
        <v>163595</v>
      </c>
      <c r="H11" s="114">
        <v>165435</v>
      </c>
      <c r="I11" s="114">
        <v>163576</v>
      </c>
      <c r="J11" s="140">
        <v>164674</v>
      </c>
      <c r="K11" s="114">
        <v>-2247</v>
      </c>
      <c r="L11" s="116">
        <v>-1.3645141309496338</v>
      </c>
    </row>
    <row r="12" spans="1:17" s="110" customFormat="1" ht="24.95" customHeight="1" x14ac:dyDescent="0.2">
      <c r="A12" s="604" t="s">
        <v>185</v>
      </c>
      <c r="B12" s="605"/>
      <c r="C12" s="605"/>
      <c r="D12" s="606"/>
      <c r="E12" s="113">
        <v>57.792731503998716</v>
      </c>
      <c r="F12" s="115">
        <v>93871</v>
      </c>
      <c r="G12" s="114">
        <v>94705</v>
      </c>
      <c r="H12" s="114">
        <v>96244</v>
      </c>
      <c r="I12" s="114">
        <v>95168</v>
      </c>
      <c r="J12" s="140">
        <v>95890</v>
      </c>
      <c r="K12" s="114">
        <v>-2019</v>
      </c>
      <c r="L12" s="116">
        <v>-2.1055375951611222</v>
      </c>
    </row>
    <row r="13" spans="1:17" s="110" customFormat="1" ht="15" customHeight="1" x14ac:dyDescent="0.2">
      <c r="A13" s="120"/>
      <c r="B13" s="612" t="s">
        <v>107</v>
      </c>
      <c r="C13" s="612"/>
      <c r="E13" s="113">
        <v>42.207268496001284</v>
      </c>
      <c r="F13" s="115">
        <v>68556</v>
      </c>
      <c r="G13" s="114">
        <v>68890</v>
      </c>
      <c r="H13" s="114">
        <v>69191</v>
      </c>
      <c r="I13" s="114">
        <v>68408</v>
      </c>
      <c r="J13" s="140">
        <v>68784</v>
      </c>
      <c r="K13" s="114">
        <v>-228</v>
      </c>
      <c r="L13" s="116">
        <v>-0.33147243545010469</v>
      </c>
    </row>
    <row r="14" spans="1:17" s="110" customFormat="1" ht="24.95" customHeight="1" x14ac:dyDescent="0.2">
      <c r="A14" s="604" t="s">
        <v>186</v>
      </c>
      <c r="B14" s="605"/>
      <c r="C14" s="605"/>
      <c r="D14" s="606"/>
      <c r="E14" s="113">
        <v>10.143633755471688</v>
      </c>
      <c r="F14" s="115">
        <v>16476</v>
      </c>
      <c r="G14" s="114">
        <v>17118</v>
      </c>
      <c r="H14" s="114">
        <v>17880</v>
      </c>
      <c r="I14" s="114">
        <v>16368</v>
      </c>
      <c r="J14" s="140">
        <v>17035</v>
      </c>
      <c r="K14" s="114">
        <v>-559</v>
      </c>
      <c r="L14" s="116">
        <v>-3.2814793073084827</v>
      </c>
    </row>
    <row r="15" spans="1:17" s="110" customFormat="1" ht="15" customHeight="1" x14ac:dyDescent="0.2">
      <c r="A15" s="120"/>
      <c r="B15" s="119"/>
      <c r="C15" s="258" t="s">
        <v>106</v>
      </c>
      <c r="E15" s="113">
        <v>60.615440640932263</v>
      </c>
      <c r="F15" s="115">
        <v>9987</v>
      </c>
      <c r="G15" s="114">
        <v>10395</v>
      </c>
      <c r="H15" s="114">
        <v>10982</v>
      </c>
      <c r="I15" s="114">
        <v>9973</v>
      </c>
      <c r="J15" s="140">
        <v>10359</v>
      </c>
      <c r="K15" s="114">
        <v>-372</v>
      </c>
      <c r="L15" s="116">
        <v>-3.5910802200984651</v>
      </c>
    </row>
    <row r="16" spans="1:17" s="110" customFormat="1" ht="15" customHeight="1" x14ac:dyDescent="0.2">
      <c r="A16" s="120"/>
      <c r="B16" s="119"/>
      <c r="C16" s="258" t="s">
        <v>107</v>
      </c>
      <c r="E16" s="113">
        <v>39.384559359067737</v>
      </c>
      <c r="F16" s="115">
        <v>6489</v>
      </c>
      <c r="G16" s="114">
        <v>6723</v>
      </c>
      <c r="H16" s="114">
        <v>6898</v>
      </c>
      <c r="I16" s="114">
        <v>6395</v>
      </c>
      <c r="J16" s="140">
        <v>6676</v>
      </c>
      <c r="K16" s="114">
        <v>-187</v>
      </c>
      <c r="L16" s="116">
        <v>-2.8010784901138406</v>
      </c>
    </row>
    <row r="17" spans="1:12" s="110" customFormat="1" ht="15" customHeight="1" x14ac:dyDescent="0.2">
      <c r="A17" s="120"/>
      <c r="B17" s="121" t="s">
        <v>109</v>
      </c>
      <c r="C17" s="258"/>
      <c r="E17" s="113">
        <v>66.20204768911573</v>
      </c>
      <c r="F17" s="115">
        <v>107530</v>
      </c>
      <c r="G17" s="114">
        <v>108307</v>
      </c>
      <c r="H17" s="114">
        <v>109679</v>
      </c>
      <c r="I17" s="114">
        <v>109940</v>
      </c>
      <c r="J17" s="140">
        <v>110754</v>
      </c>
      <c r="K17" s="114">
        <v>-3224</v>
      </c>
      <c r="L17" s="116">
        <v>-2.9109558119797025</v>
      </c>
    </row>
    <row r="18" spans="1:12" s="110" customFormat="1" ht="15" customHeight="1" x14ac:dyDescent="0.2">
      <c r="A18" s="120"/>
      <c r="B18" s="119"/>
      <c r="C18" s="258" t="s">
        <v>106</v>
      </c>
      <c r="E18" s="113">
        <v>57.548591090858366</v>
      </c>
      <c r="F18" s="115">
        <v>61882</v>
      </c>
      <c r="G18" s="114">
        <v>62465</v>
      </c>
      <c r="H18" s="114">
        <v>63510</v>
      </c>
      <c r="I18" s="114">
        <v>63801</v>
      </c>
      <c r="J18" s="140">
        <v>64304</v>
      </c>
      <c r="K18" s="114">
        <v>-2422</v>
      </c>
      <c r="L18" s="116">
        <v>-3.7664842000497636</v>
      </c>
    </row>
    <row r="19" spans="1:12" s="110" customFormat="1" ht="15" customHeight="1" x14ac:dyDescent="0.2">
      <c r="A19" s="120"/>
      <c r="B19" s="119"/>
      <c r="C19" s="258" t="s">
        <v>107</v>
      </c>
      <c r="E19" s="113">
        <v>42.451408909141634</v>
      </c>
      <c r="F19" s="115">
        <v>45648</v>
      </c>
      <c r="G19" s="114">
        <v>45842</v>
      </c>
      <c r="H19" s="114">
        <v>46169</v>
      </c>
      <c r="I19" s="114">
        <v>46139</v>
      </c>
      <c r="J19" s="140">
        <v>46450</v>
      </c>
      <c r="K19" s="114">
        <v>-802</v>
      </c>
      <c r="L19" s="116">
        <v>-1.7265877287405813</v>
      </c>
    </row>
    <row r="20" spans="1:12" s="110" customFormat="1" ht="15" customHeight="1" x14ac:dyDescent="0.2">
      <c r="A20" s="120"/>
      <c r="B20" s="121" t="s">
        <v>110</v>
      </c>
      <c r="C20" s="258"/>
      <c r="E20" s="113">
        <v>22.482099650920105</v>
      </c>
      <c r="F20" s="115">
        <v>36517</v>
      </c>
      <c r="G20" s="114">
        <v>36217</v>
      </c>
      <c r="H20" s="114">
        <v>35932</v>
      </c>
      <c r="I20" s="114">
        <v>35400</v>
      </c>
      <c r="J20" s="140">
        <v>35051</v>
      </c>
      <c r="K20" s="114">
        <v>1466</v>
      </c>
      <c r="L20" s="116">
        <v>4.1824769621408802</v>
      </c>
    </row>
    <row r="21" spans="1:12" s="110" customFormat="1" ht="15" customHeight="1" x14ac:dyDescent="0.2">
      <c r="A21" s="120"/>
      <c r="B21" s="119"/>
      <c r="C21" s="258" t="s">
        <v>106</v>
      </c>
      <c r="E21" s="113">
        <v>56.861187939863626</v>
      </c>
      <c r="F21" s="115">
        <v>20764</v>
      </c>
      <c r="G21" s="114">
        <v>20572</v>
      </c>
      <c r="H21" s="114">
        <v>20464</v>
      </c>
      <c r="I21" s="114">
        <v>20152</v>
      </c>
      <c r="J21" s="140">
        <v>20009</v>
      </c>
      <c r="K21" s="114">
        <v>755</v>
      </c>
      <c r="L21" s="116">
        <v>3.773302014093658</v>
      </c>
    </row>
    <row r="22" spans="1:12" s="110" customFormat="1" ht="15" customHeight="1" x14ac:dyDescent="0.2">
      <c r="A22" s="120"/>
      <c r="B22" s="119"/>
      <c r="C22" s="258" t="s">
        <v>107</v>
      </c>
      <c r="E22" s="113">
        <v>43.138812060136374</v>
      </c>
      <c r="F22" s="115">
        <v>15753</v>
      </c>
      <c r="G22" s="114">
        <v>15645</v>
      </c>
      <c r="H22" s="114">
        <v>15468</v>
      </c>
      <c r="I22" s="114">
        <v>15248</v>
      </c>
      <c r="J22" s="140">
        <v>15042</v>
      </c>
      <c r="K22" s="114">
        <v>711</v>
      </c>
      <c r="L22" s="116">
        <v>4.7267650578380538</v>
      </c>
    </row>
    <row r="23" spans="1:12" s="110" customFormat="1" ht="15" customHeight="1" x14ac:dyDescent="0.2">
      <c r="A23" s="120"/>
      <c r="B23" s="121" t="s">
        <v>111</v>
      </c>
      <c r="C23" s="258"/>
      <c r="E23" s="113">
        <v>1.1722189044924798</v>
      </c>
      <c r="F23" s="115">
        <v>1904</v>
      </c>
      <c r="G23" s="114">
        <v>1953</v>
      </c>
      <c r="H23" s="114">
        <v>1944</v>
      </c>
      <c r="I23" s="114">
        <v>1868</v>
      </c>
      <c r="J23" s="140">
        <v>1834</v>
      </c>
      <c r="K23" s="114">
        <v>70</v>
      </c>
      <c r="L23" s="116">
        <v>3.8167938931297711</v>
      </c>
    </row>
    <row r="24" spans="1:12" s="110" customFormat="1" ht="15" customHeight="1" x14ac:dyDescent="0.2">
      <c r="A24" s="120"/>
      <c r="B24" s="119"/>
      <c r="C24" s="258" t="s">
        <v>106</v>
      </c>
      <c r="E24" s="113">
        <v>65.02100840336135</v>
      </c>
      <c r="F24" s="115">
        <v>1238</v>
      </c>
      <c r="G24" s="114">
        <v>1273</v>
      </c>
      <c r="H24" s="114">
        <v>1288</v>
      </c>
      <c r="I24" s="114">
        <v>1242</v>
      </c>
      <c r="J24" s="140">
        <v>1218</v>
      </c>
      <c r="K24" s="114">
        <v>20</v>
      </c>
      <c r="L24" s="116">
        <v>1.6420361247947455</v>
      </c>
    </row>
    <row r="25" spans="1:12" s="110" customFormat="1" ht="15" customHeight="1" x14ac:dyDescent="0.2">
      <c r="A25" s="120"/>
      <c r="B25" s="119"/>
      <c r="C25" s="258" t="s">
        <v>107</v>
      </c>
      <c r="E25" s="113">
        <v>34.978991596638657</v>
      </c>
      <c r="F25" s="115">
        <v>666</v>
      </c>
      <c r="G25" s="114">
        <v>680</v>
      </c>
      <c r="H25" s="114">
        <v>656</v>
      </c>
      <c r="I25" s="114">
        <v>626</v>
      </c>
      <c r="J25" s="140">
        <v>616</v>
      </c>
      <c r="K25" s="114">
        <v>50</v>
      </c>
      <c r="L25" s="116">
        <v>8.1168831168831161</v>
      </c>
    </row>
    <row r="26" spans="1:12" s="110" customFormat="1" ht="15" customHeight="1" x14ac:dyDescent="0.2">
      <c r="A26" s="120"/>
      <c r="C26" s="121" t="s">
        <v>187</v>
      </c>
      <c r="D26" s="110" t="s">
        <v>188</v>
      </c>
      <c r="E26" s="113">
        <v>0.35215820029921135</v>
      </c>
      <c r="F26" s="115">
        <v>572</v>
      </c>
      <c r="G26" s="114">
        <v>576</v>
      </c>
      <c r="H26" s="114">
        <v>598</v>
      </c>
      <c r="I26" s="114">
        <v>523</v>
      </c>
      <c r="J26" s="140">
        <v>499</v>
      </c>
      <c r="K26" s="114">
        <v>73</v>
      </c>
      <c r="L26" s="116">
        <v>14.629258517034069</v>
      </c>
    </row>
    <row r="27" spans="1:12" s="110" customFormat="1" ht="15" customHeight="1" x14ac:dyDescent="0.2">
      <c r="A27" s="120"/>
      <c r="B27" s="119"/>
      <c r="D27" s="259" t="s">
        <v>106</v>
      </c>
      <c r="E27" s="113">
        <v>59.44055944055944</v>
      </c>
      <c r="F27" s="115">
        <v>340</v>
      </c>
      <c r="G27" s="114">
        <v>338</v>
      </c>
      <c r="H27" s="114">
        <v>357</v>
      </c>
      <c r="I27" s="114">
        <v>319</v>
      </c>
      <c r="J27" s="140">
        <v>307</v>
      </c>
      <c r="K27" s="114">
        <v>33</v>
      </c>
      <c r="L27" s="116">
        <v>10.749185667752442</v>
      </c>
    </row>
    <row r="28" spans="1:12" s="110" customFormat="1" ht="15" customHeight="1" x14ac:dyDescent="0.2">
      <c r="A28" s="120"/>
      <c r="B28" s="119"/>
      <c r="D28" s="259" t="s">
        <v>107</v>
      </c>
      <c r="E28" s="113">
        <v>40.55944055944056</v>
      </c>
      <c r="F28" s="115">
        <v>232</v>
      </c>
      <c r="G28" s="114">
        <v>238</v>
      </c>
      <c r="H28" s="114">
        <v>241</v>
      </c>
      <c r="I28" s="114">
        <v>204</v>
      </c>
      <c r="J28" s="140">
        <v>192</v>
      </c>
      <c r="K28" s="114">
        <v>40</v>
      </c>
      <c r="L28" s="116">
        <v>20.833333333333332</v>
      </c>
    </row>
    <row r="29" spans="1:12" s="110" customFormat="1" ht="24.95" customHeight="1" x14ac:dyDescent="0.2">
      <c r="A29" s="604" t="s">
        <v>189</v>
      </c>
      <c r="B29" s="605"/>
      <c r="C29" s="605"/>
      <c r="D29" s="606"/>
      <c r="E29" s="113">
        <v>88.263035086531175</v>
      </c>
      <c r="F29" s="115">
        <v>143363</v>
      </c>
      <c r="G29" s="114">
        <v>144537</v>
      </c>
      <c r="H29" s="114">
        <v>146134</v>
      </c>
      <c r="I29" s="114">
        <v>143845</v>
      </c>
      <c r="J29" s="140">
        <v>144828</v>
      </c>
      <c r="K29" s="114">
        <v>-1465</v>
      </c>
      <c r="L29" s="116">
        <v>-1.0115447289198221</v>
      </c>
    </row>
    <row r="30" spans="1:12" s="110" customFormat="1" ht="15" customHeight="1" x14ac:dyDescent="0.2">
      <c r="A30" s="120"/>
      <c r="B30" s="119"/>
      <c r="C30" s="258" t="s">
        <v>106</v>
      </c>
      <c r="E30" s="113">
        <v>56.665945885619024</v>
      </c>
      <c r="F30" s="115">
        <v>81238</v>
      </c>
      <c r="G30" s="114">
        <v>82056</v>
      </c>
      <c r="H30" s="114">
        <v>83317</v>
      </c>
      <c r="I30" s="114">
        <v>81949</v>
      </c>
      <c r="J30" s="140">
        <v>82584</v>
      </c>
      <c r="K30" s="114">
        <v>-1346</v>
      </c>
      <c r="L30" s="116">
        <v>-1.6298556621137266</v>
      </c>
    </row>
    <row r="31" spans="1:12" s="110" customFormat="1" ht="15" customHeight="1" x14ac:dyDescent="0.2">
      <c r="A31" s="120"/>
      <c r="B31" s="119"/>
      <c r="C31" s="258" t="s">
        <v>107</v>
      </c>
      <c r="E31" s="113">
        <v>43.334054114380976</v>
      </c>
      <c r="F31" s="115">
        <v>62125</v>
      </c>
      <c r="G31" s="114">
        <v>62481</v>
      </c>
      <c r="H31" s="114">
        <v>62817</v>
      </c>
      <c r="I31" s="114">
        <v>61896</v>
      </c>
      <c r="J31" s="140">
        <v>62244</v>
      </c>
      <c r="K31" s="114">
        <v>-119</v>
      </c>
      <c r="L31" s="116">
        <v>-0.19118308591992803</v>
      </c>
    </row>
    <row r="32" spans="1:12" s="110" customFormat="1" ht="15" customHeight="1" x14ac:dyDescent="0.2">
      <c r="A32" s="120"/>
      <c r="B32" s="119" t="s">
        <v>117</v>
      </c>
      <c r="C32" s="258"/>
      <c r="E32" s="113">
        <v>11.657544620044696</v>
      </c>
      <c r="F32" s="115">
        <v>18935</v>
      </c>
      <c r="G32" s="114">
        <v>18932</v>
      </c>
      <c r="H32" s="114">
        <v>19168</v>
      </c>
      <c r="I32" s="114">
        <v>19577</v>
      </c>
      <c r="J32" s="140">
        <v>19707</v>
      </c>
      <c r="K32" s="114">
        <v>-772</v>
      </c>
      <c r="L32" s="116">
        <v>-3.9173897599837622</v>
      </c>
    </row>
    <row r="33" spans="1:12" s="110" customFormat="1" ht="15" customHeight="1" x14ac:dyDescent="0.2">
      <c r="A33" s="120"/>
      <c r="B33" s="119"/>
      <c r="C33" s="258" t="s">
        <v>106</v>
      </c>
      <c r="E33" s="113">
        <v>66.289939265909695</v>
      </c>
      <c r="F33" s="115">
        <v>12552</v>
      </c>
      <c r="G33" s="114">
        <v>12568</v>
      </c>
      <c r="H33" s="114">
        <v>12843</v>
      </c>
      <c r="I33" s="114">
        <v>13125</v>
      </c>
      <c r="J33" s="140">
        <v>13221</v>
      </c>
      <c r="K33" s="114">
        <v>-669</v>
      </c>
      <c r="L33" s="116">
        <v>-5.0601316088041752</v>
      </c>
    </row>
    <row r="34" spans="1:12" s="110" customFormat="1" ht="15" customHeight="1" x14ac:dyDescent="0.2">
      <c r="A34" s="120"/>
      <c r="B34" s="119"/>
      <c r="C34" s="258" t="s">
        <v>107</v>
      </c>
      <c r="E34" s="113">
        <v>33.710060734090312</v>
      </c>
      <c r="F34" s="115">
        <v>6383</v>
      </c>
      <c r="G34" s="114">
        <v>6364</v>
      </c>
      <c r="H34" s="114">
        <v>6325</v>
      </c>
      <c r="I34" s="114">
        <v>6452</v>
      </c>
      <c r="J34" s="140">
        <v>6486</v>
      </c>
      <c r="K34" s="114">
        <v>-103</v>
      </c>
      <c r="L34" s="116">
        <v>-1.5880357693493679</v>
      </c>
    </row>
    <row r="35" spans="1:12" s="110" customFormat="1" ht="24.95" customHeight="1" x14ac:dyDescent="0.2">
      <c r="A35" s="604" t="s">
        <v>190</v>
      </c>
      <c r="B35" s="605"/>
      <c r="C35" s="605"/>
      <c r="D35" s="606"/>
      <c r="E35" s="113">
        <v>77.289490047836878</v>
      </c>
      <c r="F35" s="115">
        <v>125539</v>
      </c>
      <c r="G35" s="114">
        <v>126625</v>
      </c>
      <c r="H35" s="114">
        <v>128762</v>
      </c>
      <c r="I35" s="114">
        <v>127244</v>
      </c>
      <c r="J35" s="140">
        <v>128547</v>
      </c>
      <c r="K35" s="114">
        <v>-3008</v>
      </c>
      <c r="L35" s="116">
        <v>-2.3400001555851166</v>
      </c>
    </row>
    <row r="36" spans="1:12" s="110" customFormat="1" ht="15" customHeight="1" x14ac:dyDescent="0.2">
      <c r="A36" s="120"/>
      <c r="B36" s="119"/>
      <c r="C36" s="258" t="s">
        <v>106</v>
      </c>
      <c r="E36" s="113">
        <v>70.018082030285413</v>
      </c>
      <c r="F36" s="115">
        <v>87900</v>
      </c>
      <c r="G36" s="114">
        <v>88726</v>
      </c>
      <c r="H36" s="114">
        <v>90299</v>
      </c>
      <c r="I36" s="114">
        <v>89220</v>
      </c>
      <c r="J36" s="140">
        <v>90057</v>
      </c>
      <c r="K36" s="114">
        <v>-2157</v>
      </c>
      <c r="L36" s="116">
        <v>-2.3951497384989509</v>
      </c>
    </row>
    <row r="37" spans="1:12" s="110" customFormat="1" ht="15" customHeight="1" x14ac:dyDescent="0.2">
      <c r="A37" s="120"/>
      <c r="B37" s="119"/>
      <c r="C37" s="258" t="s">
        <v>107</v>
      </c>
      <c r="E37" s="113">
        <v>29.981917969714591</v>
      </c>
      <c r="F37" s="115">
        <v>37639</v>
      </c>
      <c r="G37" s="114">
        <v>37899</v>
      </c>
      <c r="H37" s="114">
        <v>38463</v>
      </c>
      <c r="I37" s="114">
        <v>38024</v>
      </c>
      <c r="J37" s="140">
        <v>38490</v>
      </c>
      <c r="K37" s="114">
        <v>-851</v>
      </c>
      <c r="L37" s="116">
        <v>-2.2109638867238242</v>
      </c>
    </row>
    <row r="38" spans="1:12" s="110" customFormat="1" ht="15" customHeight="1" x14ac:dyDescent="0.2">
      <c r="A38" s="120"/>
      <c r="B38" s="119" t="s">
        <v>182</v>
      </c>
      <c r="C38" s="258"/>
      <c r="E38" s="113">
        <v>22.710509952163125</v>
      </c>
      <c r="F38" s="115">
        <v>36888</v>
      </c>
      <c r="G38" s="114">
        <v>36970</v>
      </c>
      <c r="H38" s="114">
        <v>36673</v>
      </c>
      <c r="I38" s="114">
        <v>36332</v>
      </c>
      <c r="J38" s="140">
        <v>36127</v>
      </c>
      <c r="K38" s="114">
        <v>761</v>
      </c>
      <c r="L38" s="116">
        <v>2.1064577739640713</v>
      </c>
    </row>
    <row r="39" spans="1:12" s="110" customFormat="1" ht="15" customHeight="1" x14ac:dyDescent="0.2">
      <c r="A39" s="120"/>
      <c r="B39" s="119"/>
      <c r="C39" s="258" t="s">
        <v>106</v>
      </c>
      <c r="E39" s="113">
        <v>16.186835827369332</v>
      </c>
      <c r="F39" s="115">
        <v>5971</v>
      </c>
      <c r="G39" s="114">
        <v>5979</v>
      </c>
      <c r="H39" s="114">
        <v>5945</v>
      </c>
      <c r="I39" s="114">
        <v>5948</v>
      </c>
      <c r="J39" s="140">
        <v>5833</v>
      </c>
      <c r="K39" s="114">
        <v>138</v>
      </c>
      <c r="L39" s="116">
        <v>2.3658494771129779</v>
      </c>
    </row>
    <row r="40" spans="1:12" s="110" customFormat="1" ht="15" customHeight="1" x14ac:dyDescent="0.2">
      <c r="A40" s="120"/>
      <c r="B40" s="119"/>
      <c r="C40" s="258" t="s">
        <v>107</v>
      </c>
      <c r="E40" s="113">
        <v>83.813164172630664</v>
      </c>
      <c r="F40" s="115">
        <v>30917</v>
      </c>
      <c r="G40" s="114">
        <v>30991</v>
      </c>
      <c r="H40" s="114">
        <v>30728</v>
      </c>
      <c r="I40" s="114">
        <v>30384</v>
      </c>
      <c r="J40" s="140">
        <v>30294</v>
      </c>
      <c r="K40" s="114">
        <v>623</v>
      </c>
      <c r="L40" s="116">
        <v>2.0565128408265663</v>
      </c>
    </row>
    <row r="41" spans="1:12" s="110" customFormat="1" ht="24.75" customHeight="1" x14ac:dyDescent="0.2">
      <c r="A41" s="604" t="s">
        <v>517</v>
      </c>
      <c r="B41" s="605"/>
      <c r="C41" s="605"/>
      <c r="D41" s="606"/>
      <c r="E41" s="113">
        <v>4.9031257118582499</v>
      </c>
      <c r="F41" s="115">
        <v>7964</v>
      </c>
      <c r="G41" s="114">
        <v>8944</v>
      </c>
      <c r="H41" s="114">
        <v>9081</v>
      </c>
      <c r="I41" s="114">
        <v>7251</v>
      </c>
      <c r="J41" s="140">
        <v>7898</v>
      </c>
      <c r="K41" s="114">
        <v>66</v>
      </c>
      <c r="L41" s="116">
        <v>0.83565459610027859</v>
      </c>
    </row>
    <row r="42" spans="1:12" s="110" customFormat="1" ht="15" customHeight="1" x14ac:dyDescent="0.2">
      <c r="A42" s="120"/>
      <c r="B42" s="119"/>
      <c r="C42" s="258" t="s">
        <v>106</v>
      </c>
      <c r="E42" s="113">
        <v>61.325966850828728</v>
      </c>
      <c r="F42" s="115">
        <v>4884</v>
      </c>
      <c r="G42" s="114">
        <v>5576</v>
      </c>
      <c r="H42" s="114">
        <v>5679</v>
      </c>
      <c r="I42" s="114">
        <v>4396</v>
      </c>
      <c r="J42" s="140">
        <v>4787</v>
      </c>
      <c r="K42" s="114">
        <v>97</v>
      </c>
      <c r="L42" s="116">
        <v>2.0263212868184666</v>
      </c>
    </row>
    <row r="43" spans="1:12" s="110" customFormat="1" ht="15" customHeight="1" x14ac:dyDescent="0.2">
      <c r="A43" s="123"/>
      <c r="B43" s="124"/>
      <c r="C43" s="260" t="s">
        <v>107</v>
      </c>
      <c r="D43" s="261"/>
      <c r="E43" s="125">
        <v>38.674033149171272</v>
      </c>
      <c r="F43" s="143">
        <v>3080</v>
      </c>
      <c r="G43" s="144">
        <v>3368</v>
      </c>
      <c r="H43" s="144">
        <v>3402</v>
      </c>
      <c r="I43" s="144">
        <v>2855</v>
      </c>
      <c r="J43" s="145">
        <v>3111</v>
      </c>
      <c r="K43" s="144">
        <v>-31</v>
      </c>
      <c r="L43" s="146">
        <v>-0.99646415943426547</v>
      </c>
    </row>
    <row r="44" spans="1:12" s="110" customFormat="1" ht="45.75" customHeight="1" x14ac:dyDescent="0.2">
      <c r="A44" s="604" t="s">
        <v>191</v>
      </c>
      <c r="B44" s="605"/>
      <c r="C44" s="605"/>
      <c r="D44" s="606"/>
      <c r="E44" s="113">
        <v>1.4997506572183197</v>
      </c>
      <c r="F44" s="115">
        <v>2436</v>
      </c>
      <c r="G44" s="114">
        <v>2458</v>
      </c>
      <c r="H44" s="114">
        <v>2465</v>
      </c>
      <c r="I44" s="114">
        <v>2402</v>
      </c>
      <c r="J44" s="140">
        <v>2456</v>
      </c>
      <c r="K44" s="114">
        <v>-20</v>
      </c>
      <c r="L44" s="116">
        <v>-0.81433224755700329</v>
      </c>
    </row>
    <row r="45" spans="1:12" s="110" customFormat="1" ht="15" customHeight="1" x14ac:dyDescent="0.2">
      <c r="A45" s="120"/>
      <c r="B45" s="119"/>
      <c r="C45" s="258" t="s">
        <v>106</v>
      </c>
      <c r="E45" s="113">
        <v>60.221674876847288</v>
      </c>
      <c r="F45" s="115">
        <v>1467</v>
      </c>
      <c r="G45" s="114">
        <v>1478</v>
      </c>
      <c r="H45" s="114">
        <v>1479</v>
      </c>
      <c r="I45" s="114">
        <v>1451</v>
      </c>
      <c r="J45" s="140">
        <v>1489</v>
      </c>
      <c r="K45" s="114">
        <v>-22</v>
      </c>
      <c r="L45" s="116">
        <v>-1.4775016789791806</v>
      </c>
    </row>
    <row r="46" spans="1:12" s="110" customFormat="1" ht="15" customHeight="1" x14ac:dyDescent="0.2">
      <c r="A46" s="123"/>
      <c r="B46" s="124"/>
      <c r="C46" s="260" t="s">
        <v>107</v>
      </c>
      <c r="D46" s="261"/>
      <c r="E46" s="125">
        <v>39.778325123152712</v>
      </c>
      <c r="F46" s="143">
        <v>969</v>
      </c>
      <c r="G46" s="144">
        <v>980</v>
      </c>
      <c r="H46" s="144">
        <v>986</v>
      </c>
      <c r="I46" s="144">
        <v>951</v>
      </c>
      <c r="J46" s="145">
        <v>967</v>
      </c>
      <c r="K46" s="144">
        <v>2</v>
      </c>
      <c r="L46" s="146">
        <v>0.20682523267838676</v>
      </c>
    </row>
    <row r="47" spans="1:12" s="110" customFormat="1" ht="39" customHeight="1" x14ac:dyDescent="0.2">
      <c r="A47" s="604" t="s">
        <v>518</v>
      </c>
      <c r="B47" s="607"/>
      <c r="C47" s="607"/>
      <c r="D47" s="608"/>
      <c r="E47" s="113">
        <v>0.1489900078188971</v>
      </c>
      <c r="F47" s="115">
        <v>242</v>
      </c>
      <c r="G47" s="114">
        <v>238</v>
      </c>
      <c r="H47" s="114">
        <v>211</v>
      </c>
      <c r="I47" s="114">
        <v>217</v>
      </c>
      <c r="J47" s="140">
        <v>241</v>
      </c>
      <c r="K47" s="114">
        <v>1</v>
      </c>
      <c r="L47" s="116">
        <v>0.41493775933609961</v>
      </c>
    </row>
    <row r="48" spans="1:12" s="110" customFormat="1" ht="15" customHeight="1" x14ac:dyDescent="0.2">
      <c r="A48" s="120"/>
      <c r="B48" s="119"/>
      <c r="C48" s="258" t="s">
        <v>106</v>
      </c>
      <c r="E48" s="113">
        <v>44.628099173553721</v>
      </c>
      <c r="F48" s="115">
        <v>108</v>
      </c>
      <c r="G48" s="114">
        <v>106</v>
      </c>
      <c r="H48" s="114">
        <v>92</v>
      </c>
      <c r="I48" s="114">
        <v>94</v>
      </c>
      <c r="J48" s="140">
        <v>100</v>
      </c>
      <c r="K48" s="114">
        <v>8</v>
      </c>
      <c r="L48" s="116">
        <v>8</v>
      </c>
    </row>
    <row r="49" spans="1:12" s="110" customFormat="1" ht="15" customHeight="1" x14ac:dyDescent="0.2">
      <c r="A49" s="123"/>
      <c r="B49" s="124"/>
      <c r="C49" s="260" t="s">
        <v>107</v>
      </c>
      <c r="D49" s="261"/>
      <c r="E49" s="125">
        <v>55.371900826446279</v>
      </c>
      <c r="F49" s="143">
        <v>134</v>
      </c>
      <c r="G49" s="144">
        <v>132</v>
      </c>
      <c r="H49" s="144">
        <v>119</v>
      </c>
      <c r="I49" s="144">
        <v>123</v>
      </c>
      <c r="J49" s="145">
        <v>141</v>
      </c>
      <c r="K49" s="144">
        <v>-7</v>
      </c>
      <c r="L49" s="146">
        <v>-4.9645390070921982</v>
      </c>
    </row>
    <row r="50" spans="1:12" s="110" customFormat="1" ht="24.95" customHeight="1" x14ac:dyDescent="0.2">
      <c r="A50" s="609" t="s">
        <v>192</v>
      </c>
      <c r="B50" s="610"/>
      <c r="C50" s="610"/>
      <c r="D50" s="611"/>
      <c r="E50" s="262">
        <v>17.925591188657059</v>
      </c>
      <c r="F50" s="263">
        <v>29116</v>
      </c>
      <c r="G50" s="264">
        <v>30056</v>
      </c>
      <c r="H50" s="264">
        <v>30728</v>
      </c>
      <c r="I50" s="264">
        <v>29364</v>
      </c>
      <c r="J50" s="265">
        <v>29831</v>
      </c>
      <c r="K50" s="263">
        <v>-715</v>
      </c>
      <c r="L50" s="266">
        <v>-2.3968355066876739</v>
      </c>
    </row>
    <row r="51" spans="1:12" s="110" customFormat="1" ht="15" customHeight="1" x14ac:dyDescent="0.2">
      <c r="A51" s="120"/>
      <c r="B51" s="119"/>
      <c r="C51" s="258" t="s">
        <v>106</v>
      </c>
      <c r="E51" s="113">
        <v>60.255529605715068</v>
      </c>
      <c r="F51" s="115">
        <v>17544</v>
      </c>
      <c r="G51" s="114">
        <v>18055</v>
      </c>
      <c r="H51" s="114">
        <v>18632</v>
      </c>
      <c r="I51" s="114">
        <v>17741</v>
      </c>
      <c r="J51" s="140">
        <v>17989</v>
      </c>
      <c r="K51" s="114">
        <v>-445</v>
      </c>
      <c r="L51" s="116">
        <v>-2.4737339485240981</v>
      </c>
    </row>
    <row r="52" spans="1:12" s="110" customFormat="1" ht="15" customHeight="1" x14ac:dyDescent="0.2">
      <c r="A52" s="120"/>
      <c r="B52" s="119"/>
      <c r="C52" s="258" t="s">
        <v>107</v>
      </c>
      <c r="E52" s="113">
        <v>39.744470394284932</v>
      </c>
      <c r="F52" s="115">
        <v>11572</v>
      </c>
      <c r="G52" s="114">
        <v>12001</v>
      </c>
      <c r="H52" s="114">
        <v>12096</v>
      </c>
      <c r="I52" s="114">
        <v>11623</v>
      </c>
      <c r="J52" s="140">
        <v>11842</v>
      </c>
      <c r="K52" s="114">
        <v>-270</v>
      </c>
      <c r="L52" s="116">
        <v>-2.2800202668468166</v>
      </c>
    </row>
    <row r="53" spans="1:12" s="110" customFormat="1" ht="15" customHeight="1" x14ac:dyDescent="0.2">
      <c r="A53" s="120"/>
      <c r="B53" s="119"/>
      <c r="C53" s="258" t="s">
        <v>187</v>
      </c>
      <c r="D53" s="110" t="s">
        <v>193</v>
      </c>
      <c r="E53" s="113">
        <v>20.205385355131199</v>
      </c>
      <c r="F53" s="115">
        <v>5883</v>
      </c>
      <c r="G53" s="114">
        <v>6776</v>
      </c>
      <c r="H53" s="114">
        <v>6988</v>
      </c>
      <c r="I53" s="114">
        <v>5480</v>
      </c>
      <c r="J53" s="140">
        <v>5790</v>
      </c>
      <c r="K53" s="114">
        <v>93</v>
      </c>
      <c r="L53" s="116">
        <v>1.6062176165803108</v>
      </c>
    </row>
    <row r="54" spans="1:12" s="110" customFormat="1" ht="15" customHeight="1" x14ac:dyDescent="0.2">
      <c r="A54" s="120"/>
      <c r="B54" s="119"/>
      <c r="D54" s="267" t="s">
        <v>194</v>
      </c>
      <c r="E54" s="113">
        <v>63.437021927587963</v>
      </c>
      <c r="F54" s="115">
        <v>3732</v>
      </c>
      <c r="G54" s="114">
        <v>4281</v>
      </c>
      <c r="H54" s="114">
        <v>4447</v>
      </c>
      <c r="I54" s="114">
        <v>3430</v>
      </c>
      <c r="J54" s="140">
        <v>3606</v>
      </c>
      <c r="K54" s="114">
        <v>126</v>
      </c>
      <c r="L54" s="116">
        <v>3.4941763727121464</v>
      </c>
    </row>
    <row r="55" spans="1:12" s="110" customFormat="1" ht="15" customHeight="1" x14ac:dyDescent="0.2">
      <c r="A55" s="120"/>
      <c r="B55" s="119"/>
      <c r="D55" s="267" t="s">
        <v>195</v>
      </c>
      <c r="E55" s="113">
        <v>36.562978072412037</v>
      </c>
      <c r="F55" s="115">
        <v>2151</v>
      </c>
      <c r="G55" s="114">
        <v>2495</v>
      </c>
      <c r="H55" s="114">
        <v>2541</v>
      </c>
      <c r="I55" s="114">
        <v>2050</v>
      </c>
      <c r="J55" s="140">
        <v>2184</v>
      </c>
      <c r="K55" s="114">
        <v>-33</v>
      </c>
      <c r="L55" s="116">
        <v>-1.5109890109890109</v>
      </c>
    </row>
    <row r="56" spans="1:12" s="110" customFormat="1" ht="15" customHeight="1" x14ac:dyDescent="0.2">
      <c r="A56" s="120"/>
      <c r="B56" s="119" t="s">
        <v>196</v>
      </c>
      <c r="C56" s="258"/>
      <c r="E56" s="113">
        <v>63.270269105505861</v>
      </c>
      <c r="F56" s="115">
        <v>102768</v>
      </c>
      <c r="G56" s="114">
        <v>102783</v>
      </c>
      <c r="H56" s="114">
        <v>103769</v>
      </c>
      <c r="I56" s="114">
        <v>103427</v>
      </c>
      <c r="J56" s="140">
        <v>104009</v>
      </c>
      <c r="K56" s="114">
        <v>-1241</v>
      </c>
      <c r="L56" s="116">
        <v>-1.1931659760213058</v>
      </c>
    </row>
    <row r="57" spans="1:12" s="110" customFormat="1" ht="15" customHeight="1" x14ac:dyDescent="0.2">
      <c r="A57" s="120"/>
      <c r="B57" s="119"/>
      <c r="C57" s="258" t="s">
        <v>106</v>
      </c>
      <c r="E57" s="113">
        <v>57.144247236493847</v>
      </c>
      <c r="F57" s="115">
        <v>58726</v>
      </c>
      <c r="G57" s="114">
        <v>58864</v>
      </c>
      <c r="H57" s="114">
        <v>59638</v>
      </c>
      <c r="I57" s="114">
        <v>59575</v>
      </c>
      <c r="J57" s="140">
        <v>60040</v>
      </c>
      <c r="K57" s="114">
        <v>-1314</v>
      </c>
      <c r="L57" s="116">
        <v>-2.1885409726848768</v>
      </c>
    </row>
    <row r="58" spans="1:12" s="110" customFormat="1" ht="15" customHeight="1" x14ac:dyDescent="0.2">
      <c r="A58" s="120"/>
      <c r="B58" s="119"/>
      <c r="C58" s="258" t="s">
        <v>107</v>
      </c>
      <c r="E58" s="113">
        <v>42.855752763506153</v>
      </c>
      <c r="F58" s="115">
        <v>44042</v>
      </c>
      <c r="G58" s="114">
        <v>43919</v>
      </c>
      <c r="H58" s="114">
        <v>44131</v>
      </c>
      <c r="I58" s="114">
        <v>43852</v>
      </c>
      <c r="J58" s="140">
        <v>43969</v>
      </c>
      <c r="K58" s="114">
        <v>73</v>
      </c>
      <c r="L58" s="116">
        <v>0.16602606381768972</v>
      </c>
    </row>
    <row r="59" spans="1:12" s="110" customFormat="1" ht="15" customHeight="1" x14ac:dyDescent="0.2">
      <c r="A59" s="120"/>
      <c r="B59" s="119"/>
      <c r="C59" s="258" t="s">
        <v>105</v>
      </c>
      <c r="D59" s="110" t="s">
        <v>197</v>
      </c>
      <c r="E59" s="113">
        <v>91.757161762416317</v>
      </c>
      <c r="F59" s="115">
        <v>94297</v>
      </c>
      <c r="G59" s="114">
        <v>94259</v>
      </c>
      <c r="H59" s="114">
        <v>95208</v>
      </c>
      <c r="I59" s="114">
        <v>94918</v>
      </c>
      <c r="J59" s="140">
        <v>95494</v>
      </c>
      <c r="K59" s="114">
        <v>-1197</v>
      </c>
      <c r="L59" s="116">
        <v>-1.2534818941504178</v>
      </c>
    </row>
    <row r="60" spans="1:12" s="110" customFormat="1" ht="15" customHeight="1" x14ac:dyDescent="0.2">
      <c r="A60" s="120"/>
      <c r="B60" s="119"/>
      <c r="C60" s="258"/>
      <c r="D60" s="267" t="s">
        <v>198</v>
      </c>
      <c r="E60" s="113">
        <v>55.102495307379876</v>
      </c>
      <c r="F60" s="115">
        <v>51960</v>
      </c>
      <c r="G60" s="114">
        <v>52040</v>
      </c>
      <c r="H60" s="114">
        <v>52766</v>
      </c>
      <c r="I60" s="114">
        <v>52740</v>
      </c>
      <c r="J60" s="140">
        <v>53160</v>
      </c>
      <c r="K60" s="114">
        <v>-1200</v>
      </c>
      <c r="L60" s="116">
        <v>-2.2573363431151243</v>
      </c>
    </row>
    <row r="61" spans="1:12" s="110" customFormat="1" ht="15" customHeight="1" x14ac:dyDescent="0.2">
      <c r="A61" s="120"/>
      <c r="B61" s="119"/>
      <c r="C61" s="258"/>
      <c r="D61" s="267" t="s">
        <v>199</v>
      </c>
      <c r="E61" s="113">
        <v>44.897504692620124</v>
      </c>
      <c r="F61" s="115">
        <v>42337</v>
      </c>
      <c r="G61" s="114">
        <v>42219</v>
      </c>
      <c r="H61" s="114">
        <v>42442</v>
      </c>
      <c r="I61" s="114">
        <v>42178</v>
      </c>
      <c r="J61" s="140">
        <v>42334</v>
      </c>
      <c r="K61" s="114">
        <v>3</v>
      </c>
      <c r="L61" s="116">
        <v>7.0865025747626018E-3</v>
      </c>
    </row>
    <row r="62" spans="1:12" s="110" customFormat="1" ht="15" customHeight="1" x14ac:dyDescent="0.2">
      <c r="A62" s="120"/>
      <c r="B62" s="119"/>
      <c r="C62" s="258"/>
      <c r="D62" s="258" t="s">
        <v>200</v>
      </c>
      <c r="E62" s="113">
        <v>8.2428382375836833</v>
      </c>
      <c r="F62" s="115">
        <v>8471</v>
      </c>
      <c r="G62" s="114">
        <v>8524</v>
      </c>
      <c r="H62" s="114">
        <v>8561</v>
      </c>
      <c r="I62" s="114">
        <v>8509</v>
      </c>
      <c r="J62" s="140">
        <v>8515</v>
      </c>
      <c r="K62" s="114">
        <v>-44</v>
      </c>
      <c r="L62" s="116">
        <v>-0.51673517322372287</v>
      </c>
    </row>
    <row r="63" spans="1:12" s="110" customFormat="1" ht="15" customHeight="1" x14ac:dyDescent="0.2">
      <c r="A63" s="120"/>
      <c r="B63" s="119"/>
      <c r="C63" s="258"/>
      <c r="D63" s="267" t="s">
        <v>198</v>
      </c>
      <c r="E63" s="113">
        <v>79.872506197615394</v>
      </c>
      <c r="F63" s="115">
        <v>6766</v>
      </c>
      <c r="G63" s="114">
        <v>6824</v>
      </c>
      <c r="H63" s="114">
        <v>6872</v>
      </c>
      <c r="I63" s="114">
        <v>6835</v>
      </c>
      <c r="J63" s="140">
        <v>6880</v>
      </c>
      <c r="K63" s="114">
        <v>-114</v>
      </c>
      <c r="L63" s="116">
        <v>-1.6569767441860466</v>
      </c>
    </row>
    <row r="64" spans="1:12" s="110" customFormat="1" ht="15" customHeight="1" x14ac:dyDescent="0.2">
      <c r="A64" s="120"/>
      <c r="B64" s="119"/>
      <c r="C64" s="258"/>
      <c r="D64" s="267" t="s">
        <v>199</v>
      </c>
      <c r="E64" s="113">
        <v>20.127493802384606</v>
      </c>
      <c r="F64" s="115">
        <v>1705</v>
      </c>
      <c r="G64" s="114">
        <v>1700</v>
      </c>
      <c r="H64" s="114">
        <v>1689</v>
      </c>
      <c r="I64" s="114">
        <v>1674</v>
      </c>
      <c r="J64" s="140">
        <v>1635</v>
      </c>
      <c r="K64" s="114">
        <v>70</v>
      </c>
      <c r="L64" s="116">
        <v>4.2813455657492359</v>
      </c>
    </row>
    <row r="65" spans="1:12" s="110" customFormat="1" ht="15" customHeight="1" x14ac:dyDescent="0.2">
      <c r="A65" s="120"/>
      <c r="B65" s="119" t="s">
        <v>201</v>
      </c>
      <c r="C65" s="258"/>
      <c r="E65" s="113">
        <v>10.098074827460952</v>
      </c>
      <c r="F65" s="115">
        <v>16402</v>
      </c>
      <c r="G65" s="114">
        <v>16310</v>
      </c>
      <c r="H65" s="114">
        <v>16284</v>
      </c>
      <c r="I65" s="114">
        <v>16204</v>
      </c>
      <c r="J65" s="140">
        <v>16055</v>
      </c>
      <c r="K65" s="114">
        <v>347</v>
      </c>
      <c r="L65" s="116">
        <v>2.1613204609156025</v>
      </c>
    </row>
    <row r="66" spans="1:12" s="110" customFormat="1" ht="15" customHeight="1" x14ac:dyDescent="0.2">
      <c r="A66" s="120"/>
      <c r="B66" s="119"/>
      <c r="C66" s="258" t="s">
        <v>106</v>
      </c>
      <c r="E66" s="113">
        <v>59.669552493598339</v>
      </c>
      <c r="F66" s="115">
        <v>9787</v>
      </c>
      <c r="G66" s="114">
        <v>9790</v>
      </c>
      <c r="H66" s="114">
        <v>9802</v>
      </c>
      <c r="I66" s="114">
        <v>9731</v>
      </c>
      <c r="J66" s="140">
        <v>9684</v>
      </c>
      <c r="K66" s="114">
        <v>103</v>
      </c>
      <c r="L66" s="116">
        <v>1.0636100784799669</v>
      </c>
    </row>
    <row r="67" spans="1:12" s="110" customFormat="1" ht="15" customHeight="1" x14ac:dyDescent="0.2">
      <c r="A67" s="120"/>
      <c r="B67" s="119"/>
      <c r="C67" s="258" t="s">
        <v>107</v>
      </c>
      <c r="E67" s="113">
        <v>40.330447506401661</v>
      </c>
      <c r="F67" s="115">
        <v>6615</v>
      </c>
      <c r="G67" s="114">
        <v>6520</v>
      </c>
      <c r="H67" s="114">
        <v>6482</v>
      </c>
      <c r="I67" s="114">
        <v>6473</v>
      </c>
      <c r="J67" s="140">
        <v>6371</v>
      </c>
      <c r="K67" s="114">
        <v>244</v>
      </c>
      <c r="L67" s="116">
        <v>3.8298540260555645</v>
      </c>
    </row>
    <row r="68" spans="1:12" s="110" customFormat="1" ht="15" customHeight="1" x14ac:dyDescent="0.2">
      <c r="A68" s="120"/>
      <c r="B68" s="119"/>
      <c r="C68" s="258" t="s">
        <v>105</v>
      </c>
      <c r="D68" s="110" t="s">
        <v>202</v>
      </c>
      <c r="E68" s="113">
        <v>19.381782709425678</v>
      </c>
      <c r="F68" s="115">
        <v>3179</v>
      </c>
      <c r="G68" s="114">
        <v>3132</v>
      </c>
      <c r="H68" s="114">
        <v>3088</v>
      </c>
      <c r="I68" s="114">
        <v>3025</v>
      </c>
      <c r="J68" s="140">
        <v>2926</v>
      </c>
      <c r="K68" s="114">
        <v>253</v>
      </c>
      <c r="L68" s="116">
        <v>8.6466165413533833</v>
      </c>
    </row>
    <row r="69" spans="1:12" s="110" customFormat="1" ht="15" customHeight="1" x14ac:dyDescent="0.2">
      <c r="A69" s="120"/>
      <c r="B69" s="119"/>
      <c r="C69" s="258"/>
      <c r="D69" s="267" t="s">
        <v>198</v>
      </c>
      <c r="E69" s="113">
        <v>53.475935828877006</v>
      </c>
      <c r="F69" s="115">
        <v>1700</v>
      </c>
      <c r="G69" s="114">
        <v>1688</v>
      </c>
      <c r="H69" s="114">
        <v>1668</v>
      </c>
      <c r="I69" s="114">
        <v>1617</v>
      </c>
      <c r="J69" s="140">
        <v>1570</v>
      </c>
      <c r="K69" s="114">
        <v>130</v>
      </c>
      <c r="L69" s="116">
        <v>8.2802547770700645</v>
      </c>
    </row>
    <row r="70" spans="1:12" s="110" customFormat="1" ht="15" customHeight="1" x14ac:dyDescent="0.2">
      <c r="A70" s="120"/>
      <c r="B70" s="119"/>
      <c r="C70" s="258"/>
      <c r="D70" s="267" t="s">
        <v>199</v>
      </c>
      <c r="E70" s="113">
        <v>46.524064171122994</v>
      </c>
      <c r="F70" s="115">
        <v>1479</v>
      </c>
      <c r="G70" s="114">
        <v>1444</v>
      </c>
      <c r="H70" s="114">
        <v>1420</v>
      </c>
      <c r="I70" s="114">
        <v>1408</v>
      </c>
      <c r="J70" s="140">
        <v>1356</v>
      </c>
      <c r="K70" s="114">
        <v>123</v>
      </c>
      <c r="L70" s="116">
        <v>9.0707964601769913</v>
      </c>
    </row>
    <row r="71" spans="1:12" s="110" customFormat="1" ht="15" customHeight="1" x14ac:dyDescent="0.2">
      <c r="A71" s="120"/>
      <c r="B71" s="119"/>
      <c r="C71" s="258"/>
      <c r="D71" s="110" t="s">
        <v>203</v>
      </c>
      <c r="E71" s="113">
        <v>75.039629313498352</v>
      </c>
      <c r="F71" s="115">
        <v>12308</v>
      </c>
      <c r="G71" s="114">
        <v>12264</v>
      </c>
      <c r="H71" s="114">
        <v>12270</v>
      </c>
      <c r="I71" s="114">
        <v>12280</v>
      </c>
      <c r="J71" s="140">
        <v>12248</v>
      </c>
      <c r="K71" s="114">
        <v>60</v>
      </c>
      <c r="L71" s="116">
        <v>0.48987589810581317</v>
      </c>
    </row>
    <row r="72" spans="1:12" s="110" customFormat="1" ht="15" customHeight="1" x14ac:dyDescent="0.2">
      <c r="A72" s="120"/>
      <c r="B72" s="119"/>
      <c r="C72" s="258"/>
      <c r="D72" s="267" t="s">
        <v>198</v>
      </c>
      <c r="E72" s="113">
        <v>60.684107897302567</v>
      </c>
      <c r="F72" s="115">
        <v>7469</v>
      </c>
      <c r="G72" s="114">
        <v>7479</v>
      </c>
      <c r="H72" s="114">
        <v>7501</v>
      </c>
      <c r="I72" s="114">
        <v>7507</v>
      </c>
      <c r="J72" s="140">
        <v>7517</v>
      </c>
      <c r="K72" s="114">
        <v>-48</v>
      </c>
      <c r="L72" s="116">
        <v>-0.63855261407476382</v>
      </c>
    </row>
    <row r="73" spans="1:12" s="110" customFormat="1" ht="15" customHeight="1" x14ac:dyDescent="0.2">
      <c r="A73" s="120"/>
      <c r="B73" s="119"/>
      <c r="C73" s="258"/>
      <c r="D73" s="267" t="s">
        <v>199</v>
      </c>
      <c r="E73" s="113">
        <v>39.315892102697433</v>
      </c>
      <c r="F73" s="115">
        <v>4839</v>
      </c>
      <c r="G73" s="114">
        <v>4785</v>
      </c>
      <c r="H73" s="114">
        <v>4769</v>
      </c>
      <c r="I73" s="114">
        <v>4773</v>
      </c>
      <c r="J73" s="140">
        <v>4731</v>
      </c>
      <c r="K73" s="114">
        <v>108</v>
      </c>
      <c r="L73" s="116">
        <v>2.2828154724159799</v>
      </c>
    </row>
    <row r="74" spans="1:12" s="110" customFormat="1" ht="15" customHeight="1" x14ac:dyDescent="0.2">
      <c r="A74" s="120"/>
      <c r="B74" s="119"/>
      <c r="C74" s="258"/>
      <c r="D74" s="110" t="s">
        <v>204</v>
      </c>
      <c r="E74" s="113">
        <v>5.5785879770759665</v>
      </c>
      <c r="F74" s="115">
        <v>915</v>
      </c>
      <c r="G74" s="114">
        <v>914</v>
      </c>
      <c r="H74" s="114">
        <v>926</v>
      </c>
      <c r="I74" s="114">
        <v>899</v>
      </c>
      <c r="J74" s="140">
        <v>881</v>
      </c>
      <c r="K74" s="114">
        <v>34</v>
      </c>
      <c r="L74" s="116">
        <v>3.859250851305335</v>
      </c>
    </row>
    <row r="75" spans="1:12" s="110" customFormat="1" ht="15" customHeight="1" x14ac:dyDescent="0.2">
      <c r="A75" s="120"/>
      <c r="B75" s="119"/>
      <c r="C75" s="258"/>
      <c r="D75" s="267" t="s">
        <v>198</v>
      </c>
      <c r="E75" s="113">
        <v>67.540983606557376</v>
      </c>
      <c r="F75" s="115">
        <v>618</v>
      </c>
      <c r="G75" s="114">
        <v>623</v>
      </c>
      <c r="H75" s="114">
        <v>633</v>
      </c>
      <c r="I75" s="114">
        <v>607</v>
      </c>
      <c r="J75" s="140">
        <v>597</v>
      </c>
      <c r="K75" s="114">
        <v>21</v>
      </c>
      <c r="L75" s="116">
        <v>3.5175879396984926</v>
      </c>
    </row>
    <row r="76" spans="1:12" s="110" customFormat="1" ht="15" customHeight="1" x14ac:dyDescent="0.2">
      <c r="A76" s="120"/>
      <c r="B76" s="119"/>
      <c r="C76" s="258"/>
      <c r="D76" s="267" t="s">
        <v>199</v>
      </c>
      <c r="E76" s="113">
        <v>32.459016393442624</v>
      </c>
      <c r="F76" s="115">
        <v>297</v>
      </c>
      <c r="G76" s="114">
        <v>291</v>
      </c>
      <c r="H76" s="114">
        <v>293</v>
      </c>
      <c r="I76" s="114">
        <v>292</v>
      </c>
      <c r="J76" s="140">
        <v>284</v>
      </c>
      <c r="K76" s="114">
        <v>13</v>
      </c>
      <c r="L76" s="116">
        <v>4.577464788732394</v>
      </c>
    </row>
    <row r="77" spans="1:12" s="110" customFormat="1" ht="15" customHeight="1" x14ac:dyDescent="0.2">
      <c r="A77" s="534"/>
      <c r="B77" s="119" t="s">
        <v>205</v>
      </c>
      <c r="C77" s="268"/>
      <c r="D77" s="182"/>
      <c r="E77" s="113">
        <v>8.7060648783761323</v>
      </c>
      <c r="F77" s="115">
        <v>14141</v>
      </c>
      <c r="G77" s="114">
        <v>14446</v>
      </c>
      <c r="H77" s="114">
        <v>14654</v>
      </c>
      <c r="I77" s="114">
        <v>14581</v>
      </c>
      <c r="J77" s="140">
        <v>14779</v>
      </c>
      <c r="K77" s="114">
        <v>-638</v>
      </c>
      <c r="L77" s="116">
        <v>-4.3169361932471748</v>
      </c>
    </row>
    <row r="78" spans="1:12" s="110" customFormat="1" ht="15" customHeight="1" x14ac:dyDescent="0.2">
      <c r="A78" s="120"/>
      <c r="B78" s="119"/>
      <c r="C78" s="268" t="s">
        <v>106</v>
      </c>
      <c r="D78" s="182"/>
      <c r="E78" s="113">
        <v>55.257761120147087</v>
      </c>
      <c r="F78" s="115">
        <v>7814</v>
      </c>
      <c r="G78" s="114">
        <v>7996</v>
      </c>
      <c r="H78" s="114">
        <v>8172</v>
      </c>
      <c r="I78" s="114">
        <v>8121</v>
      </c>
      <c r="J78" s="140">
        <v>8177</v>
      </c>
      <c r="K78" s="114">
        <v>-363</v>
      </c>
      <c r="L78" s="116">
        <v>-4.4392809098691455</v>
      </c>
    </row>
    <row r="79" spans="1:12" s="110" customFormat="1" ht="15" customHeight="1" x14ac:dyDescent="0.2">
      <c r="A79" s="123"/>
      <c r="B79" s="124"/>
      <c r="C79" s="260" t="s">
        <v>107</v>
      </c>
      <c r="D79" s="261"/>
      <c r="E79" s="125">
        <v>44.742238879852913</v>
      </c>
      <c r="F79" s="143">
        <v>6327</v>
      </c>
      <c r="G79" s="144">
        <v>6450</v>
      </c>
      <c r="H79" s="144">
        <v>6482</v>
      </c>
      <c r="I79" s="144">
        <v>6460</v>
      </c>
      <c r="J79" s="145">
        <v>6602</v>
      </c>
      <c r="K79" s="144">
        <v>-275</v>
      </c>
      <c r="L79" s="146">
        <v>-4.1654044229021512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162427</v>
      </c>
      <c r="E11" s="114">
        <v>163595</v>
      </c>
      <c r="F11" s="114">
        <v>165435</v>
      </c>
      <c r="G11" s="114">
        <v>163576</v>
      </c>
      <c r="H11" s="140">
        <v>164674</v>
      </c>
      <c r="I11" s="115">
        <v>-2247</v>
      </c>
      <c r="J11" s="116">
        <v>-1.3645141309496338</v>
      </c>
    </row>
    <row r="12" spans="1:15" s="110" customFormat="1" ht="24.95" customHeight="1" x14ac:dyDescent="0.2">
      <c r="A12" s="193" t="s">
        <v>132</v>
      </c>
      <c r="B12" s="194" t="s">
        <v>133</v>
      </c>
      <c r="C12" s="113">
        <v>0.3078305946671428</v>
      </c>
      <c r="D12" s="115">
        <v>500</v>
      </c>
      <c r="E12" s="114">
        <v>479</v>
      </c>
      <c r="F12" s="114">
        <v>492</v>
      </c>
      <c r="G12" s="114">
        <v>468</v>
      </c>
      <c r="H12" s="140">
        <v>457</v>
      </c>
      <c r="I12" s="115">
        <v>43</v>
      </c>
      <c r="J12" s="116">
        <v>9.4091903719912473</v>
      </c>
    </row>
    <row r="13" spans="1:15" s="110" customFormat="1" ht="24.95" customHeight="1" x14ac:dyDescent="0.2">
      <c r="A13" s="193" t="s">
        <v>134</v>
      </c>
      <c r="B13" s="199" t="s">
        <v>214</v>
      </c>
      <c r="C13" s="113">
        <v>1.6401214083865367</v>
      </c>
      <c r="D13" s="115">
        <v>2664</v>
      </c>
      <c r="E13" s="114">
        <v>2692</v>
      </c>
      <c r="F13" s="114">
        <v>2701</v>
      </c>
      <c r="G13" s="114">
        <v>2644</v>
      </c>
      <c r="H13" s="140">
        <v>2627</v>
      </c>
      <c r="I13" s="115">
        <v>37</v>
      </c>
      <c r="J13" s="116">
        <v>1.408450704225352</v>
      </c>
    </row>
    <row r="14" spans="1:15" s="287" customFormat="1" ht="24" customHeight="1" x14ac:dyDescent="0.2">
      <c r="A14" s="193" t="s">
        <v>215</v>
      </c>
      <c r="B14" s="199" t="s">
        <v>137</v>
      </c>
      <c r="C14" s="113">
        <v>43.863397095310511</v>
      </c>
      <c r="D14" s="115">
        <v>71246</v>
      </c>
      <c r="E14" s="114">
        <v>72363</v>
      </c>
      <c r="F14" s="114">
        <v>73292</v>
      </c>
      <c r="G14" s="114">
        <v>72966</v>
      </c>
      <c r="H14" s="140">
        <v>74112</v>
      </c>
      <c r="I14" s="115">
        <v>-2866</v>
      </c>
      <c r="J14" s="116">
        <v>-3.8671200345423142</v>
      </c>
      <c r="K14" s="110"/>
      <c r="L14" s="110"/>
      <c r="M14" s="110"/>
      <c r="N14" s="110"/>
      <c r="O14" s="110"/>
    </row>
    <row r="15" spans="1:15" s="110" customFormat="1" ht="24.75" customHeight="1" x14ac:dyDescent="0.2">
      <c r="A15" s="193" t="s">
        <v>216</v>
      </c>
      <c r="B15" s="199" t="s">
        <v>217</v>
      </c>
      <c r="C15" s="113">
        <v>1.4424941666102311</v>
      </c>
      <c r="D15" s="115">
        <v>2343</v>
      </c>
      <c r="E15" s="114">
        <v>2373</v>
      </c>
      <c r="F15" s="114">
        <v>2386</v>
      </c>
      <c r="G15" s="114">
        <v>2350</v>
      </c>
      <c r="H15" s="140">
        <v>2338</v>
      </c>
      <c r="I15" s="115">
        <v>5</v>
      </c>
      <c r="J15" s="116">
        <v>0.21385799828913601</v>
      </c>
    </row>
    <row r="16" spans="1:15" s="287" customFormat="1" ht="24.95" customHeight="1" x14ac:dyDescent="0.2">
      <c r="A16" s="193" t="s">
        <v>218</v>
      </c>
      <c r="B16" s="199" t="s">
        <v>141</v>
      </c>
      <c r="C16" s="113">
        <v>39.178831105665928</v>
      </c>
      <c r="D16" s="115">
        <v>63637</v>
      </c>
      <c r="E16" s="114">
        <v>64688</v>
      </c>
      <c r="F16" s="114">
        <v>65550</v>
      </c>
      <c r="G16" s="114">
        <v>65237</v>
      </c>
      <c r="H16" s="140">
        <v>66354</v>
      </c>
      <c r="I16" s="115">
        <v>-2717</v>
      </c>
      <c r="J16" s="116">
        <v>-4.0947041625222296</v>
      </c>
      <c r="K16" s="110"/>
      <c r="L16" s="110"/>
      <c r="M16" s="110"/>
      <c r="N16" s="110"/>
      <c r="O16" s="110"/>
    </row>
    <row r="17" spans="1:15" s="110" customFormat="1" ht="24.95" customHeight="1" x14ac:dyDescent="0.2">
      <c r="A17" s="193" t="s">
        <v>219</v>
      </c>
      <c r="B17" s="199" t="s">
        <v>220</v>
      </c>
      <c r="C17" s="113">
        <v>3.2420718230343479</v>
      </c>
      <c r="D17" s="115">
        <v>5266</v>
      </c>
      <c r="E17" s="114">
        <v>5302</v>
      </c>
      <c r="F17" s="114">
        <v>5356</v>
      </c>
      <c r="G17" s="114">
        <v>5379</v>
      </c>
      <c r="H17" s="140">
        <v>5420</v>
      </c>
      <c r="I17" s="115">
        <v>-154</v>
      </c>
      <c r="J17" s="116">
        <v>-2.841328413284133</v>
      </c>
    </row>
    <row r="18" spans="1:15" s="287" customFormat="1" ht="24.95" customHeight="1" x14ac:dyDescent="0.2">
      <c r="A18" s="201" t="s">
        <v>144</v>
      </c>
      <c r="B18" s="202" t="s">
        <v>145</v>
      </c>
      <c r="C18" s="113">
        <v>4.0153422768382105</v>
      </c>
      <c r="D18" s="115">
        <v>6522</v>
      </c>
      <c r="E18" s="114">
        <v>6515</v>
      </c>
      <c r="F18" s="114">
        <v>6662</v>
      </c>
      <c r="G18" s="114">
        <v>6444</v>
      </c>
      <c r="H18" s="140">
        <v>6391</v>
      </c>
      <c r="I18" s="115">
        <v>131</v>
      </c>
      <c r="J18" s="116">
        <v>2.0497574714442184</v>
      </c>
      <c r="K18" s="110"/>
      <c r="L18" s="110"/>
      <c r="M18" s="110"/>
      <c r="N18" s="110"/>
      <c r="O18" s="110"/>
    </row>
    <row r="19" spans="1:15" s="110" customFormat="1" ht="24.95" customHeight="1" x14ac:dyDescent="0.2">
      <c r="A19" s="193" t="s">
        <v>146</v>
      </c>
      <c r="B19" s="199" t="s">
        <v>147</v>
      </c>
      <c r="C19" s="113">
        <v>11.491931760113774</v>
      </c>
      <c r="D19" s="115">
        <v>18666</v>
      </c>
      <c r="E19" s="114">
        <v>18889</v>
      </c>
      <c r="F19" s="114">
        <v>18940</v>
      </c>
      <c r="G19" s="114">
        <v>18634</v>
      </c>
      <c r="H19" s="140">
        <v>18697</v>
      </c>
      <c r="I19" s="115">
        <v>-31</v>
      </c>
      <c r="J19" s="116">
        <v>-0.16580200032090708</v>
      </c>
    </row>
    <row r="20" spans="1:15" s="287" customFormat="1" ht="24.95" customHeight="1" x14ac:dyDescent="0.2">
      <c r="A20" s="193" t="s">
        <v>148</v>
      </c>
      <c r="B20" s="199" t="s">
        <v>149</v>
      </c>
      <c r="C20" s="113">
        <v>3.3682823668478763</v>
      </c>
      <c r="D20" s="115">
        <v>5471</v>
      </c>
      <c r="E20" s="114">
        <v>5548</v>
      </c>
      <c r="F20" s="114">
        <v>5790</v>
      </c>
      <c r="G20" s="114">
        <v>5737</v>
      </c>
      <c r="H20" s="140">
        <v>5770</v>
      </c>
      <c r="I20" s="115">
        <v>-299</v>
      </c>
      <c r="J20" s="116">
        <v>-5.1819757365684573</v>
      </c>
      <c r="K20" s="110"/>
      <c r="L20" s="110"/>
      <c r="M20" s="110"/>
      <c r="N20" s="110"/>
      <c r="O20" s="110"/>
    </row>
    <row r="21" spans="1:15" s="110" customFormat="1" ht="24.95" customHeight="1" x14ac:dyDescent="0.2">
      <c r="A21" s="201" t="s">
        <v>150</v>
      </c>
      <c r="B21" s="202" t="s">
        <v>151</v>
      </c>
      <c r="C21" s="113">
        <v>1.4418785054208967</v>
      </c>
      <c r="D21" s="115">
        <v>2342</v>
      </c>
      <c r="E21" s="114">
        <v>2438</v>
      </c>
      <c r="F21" s="114">
        <v>2441</v>
      </c>
      <c r="G21" s="114">
        <v>2393</v>
      </c>
      <c r="H21" s="140">
        <v>2345</v>
      </c>
      <c r="I21" s="115">
        <v>-3</v>
      </c>
      <c r="J21" s="116">
        <v>-0.1279317697228145</v>
      </c>
    </row>
    <row r="22" spans="1:15" s="110" customFormat="1" ht="24.95" customHeight="1" x14ac:dyDescent="0.2">
      <c r="A22" s="201" t="s">
        <v>152</v>
      </c>
      <c r="B22" s="199" t="s">
        <v>153</v>
      </c>
      <c r="C22" s="113">
        <v>0.64952255474767129</v>
      </c>
      <c r="D22" s="115">
        <v>1055</v>
      </c>
      <c r="E22" s="114">
        <v>1066</v>
      </c>
      <c r="F22" s="114">
        <v>1061</v>
      </c>
      <c r="G22" s="114">
        <v>1010</v>
      </c>
      <c r="H22" s="140">
        <v>1010</v>
      </c>
      <c r="I22" s="115">
        <v>45</v>
      </c>
      <c r="J22" s="116">
        <v>4.4554455445544559</v>
      </c>
    </row>
    <row r="23" spans="1:15" s="110" customFormat="1" ht="24.95" customHeight="1" x14ac:dyDescent="0.2">
      <c r="A23" s="193" t="s">
        <v>154</v>
      </c>
      <c r="B23" s="199" t="s">
        <v>155</v>
      </c>
      <c r="C23" s="113">
        <v>1.4874374334316338</v>
      </c>
      <c r="D23" s="115">
        <v>2416</v>
      </c>
      <c r="E23" s="114">
        <v>2453</v>
      </c>
      <c r="F23" s="114">
        <v>2474</v>
      </c>
      <c r="G23" s="114">
        <v>2436</v>
      </c>
      <c r="H23" s="140">
        <v>2442</v>
      </c>
      <c r="I23" s="115">
        <v>-26</v>
      </c>
      <c r="J23" s="116">
        <v>-1.0647010647010646</v>
      </c>
    </row>
    <row r="24" spans="1:15" s="110" customFormat="1" ht="24.95" customHeight="1" x14ac:dyDescent="0.2">
      <c r="A24" s="193" t="s">
        <v>156</v>
      </c>
      <c r="B24" s="199" t="s">
        <v>221</v>
      </c>
      <c r="C24" s="113">
        <v>3.8946726837286905</v>
      </c>
      <c r="D24" s="115">
        <v>6326</v>
      </c>
      <c r="E24" s="114">
        <v>6063</v>
      </c>
      <c r="F24" s="114">
        <v>6072</v>
      </c>
      <c r="G24" s="114">
        <v>5923</v>
      </c>
      <c r="H24" s="140">
        <v>5829</v>
      </c>
      <c r="I24" s="115">
        <v>497</v>
      </c>
      <c r="J24" s="116">
        <v>8.5263338480013733</v>
      </c>
    </row>
    <row r="25" spans="1:15" s="110" customFormat="1" ht="24.95" customHeight="1" x14ac:dyDescent="0.2">
      <c r="A25" s="193" t="s">
        <v>222</v>
      </c>
      <c r="B25" s="204" t="s">
        <v>159</v>
      </c>
      <c r="C25" s="113">
        <v>2.4885025272891821</v>
      </c>
      <c r="D25" s="115">
        <v>4042</v>
      </c>
      <c r="E25" s="114">
        <v>4082</v>
      </c>
      <c r="F25" s="114">
        <v>3986</v>
      </c>
      <c r="G25" s="114">
        <v>3896</v>
      </c>
      <c r="H25" s="140">
        <v>3848</v>
      </c>
      <c r="I25" s="115">
        <v>194</v>
      </c>
      <c r="J25" s="116">
        <v>5.0415800415800414</v>
      </c>
    </row>
    <row r="26" spans="1:15" s="110" customFormat="1" ht="24.95" customHeight="1" x14ac:dyDescent="0.2">
      <c r="A26" s="201">
        <v>782.78300000000002</v>
      </c>
      <c r="B26" s="203" t="s">
        <v>160</v>
      </c>
      <c r="C26" s="113">
        <v>2.5155916196198906</v>
      </c>
      <c r="D26" s="115">
        <v>4086</v>
      </c>
      <c r="E26" s="114">
        <v>3961</v>
      </c>
      <c r="F26" s="114">
        <v>4729</v>
      </c>
      <c r="G26" s="114">
        <v>4849</v>
      </c>
      <c r="H26" s="140">
        <v>4946</v>
      </c>
      <c r="I26" s="115">
        <v>-860</v>
      </c>
      <c r="J26" s="116">
        <v>-17.387788111605339</v>
      </c>
    </row>
    <row r="27" spans="1:15" s="110" customFormat="1" ht="24.95" customHeight="1" x14ac:dyDescent="0.2">
      <c r="A27" s="193" t="s">
        <v>161</v>
      </c>
      <c r="B27" s="199" t="s">
        <v>223</v>
      </c>
      <c r="C27" s="113">
        <v>4.2222044364545299</v>
      </c>
      <c r="D27" s="115">
        <v>6858</v>
      </c>
      <c r="E27" s="114">
        <v>6849</v>
      </c>
      <c r="F27" s="114">
        <v>6793</v>
      </c>
      <c r="G27" s="114">
        <v>6682</v>
      </c>
      <c r="H27" s="140">
        <v>6674</v>
      </c>
      <c r="I27" s="115">
        <v>184</v>
      </c>
      <c r="J27" s="116">
        <v>2.7569673359304763</v>
      </c>
    </row>
    <row r="28" spans="1:15" s="110" customFormat="1" ht="24.95" customHeight="1" x14ac:dyDescent="0.2">
      <c r="A28" s="193" t="s">
        <v>163</v>
      </c>
      <c r="B28" s="199" t="s">
        <v>164</v>
      </c>
      <c r="C28" s="113">
        <v>2.5728481102279792</v>
      </c>
      <c r="D28" s="115">
        <v>4179</v>
      </c>
      <c r="E28" s="114">
        <v>4136</v>
      </c>
      <c r="F28" s="114">
        <v>4028</v>
      </c>
      <c r="G28" s="114">
        <v>4034</v>
      </c>
      <c r="H28" s="140">
        <v>4024</v>
      </c>
      <c r="I28" s="115">
        <v>155</v>
      </c>
      <c r="J28" s="116">
        <v>3.8518886679920477</v>
      </c>
    </row>
    <row r="29" spans="1:15" s="110" customFormat="1" ht="24.95" customHeight="1" x14ac:dyDescent="0.2">
      <c r="A29" s="193">
        <v>86</v>
      </c>
      <c r="B29" s="199" t="s">
        <v>165</v>
      </c>
      <c r="C29" s="113">
        <v>6.1418360247988328</v>
      </c>
      <c r="D29" s="115">
        <v>9976</v>
      </c>
      <c r="E29" s="114">
        <v>9943</v>
      </c>
      <c r="F29" s="114">
        <v>9907</v>
      </c>
      <c r="G29" s="114">
        <v>9728</v>
      </c>
      <c r="H29" s="140">
        <v>9739</v>
      </c>
      <c r="I29" s="115">
        <v>237</v>
      </c>
      <c r="J29" s="116">
        <v>2.4335147345723378</v>
      </c>
    </row>
    <row r="30" spans="1:15" s="110" customFormat="1" ht="24.95" customHeight="1" x14ac:dyDescent="0.2">
      <c r="A30" s="193">
        <v>87.88</v>
      </c>
      <c r="B30" s="204" t="s">
        <v>166</v>
      </c>
      <c r="C30" s="113">
        <v>7.2617237281978984</v>
      </c>
      <c r="D30" s="115">
        <v>11795</v>
      </c>
      <c r="E30" s="114">
        <v>11797</v>
      </c>
      <c r="F30" s="114">
        <v>11712</v>
      </c>
      <c r="G30" s="114">
        <v>11545</v>
      </c>
      <c r="H30" s="140">
        <v>11556</v>
      </c>
      <c r="I30" s="115">
        <v>239</v>
      </c>
      <c r="J30" s="116">
        <v>2.0681896850121149</v>
      </c>
    </row>
    <row r="31" spans="1:15" s="110" customFormat="1" ht="24.95" customHeight="1" x14ac:dyDescent="0.2">
      <c r="A31" s="193" t="s">
        <v>167</v>
      </c>
      <c r="B31" s="199" t="s">
        <v>168</v>
      </c>
      <c r="C31" s="113">
        <v>2.6368768739187449</v>
      </c>
      <c r="D31" s="115">
        <v>4283</v>
      </c>
      <c r="E31" s="114">
        <v>4321</v>
      </c>
      <c r="F31" s="114">
        <v>4355</v>
      </c>
      <c r="G31" s="114">
        <v>4187</v>
      </c>
      <c r="H31" s="140">
        <v>4207</v>
      </c>
      <c r="I31" s="115">
        <v>76</v>
      </c>
      <c r="J31" s="116">
        <v>1.8065129545994771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0.3078305946671428</v>
      </c>
      <c r="D34" s="115">
        <v>500</v>
      </c>
      <c r="E34" s="114">
        <v>479</v>
      </c>
      <c r="F34" s="114">
        <v>492</v>
      </c>
      <c r="G34" s="114">
        <v>468</v>
      </c>
      <c r="H34" s="140">
        <v>457</v>
      </c>
      <c r="I34" s="115">
        <v>43</v>
      </c>
      <c r="J34" s="116">
        <v>9.4091903719912473</v>
      </c>
    </row>
    <row r="35" spans="1:10" s="110" customFormat="1" ht="24.95" customHeight="1" x14ac:dyDescent="0.2">
      <c r="A35" s="292" t="s">
        <v>171</v>
      </c>
      <c r="B35" s="293" t="s">
        <v>172</v>
      </c>
      <c r="C35" s="113">
        <v>49.518860780535256</v>
      </c>
      <c r="D35" s="115">
        <v>80432</v>
      </c>
      <c r="E35" s="114">
        <v>81570</v>
      </c>
      <c r="F35" s="114">
        <v>82655</v>
      </c>
      <c r="G35" s="114">
        <v>82054</v>
      </c>
      <c r="H35" s="140">
        <v>83130</v>
      </c>
      <c r="I35" s="115">
        <v>-2698</v>
      </c>
      <c r="J35" s="116">
        <v>-3.2455190665223146</v>
      </c>
    </row>
    <row r="36" spans="1:10" s="110" customFormat="1" ht="24.95" customHeight="1" x14ac:dyDescent="0.2">
      <c r="A36" s="294" t="s">
        <v>173</v>
      </c>
      <c r="B36" s="295" t="s">
        <v>174</v>
      </c>
      <c r="C36" s="125">
        <v>50.173308624797599</v>
      </c>
      <c r="D36" s="143">
        <v>81495</v>
      </c>
      <c r="E36" s="144">
        <v>81546</v>
      </c>
      <c r="F36" s="144">
        <v>82288</v>
      </c>
      <c r="G36" s="144">
        <v>81054</v>
      </c>
      <c r="H36" s="145">
        <v>81087</v>
      </c>
      <c r="I36" s="143">
        <v>408</v>
      </c>
      <c r="J36" s="146">
        <v>0.50316326908135711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2020-09-25T08:28:34Z</dcterms:created>
  <dcterms:modified xsi:type="dcterms:W3CDTF">2020-09-28T08:08:09Z</dcterms:modified>
</cp:coreProperties>
</file>