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B44" i="24"/>
  <c r="J44" i="24" s="1"/>
  <c r="M43" i="24"/>
  <c r="K43" i="24"/>
  <c r="H43" i="24"/>
  <c r="G43" i="24"/>
  <c r="F43" i="24"/>
  <c r="E43" i="24"/>
  <c r="D43" i="24"/>
  <c r="C43" i="24"/>
  <c r="I43" i="24" s="1"/>
  <c r="B43" i="24"/>
  <c r="J43" i="24" s="1"/>
  <c r="K42" i="24"/>
  <c r="D42" i="24"/>
  <c r="C42" i="24"/>
  <c r="I42" i="24" s="1"/>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K57" i="15"/>
  <c r="L57" i="15" s="1"/>
  <c r="C38" i="24"/>
  <c r="C37" i="24"/>
  <c r="C35" i="24"/>
  <c r="C34" i="24"/>
  <c r="C33" i="24"/>
  <c r="C32" i="24"/>
  <c r="C31" i="24"/>
  <c r="C30" i="24"/>
  <c r="C29" i="24"/>
  <c r="C28" i="24"/>
  <c r="C27" i="24"/>
  <c r="C26" i="24"/>
  <c r="I26" i="24" s="1"/>
  <c r="C25" i="24"/>
  <c r="C24" i="24"/>
  <c r="C23" i="24"/>
  <c r="C22" i="24"/>
  <c r="I22" i="24" s="1"/>
  <c r="C21" i="24"/>
  <c r="C20" i="24"/>
  <c r="C19" i="24"/>
  <c r="C18" i="24"/>
  <c r="C17" i="24"/>
  <c r="C16" i="24"/>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D17" i="24"/>
  <c r="J17" i="24"/>
  <c r="H17" i="24"/>
  <c r="K17" i="24"/>
  <c r="F17" i="24"/>
  <c r="K28" i="24"/>
  <c r="H28" i="24"/>
  <c r="F28" i="24"/>
  <c r="D28" i="24"/>
  <c r="J28" i="24"/>
  <c r="K8" i="24"/>
  <c r="H8" i="24"/>
  <c r="F8" i="24"/>
  <c r="D8" i="24"/>
  <c r="J8" i="24"/>
  <c r="D25" i="24"/>
  <c r="J25" i="24"/>
  <c r="H25" i="24"/>
  <c r="K25" i="24"/>
  <c r="F25" i="24"/>
  <c r="H37" i="24"/>
  <c r="F37" i="24"/>
  <c r="D37" i="24"/>
  <c r="K37" i="24"/>
  <c r="J37" i="24"/>
  <c r="D33" i="24"/>
  <c r="J33" i="24"/>
  <c r="H33" i="24"/>
  <c r="K33" i="24"/>
  <c r="F33" i="24"/>
  <c r="K20" i="24"/>
  <c r="H20" i="24"/>
  <c r="F20" i="24"/>
  <c r="D20" i="24"/>
  <c r="J20" i="24"/>
  <c r="B14" i="24"/>
  <c r="B6" i="24"/>
  <c r="K26" i="24"/>
  <c r="H26" i="24"/>
  <c r="F26" i="24"/>
  <c r="D26" i="24"/>
  <c r="J26" i="24"/>
  <c r="G15" i="24"/>
  <c r="L15" i="24"/>
  <c r="I15" i="24"/>
  <c r="E15" i="24"/>
  <c r="M15" i="24"/>
  <c r="G21" i="24"/>
  <c r="L21" i="24"/>
  <c r="I21" i="24"/>
  <c r="M21" i="24"/>
  <c r="E21" i="24"/>
  <c r="M24" i="24"/>
  <c r="E24" i="24"/>
  <c r="L24" i="24"/>
  <c r="I24" i="24"/>
  <c r="G24" i="24"/>
  <c r="D15" i="24"/>
  <c r="J15" i="24"/>
  <c r="H15" i="24"/>
  <c r="K15" i="24"/>
  <c r="F15" i="24"/>
  <c r="D21" i="24"/>
  <c r="J21" i="24"/>
  <c r="H21" i="24"/>
  <c r="K21" i="24"/>
  <c r="F21" i="24"/>
  <c r="K24" i="24"/>
  <c r="H24" i="24"/>
  <c r="F24" i="24"/>
  <c r="D24" i="24"/>
  <c r="J24" i="24"/>
  <c r="D27" i="24"/>
  <c r="J27" i="24"/>
  <c r="H27" i="24"/>
  <c r="K27" i="24"/>
  <c r="F27" i="24"/>
  <c r="K30" i="24"/>
  <c r="H30" i="24"/>
  <c r="F30" i="24"/>
  <c r="D30" i="24"/>
  <c r="J30" i="24"/>
  <c r="G19" i="24"/>
  <c r="L19" i="24"/>
  <c r="I19" i="24"/>
  <c r="M19" i="24"/>
  <c r="E19" i="24"/>
  <c r="G25" i="24"/>
  <c r="L25" i="24"/>
  <c r="I25" i="24"/>
  <c r="M25" i="24"/>
  <c r="E25" i="24"/>
  <c r="M28" i="24"/>
  <c r="E28" i="24"/>
  <c r="L28" i="24"/>
  <c r="I28" i="24"/>
  <c r="G28" i="24"/>
  <c r="G31" i="24"/>
  <c r="L31" i="24"/>
  <c r="I31" i="24"/>
  <c r="E31" i="24"/>
  <c r="M31" i="24"/>
  <c r="M38" i="24"/>
  <c r="E38" i="24"/>
  <c r="L38" i="24"/>
  <c r="G38" i="24"/>
  <c r="I38" i="24"/>
  <c r="K18" i="24"/>
  <c r="H18" i="24"/>
  <c r="F18" i="24"/>
  <c r="D18" i="24"/>
  <c r="J18" i="24"/>
  <c r="M16" i="24"/>
  <c r="E16" i="24"/>
  <c r="L16" i="24"/>
  <c r="I16" i="24"/>
  <c r="G16" i="24"/>
  <c r="D31" i="24"/>
  <c r="J31" i="24"/>
  <c r="H31" i="24"/>
  <c r="K31" i="24"/>
  <c r="F31" i="24"/>
  <c r="D38" i="24"/>
  <c r="J38" i="24"/>
  <c r="H38" i="24"/>
  <c r="F38" i="24"/>
  <c r="K38" i="24"/>
  <c r="G7" i="24"/>
  <c r="L7" i="24"/>
  <c r="I7" i="24"/>
  <c r="E7" i="24"/>
  <c r="M7" i="24"/>
  <c r="G35" i="24"/>
  <c r="L35" i="24"/>
  <c r="I35" i="24"/>
  <c r="M35" i="24"/>
  <c r="E35" i="24"/>
  <c r="K16" i="24"/>
  <c r="H16" i="24"/>
  <c r="F16" i="24"/>
  <c r="D16" i="24"/>
  <c r="J16" i="24"/>
  <c r="D19" i="24"/>
  <c r="J19" i="24"/>
  <c r="H19" i="24"/>
  <c r="K19" i="24"/>
  <c r="F19" i="24"/>
  <c r="K22" i="24"/>
  <c r="H22" i="24"/>
  <c r="F22" i="24"/>
  <c r="D22" i="24"/>
  <c r="J22" i="24"/>
  <c r="K34" i="24"/>
  <c r="H34" i="24"/>
  <c r="F34" i="24"/>
  <c r="D34" i="24"/>
  <c r="J34" i="24"/>
  <c r="G17" i="24"/>
  <c r="L17" i="24"/>
  <c r="I17" i="24"/>
  <c r="M17" i="24"/>
  <c r="E17" i="24"/>
  <c r="M20" i="24"/>
  <c r="E20" i="24"/>
  <c r="L20" i="24"/>
  <c r="I20" i="24"/>
  <c r="G20" i="24"/>
  <c r="G23" i="24"/>
  <c r="L23" i="24"/>
  <c r="I23" i="24"/>
  <c r="M23" i="24"/>
  <c r="E23" i="24"/>
  <c r="G29" i="24"/>
  <c r="L29" i="24"/>
  <c r="I29" i="24"/>
  <c r="E29" i="24"/>
  <c r="M29" i="24"/>
  <c r="M32" i="24"/>
  <c r="E32" i="24"/>
  <c r="L32" i="24"/>
  <c r="I32" i="24"/>
  <c r="G32" i="24"/>
  <c r="D9" i="24"/>
  <c r="J9" i="24"/>
  <c r="H9" i="24"/>
  <c r="F9" i="24"/>
  <c r="K9" i="24"/>
  <c r="G9" i="24"/>
  <c r="L9" i="24"/>
  <c r="I9" i="24"/>
  <c r="E9" i="24"/>
  <c r="M9" i="24"/>
  <c r="D23" i="24"/>
  <c r="J23" i="24"/>
  <c r="H23" i="24"/>
  <c r="K23" i="24"/>
  <c r="F23" i="24"/>
  <c r="D29" i="24"/>
  <c r="J29" i="24"/>
  <c r="H29" i="24"/>
  <c r="F29" i="24"/>
  <c r="K29" i="24"/>
  <c r="K32" i="24"/>
  <c r="H32" i="24"/>
  <c r="F32" i="24"/>
  <c r="D32" i="24"/>
  <c r="J32" i="24"/>
  <c r="D35" i="24"/>
  <c r="J35" i="24"/>
  <c r="H35" i="24"/>
  <c r="K35" i="24"/>
  <c r="F35" i="24"/>
  <c r="B45" i="24"/>
  <c r="B39" i="24"/>
  <c r="G27" i="24"/>
  <c r="L27" i="24"/>
  <c r="I27" i="24"/>
  <c r="E27" i="24"/>
  <c r="M27" i="24"/>
  <c r="G33" i="24"/>
  <c r="L33" i="24"/>
  <c r="I33" i="24"/>
  <c r="M33" i="24"/>
  <c r="E33" i="24"/>
  <c r="I37" i="24"/>
  <c r="L37" i="24"/>
  <c r="E37" i="24"/>
  <c r="M37" i="24"/>
  <c r="G37" i="24"/>
  <c r="C14" i="24"/>
  <c r="C6" i="24"/>
  <c r="M22" i="24"/>
  <c r="E22" i="24"/>
  <c r="L22" i="24"/>
  <c r="M30" i="24"/>
  <c r="E30" i="24"/>
  <c r="L30" i="24"/>
  <c r="C45" i="24"/>
  <c r="C39" i="24"/>
  <c r="G26" i="24"/>
  <c r="M40" i="24"/>
  <c r="E40" i="24"/>
  <c r="L40" i="24"/>
  <c r="G40" i="24"/>
  <c r="G8"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0" i="24"/>
  <c r="M8" i="24"/>
  <c r="E8" i="24"/>
  <c r="L8" i="24"/>
  <c r="M18" i="24"/>
  <c r="E18" i="24"/>
  <c r="L18" i="24"/>
  <c r="M26" i="24"/>
  <c r="E26" i="24"/>
  <c r="L26" i="24"/>
  <c r="M34" i="24"/>
  <c r="E34" i="24"/>
  <c r="L34" i="24"/>
  <c r="G18" i="24"/>
  <c r="G34" i="24"/>
  <c r="M44" i="24"/>
  <c r="E44" i="24"/>
  <c r="L44" i="24"/>
  <c r="G44" i="24"/>
  <c r="I18" i="24"/>
  <c r="I34" i="24"/>
  <c r="G22" i="24"/>
  <c r="M42" i="24"/>
  <c r="E42" i="24"/>
  <c r="L42" i="24"/>
  <c r="G4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F42" i="24"/>
  <c r="F44" i="24"/>
  <c r="H40" i="24"/>
  <c r="L41" i="24"/>
  <c r="H42" i="24"/>
  <c r="L43" i="24"/>
  <c r="H44" i="24"/>
  <c r="I77" i="24" l="1"/>
  <c r="K77" i="24"/>
  <c r="J79" i="24"/>
  <c r="J78" i="24"/>
  <c r="I39" i="24"/>
  <c r="L39" i="24"/>
  <c r="M39" i="24"/>
  <c r="G39" i="24"/>
  <c r="E39" i="24"/>
  <c r="M6" i="24"/>
  <c r="E6" i="24"/>
  <c r="L6" i="24"/>
  <c r="I6" i="24"/>
  <c r="G6" i="24"/>
  <c r="I45" i="24"/>
  <c r="L45" i="24"/>
  <c r="M45" i="24"/>
  <c r="G45" i="24"/>
  <c r="E45" i="24"/>
  <c r="M14" i="24"/>
  <c r="E14" i="24"/>
  <c r="L14" i="24"/>
  <c r="I14" i="24"/>
  <c r="G14" i="24"/>
  <c r="H39" i="24"/>
  <c r="F39" i="24"/>
  <c r="D39" i="24"/>
  <c r="K39" i="24"/>
  <c r="J39" i="24"/>
  <c r="K6" i="24"/>
  <c r="H6" i="24"/>
  <c r="F6" i="24"/>
  <c r="D6" i="24"/>
  <c r="J6" i="24"/>
  <c r="H45" i="24"/>
  <c r="F45" i="24"/>
  <c r="D45" i="24"/>
  <c r="K45" i="24"/>
  <c r="J45" i="24"/>
  <c r="K14" i="24"/>
  <c r="H14" i="24"/>
  <c r="F14" i="24"/>
  <c r="D14" i="24"/>
  <c r="J14" i="24"/>
  <c r="K79" i="24" l="1"/>
  <c r="K78" i="24"/>
  <c r="I78" i="24"/>
  <c r="I79" i="24"/>
  <c r="I83" i="24" l="1"/>
  <c r="I82" i="24"/>
  <c r="I81" i="24"/>
</calcChain>
</file>

<file path=xl/sharedStrings.xml><?xml version="1.0" encoding="utf-8"?>
<sst xmlns="http://schemas.openxmlformats.org/spreadsheetml/2006/main" count="1712" uniqueCount="520">
  <si>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</si>
  <si>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</si>
  <si>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</si>
  <si>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</si>
  <si>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</si>
  <si>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</si>
  <si>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</si>
  <si>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</si>
  <si>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</si>
  <si>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</si>
  <si>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</si>
  <si>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</si>
  <si>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</si>
  <si>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Olpe (05966)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</si>
  <si>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</si>
  <si>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</si>
  <si>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</si>
  <si>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</si>
  <si>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</si>
  <si>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</si>
  <si>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</si>
  <si>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</si>
  <si>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</si>
  <si>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</si>
  <si>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</si>
  <si>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</si>
  <si>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</si>
  <si>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</si>
  <si>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</si>
  <si>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</si>
  <si>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</si>
  <si>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</si>
  <si>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</si>
  <si>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</si>
  <si>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</si>
  <si>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</si>
  <si>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</si>
  <si>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</si>
  <si>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</si>
  <si>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</si>
  <si>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</si>
  <si>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</si>
  <si>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</si>
  <si>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</si>
  <si>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</si>
  <si>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</si>
  <si>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</si>
  <si>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</si>
  <si>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</si>
  <si>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</si>
  <si>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</si>
  <si>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</si>
  <si>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</si>
  <si>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</si>
  <si>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</si>
  <si>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</si>
  <si>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</si>
  <si>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</si>
  <si>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</si>
  <si>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</si>
  <si>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</si>
  <si>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</si>
  <si>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</si>
  <si>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</si>
  <si>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</si>
  <si>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</si>
  <si>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</si>
  <si>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</si>
  <si>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</si>
  <si>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</si>
  <si>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</si>
  <si>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</si>
  <si>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</si>
  <si>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</si>
  <si>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</si>
  <si>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</si>
  <si>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</si>
  <si>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</si>
  <si>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</si>
  <si>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</si>
  <si>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</si>
  <si>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</si>
  <si>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</si>
  <si>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</si>
  <si>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</si>
  <si>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</si>
  <si>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</si>
  <si>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</si>
  <si>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</si>
  <si>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</si>
  <si>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</si>
  <si>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</si>
  <si>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Olpe (05966);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</si>
  <si>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</si>
  <si>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</si>
  <si>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</si>
  <si>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</si>
  <si>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</si>
  <si>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</si>
  <si>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</si>
  <si>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</si>
  <si>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</si>
  <si>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</si>
  <si>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</si>
  <si>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</si>
  <si>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</si>
  <si>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</si>
  <si>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</si>
  <si>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</si>
  <si>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</si>
  <si>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</si>
  <si>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</si>
  <si>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</si>
  <si>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</si>
  <si>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</si>
  <si>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</si>
  <si>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</si>
  <si>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</si>
  <si>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</si>
  <si>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</si>
  <si>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</si>
  <si>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</si>
  <si>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</si>
  <si>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</si>
  <si>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</si>
  <si>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</si>
  <si>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</si>
  <si>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</si>
  <si>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</si>
  <si>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</si>
  <si>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</si>
  <si>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</si>
  <si>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</si>
  <si>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</si>
  <si>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</si>
  <si>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</si>
  <si>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</si>
  <si>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</si>
  <si>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</si>
  <si>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</si>
  <si>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</si>
  <si>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</si>
  <si>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</si>
  <si>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</si>
  <si>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</si>
  <si>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</si>
  <si>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</si>
  <si>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</si>
  <si>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</si>
  <si>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</si>
  <si>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</si>
  <si>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</si>
  <si>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</si>
  <si>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</si>
  <si>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</si>
  <si>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</si>
  <si>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</si>
  <si>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</si>
  <si>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</si>
  <si>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</si>
  <si>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</si>
  <si>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</si>
  <si>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</si>
  <si>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</si>
  <si>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</si>
  <si>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</si>
  <si>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</si>
  <si>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</si>
  <si>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</si>
  <si>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</si>
  <si>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</si>
  <si>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</si>
  <si>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</si>
  <si>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</si>
  <si>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</si>
  <si>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</si>
  <si>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</si>
  <si>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</si>
  <si>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</si>
  <si>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</si>
  <si>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</si>
  <si>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</si>
  <si>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</si>
  <si>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Olpe (05966)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</si>
  <si>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</si>
  <si>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</si>
  <si>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</si>
  <si>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</si>
  <si>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</si>
  <si>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</si>
  <si>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</si>
  <si>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</si>
  <si>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</si>
  <si>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</si>
  <si>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</si>
  <si>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</si>
  <si>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</si>
  <si>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</si>
  <si>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</si>
  <si>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</si>
  <si>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</si>
  <si>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</si>
  <si>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</si>
  <si>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</si>
  <si>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</si>
  <si>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</si>
  <si>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</si>
  <si>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</si>
  <si>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</si>
  <si>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</si>
  <si>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</si>
  <si>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</si>
  <si>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</si>
  <si>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</si>
  <si>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</si>
  <si>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</si>
  <si>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</si>
  <si>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</si>
  <si>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</si>
  <si>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</si>
  <si>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</si>
  <si>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</si>
  <si>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</si>
  <si>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</si>
  <si>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</si>
  <si>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</si>
  <si>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</si>
  <si>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</si>
  <si>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</si>
  <si>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</si>
  <si>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</si>
  <si>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</si>
  <si>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</si>
  <si>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</si>
  <si>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</si>
  <si>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</si>
  <si>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</si>
  <si>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</si>
  <si>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</si>
  <si>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</si>
  <si>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</si>
  <si>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</si>
  <si>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</si>
  <si>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</si>
  <si>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</si>
  <si>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</si>
  <si>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</si>
  <si>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</si>
  <si>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</si>
  <si>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</si>
  <si>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</si>
  <si>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</si>
  <si>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</si>
  <si>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</si>
  <si>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</si>
  <si>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</si>
  <si>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</si>
  <si>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</si>
  <si>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</si>
  <si>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</si>
  <si>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</si>
  <si>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</si>
  <si>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</si>
  <si>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</si>
  <si>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</si>
  <si>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</si>
  <si>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</si>
  <si>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</si>
  <si>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</si>
  <si>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</si>
  <si>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</si>
  <si>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</si>
  <si>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</si>
  <si>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</si>
  <si>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</si>
  <si>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</si>
  <si>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</si>
  <si>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</si>
  <si>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</si>
  <si>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</si>
  <si>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</si>
  <si>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</si>
  <si>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</si>
  <si>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</si>
  <si>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</si>
  <si>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</si>
  <si>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</si>
  <si>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</si>
  <si>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</si>
  <si>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</si>
  <si>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</si>
  <si>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</si>
  <si>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</si>
  <si>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</si>
  <si>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</si>
  <si>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</si>
  <si>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</si>
  <si>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</si>
  <si>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</si>
  <si>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</si>
  <si>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</si>
  <si>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</si>
  <si>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</si>
  <si>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</si>
  <si>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</si>
  <si>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</si>
  <si>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</si>
  <si>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</si>
  <si>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</si>
  <si>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</si>
  <si>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</si>
  <si>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</si>
  <si>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</si>
  <si>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</si>
  <si>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</si>
  <si>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</si>
  <si>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</si>
  <si>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</si>
  <si>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</si>
  <si>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</si>
  <si>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</si>
  <si>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</si>
  <si>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</si>
  <si>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</si>
  <si>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</si>
  <si>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</si>
  <si>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</si>
  <si>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</si>
  <si>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</si>
  <si>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</si>
  <si>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</si>
  <si>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</si>
  <si>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</si>
  <si>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</si>
  <si>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</si>
  <si>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</si>
  <si>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</si>
  <si>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</si>
  <si>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</si>
  <si>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</si>
  <si>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</si>
  <si>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</si>
  <si>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</si>
  <si>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</si>
  <si>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</si>
  <si>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</si>
  <si>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</si>
  <si>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</si>
  <si>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</si>
  <si>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</si>
  <si>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</si>
  <si>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</si>
  <si>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</si>
  <si>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</si>
  <si>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</si>
  <si>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</si>
  <si>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</si>
  <si>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</si>
  <si>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</si>
  <si>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</si>
  <si>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</si>
  <si>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</si>
  <si>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</si>
  <si>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</si>
  <si>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</si>
  <si>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</si>
  <si>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</si>
  <si>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</si>
  <si>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</si>
  <si>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</si>
  <si>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</si>
  <si>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</si>
  <si>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</si>
  <si>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Olpe (05966);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</si>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</sst>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{ABF982D0-E9C2-480E-83E6-9B10D2294F7A}</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34C8-4DDA-A3E2-7AD2BE27DA03}"/>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{24C18FCE-4494-403C-9F9D-710263D1CC0A}</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34C8-4DDA-A3E2-7AD2BE27DA0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{FA5C931B-EC17-455F-B70A-913CC6F382CC}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4C8-4DDA-A3E2-7AD2BE27DA0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{2AC1AFFD-9CE7-464E-978C-C7FEC94EC635}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4C8-4DDA-A3E2-7AD2BE27DA0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0.13972985561248252</c:v>
                </c:pt>
                <c:pt idx="1">
                  <c:v>1.3225681822425275</c:v>
                </c:pt>
                <c:pt idx="2">
                  <c:v>1.1186464311118853</c:v>
                </c:pt>
                <c:pt idx="3">
                  <c:v>1.0875687030768</c:v>
                </c:pt>
              </c:numCache>
            </c:numRef>
          </c:val>
          <c:extLst>
            <c:ext xmlns:c16="http://schemas.microsoft.com/office/drawing/2014/chart" uri="{C3380CC4-5D6E-409C-BE32-E72D297353CC}">
              <c16:uniqueId val="{00000004-34C8-4DDA-A3E2-7AD2BE27DA0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{5F5F6055-BE50-4AFA-9C9E-164FBAD92F3E}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4C8-4DDA-A3E2-7AD2BE27DA0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{CF10C1EF-41B2-46EC-BFE6-C62D7C0295F9}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4C8-4DDA-A3E2-7AD2BE27DA0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{BBF5658A-E129-40CC-9D7C-B7FD23A33C33}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4C8-4DDA-A3E2-7AD2BE27DA0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{05D25680-42F5-4B67-90A6-8F3BFBE80289}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4C8-4DDA-A3E2-7AD2BE27DA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C8-4DDA-A3E2-7AD2BE27DA0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C8-4DDA-A3E2-7AD2BE27DA0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{BF38C7E5-708B-4ED6-97A5-6CF88341ECEC}</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D99D-42F3-BC61-D25072B69E00}"/>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{C3030944-DDCC-48B0-A8A5-7044BD57C279}</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99D-42F3-BC61-D25072B69E0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{AAD496ED-48AB-4599-8416-69399077E374}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99D-42F3-BC61-D25072B69E0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{C57B874C-1B0F-4FBE-B2DE-DA9BBB12FEB0}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99D-42F3-BC61-D25072B69E0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-4.2095531587057007</c:v>
                </c:pt>
                <c:pt idx="1">
                  <c:v>-3.156552267354261</c:v>
                </c:pt>
                <c:pt idx="2">
                  <c:v>-2.7637010795899166</c:v>
                </c:pt>
                <c:pt idx="3">
                  <c:v>-2.8655893304673015</c:v>
                </c:pt>
              </c:numCache>
            </c:numRef>
          </c:val>
          <c:extLst>
            <c:ext xmlns:c16="http://schemas.microsoft.com/office/drawing/2014/chart" uri="{C3380CC4-5D6E-409C-BE32-E72D297353CC}">
              <c16:uniqueId val="{00000004-D99D-42F3-BC61-D25072B69E0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{ADE8CE96-B391-4029-9FD6-21B821AA6CD1}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99D-42F3-BC61-D25072B69E0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{0017A9CA-3784-4C78-B7C1-58A9941C9D9C}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99D-42F3-BC61-D25072B69E0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{34F811FC-BF73-4E20-BF8B-38C0E2869A87}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99D-42F3-BC61-D25072B69E0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{C8EE3C5B-65FE-4D46-8546-66A6CD555C73}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99D-42F3-BC61-D25072B69E0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9D-42F3-BC61-D25072B69E0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9D-42F3-BC61-D25072B69E0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{988EE2F4-4E6F-4847-88BA-3037329C9193}</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06DF-432B-9202-1B4096A509AF}"/>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{7AAF791A-33A3-46F7-8061-5DF17FC5C342}</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06DF-432B-9202-1B4096A509AF}"/>
                </c:ext>
              </c:extLst>
            </c:dLbl>
            <c:dLbl>
              <c:idx val="2"/>
              <c:tx>
                <c:strRef>
                  <c:f>Daten_Diagramme!$D$16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{AAA18E62-24DB-4F7E-9414-5E71086B7307}</c15:txfldGUID>
                      <c15:f>Daten_Diagramme!$D$16</c15:f>
                      <c15:dlblFieldTableCache>
                        <c:ptCount val="1"/>
                        <c:pt idx="0">
                          <c:v>1.9</c:v>
                        </c:pt>
                      </c15:dlblFieldTableCache>
                    </c15:dlblFTEntry>
                  </c15:dlblFieldTable>
                  <c15:showDataLabelsRange val="0"/>
                </c:ext>
                <c:ext xmlns:c16="http://schemas.microsoft.com/office/drawing/2014/chart" uri="{C3380CC4-5D6E-409C-BE32-E72D297353CC}">
                  <c16:uniqueId val="{00000002-06DF-432B-9202-1B4096A509AF}"/>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{E39508FE-EC64-4697-99EF-399CB82669E0}</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06DF-432B-9202-1B4096A509AF}"/>
                </c:ext>
              </c:extLst>
            </c:dLbl>
            <c:dLbl>
              <c:idx val="4"/>
              <c:tx>
                <c:strRef>
                  <c:f>Daten_Diagramme!$D$18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{46579DB6-E4BC-4465-B40C-8926ED943957}</c15:txfldGUID>
                      <c15:f>Daten_Diagramme!$D$18</c15:f>
                      <c15:dlblFieldTableCache>
                        <c:ptCount val="1"/>
                        <c:pt idx="0">
                          <c:v>8.4</c:v>
                        </c:pt>
                      </c15:dlblFieldTableCache>
                    </c15:dlblFTEntry>
                  </c15:dlblFieldTable>
                  <c15:showDataLabelsRange val="0"/>
                </c:ext>
                <c:ext xmlns:c16="http://schemas.microsoft.com/office/drawing/2014/chart" uri="{C3380CC4-5D6E-409C-BE32-E72D297353CC}">
                  <c16:uniqueId val="{00000004-06DF-432B-9202-1B4096A509AF}"/>
                </c:ext>
              </c:extLst>
            </c:dLbl>
            <c:dLbl>
              <c:idx val="5"/>
              <c:tx>
                <c:strRef>
                  <c:f>Daten_Diagramme!$D$19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{730E0CF2-D14B-4CB6-B874-82BE0EB3010B}</c15:txfldGUID>
                      <c15:f>Daten_Diagramme!$D$19</c15:f>
                      <c15:dlblFieldTableCache>
                        <c:ptCount val="1"/>
                        <c:pt idx="0">
                          <c:v>-1.4</c:v>
                        </c:pt>
                      </c15:dlblFieldTableCache>
                    </c15:dlblFTEntry>
                  </c15:dlblFieldTable>
                  <c15:showDataLabelsRange val="0"/>
                </c:ext>
                <c:ext xmlns:c16="http://schemas.microsoft.com/office/drawing/2014/chart" uri="{C3380CC4-5D6E-409C-BE32-E72D297353CC}">
                  <c16:uniqueId val="{00000005-06DF-432B-9202-1B4096A509AF}"/>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{31422639-4CBC-4787-A077-299E4B63AB67}</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06DF-432B-9202-1B4096A509AF}"/>
                </c:ext>
              </c:extLst>
            </c:dLbl>
            <c:dLbl>
              <c:idx val="7"/>
              <c:tx>
                <c:strRef>
                  <c:f>Daten_Diagramme!$D$21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{817AEA87-328F-489D-884C-2ED60B971466}</c15:txfldGUID>
                      <c15:f>Daten_Diagramme!$D$21</c15:f>
                      <c15:dlblFieldTableCache>
                        <c:ptCount val="1"/>
                        <c:pt idx="0">
                          <c:v>1.6</c:v>
                        </c:pt>
                      </c15:dlblFieldTableCache>
                    </c15:dlblFTEntry>
                  </c15:dlblFieldTable>
                  <c15:showDataLabelsRange val="0"/>
                </c:ext>
                <c:ext xmlns:c16="http://schemas.microsoft.com/office/drawing/2014/chart" uri="{C3380CC4-5D6E-409C-BE32-E72D297353CC}">
                  <c16:uniqueId val="{00000007-06DF-432B-9202-1B4096A509AF}"/>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{6E53A025-3211-4498-9F76-CF8979160DA3}</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06DF-432B-9202-1B4096A509AF}"/>
                </c:ext>
              </c:extLst>
            </c:dLbl>
            <c:dLbl>
              <c:idx val="9"/>
              <c:tx>
                <c:strRef>
                  <c:f>Daten_Diagramme!$D$23</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{8447AE02-48F4-4918-8DDB-C14182D68132}</c15:txfldGUID>
                      <c15:f>Daten_Diagramme!$D$23</c15:f>
                      <c15:dlblFieldTableCache>
                        <c:ptCount val="1"/>
                        <c:pt idx="0">
                          <c:v>7.4</c:v>
                        </c:pt>
                      </c15:dlblFieldTableCache>
                    </c15:dlblFTEntry>
                  </c15:dlblFieldTable>
                  <c15:showDataLabelsRange val="0"/>
                </c:ext>
                <c:ext xmlns:c16="http://schemas.microsoft.com/office/drawing/2014/chart" uri="{C3380CC4-5D6E-409C-BE32-E72D297353CC}">
                  <c16:uniqueId val="{00000009-06DF-432B-9202-1B4096A509AF}"/>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{F755D6FC-CD11-451F-B6B1-A631C3DD9A0C}</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06DF-432B-9202-1B4096A509AF}"/>
                </c:ext>
              </c:extLst>
            </c:dLbl>
            <c:dLbl>
              <c:idx val="11"/>
              <c:tx>
                <c:strRef>
                  <c:f>Daten_Diagramme!$D$25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{6D6D7A95-D986-42DD-AB6C-C8E49B8F51FF}</c15:txfldGUID>
                      <c15:f>Daten_Diagramme!$D$25</c15:f>
                      <c15:dlblFieldTableCache>
                        <c:ptCount val="1"/>
                        <c:pt idx="0">
                          <c:v>9.5</c:v>
                        </c:pt>
                      </c15:dlblFieldTableCache>
                    </c15:dlblFTEntry>
                  </c15:dlblFieldTable>
                  <c15:showDataLabelsRange val="0"/>
                </c:ext>
                <c:ext xmlns:c16="http://schemas.microsoft.com/office/drawing/2014/chart" uri="{C3380CC4-5D6E-409C-BE32-E72D297353CC}">
                  <c16:uniqueId val="{0000000B-06DF-432B-9202-1B4096A509AF}"/>
                </c:ext>
              </c:extLst>
            </c:dLbl>
            <c:dLbl>
              <c:idx val="12"/>
              <c:tx>
                <c:strRef>
                  <c:f>Daten_Diagramme!$D$26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{78A4EB75-9D51-46F1-BBC1-C86280D243FB}</c15:txfldGUID>
                      <c15:f>Daten_Diagramme!$D$26</c15:f>
                      <c15:dlblFieldTableCache>
                        <c:ptCount val="1"/>
                        <c:pt idx="0">
                          <c:v>-6.4</c:v>
                        </c:pt>
                      </c15:dlblFieldTableCache>
                    </c15:dlblFTEntry>
                  </c15:dlblFieldTable>
                  <c15:showDataLabelsRange val="0"/>
                </c:ext>
                <c:ext xmlns:c16="http://schemas.microsoft.com/office/drawing/2014/chart" uri="{C3380CC4-5D6E-409C-BE32-E72D297353CC}">
                  <c16:uniqueId val="{0000000C-06DF-432B-9202-1B4096A509AF}"/>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{98526DC0-E2A4-4CDF-9456-19082CC71D14}</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06DF-432B-9202-1B4096A509AF}"/>
                </c:ext>
              </c:extLst>
            </c:dLbl>
            <c:dLbl>
              <c:idx val="14"/>
              <c:tx>
                <c:strRef>
                  <c:f>Daten_Diagramme!$D$28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{14ED9EB7-8AE7-470A-9E2A-45D19A988E24}</c15:txfldGUID>
                      <c15:f>Daten_Diagramme!$D$28</c15:f>
                      <c15:dlblFieldTableCache>
                        <c:ptCount val="1"/>
                        <c:pt idx="0">
                          <c:v>5.3</c:v>
                        </c:pt>
                      </c15:dlblFieldTableCache>
                    </c15:dlblFTEntry>
                  </c15:dlblFieldTable>
                  <c15:showDataLabelsRange val="0"/>
                </c:ext>
                <c:ext xmlns:c16="http://schemas.microsoft.com/office/drawing/2014/chart" uri="{C3380CC4-5D6E-409C-BE32-E72D297353CC}">
                  <c16:uniqueId val="{0000000E-06DF-432B-9202-1B4096A509AF}"/>
                </c:ext>
              </c:extLst>
            </c:dLbl>
            <c:dLbl>
              <c:idx val="15"/>
              <c:tx>
                <c:strRef>
                  <c:f>Daten_Diagramme!$D$29</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{3D606EC6-DDE0-4AC1-B9FC-FE2B9DC93433}</c15:txfldGUID>
                      <c15:f>Daten_Diagramme!$D$29</c15:f>
                      <c15:dlblFieldTableCache>
                        <c:ptCount val="1"/>
                        <c:pt idx="0">
                          <c:v>-12.0</c:v>
                        </c:pt>
                      </c15:dlblFieldTableCache>
                    </c15:dlblFTEntry>
                  </c15:dlblFieldTable>
                  <c15:showDataLabelsRange val="0"/>
                </c:ext>
                <c:ext xmlns:c16="http://schemas.microsoft.com/office/drawing/2014/chart" uri="{C3380CC4-5D6E-409C-BE32-E72D297353CC}">
                  <c16:uniqueId val="{0000000F-06DF-432B-9202-1B4096A509AF}"/>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{596E9F15-F83D-41AF-B39D-B78AACAA733C}</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06DF-432B-9202-1B4096A509AF}"/>
                </c:ext>
              </c:extLst>
            </c:dLbl>
            <c:dLbl>
              <c:idx val="17"/>
              <c:tx>
                <c:strRef>
                  <c:f>Daten_Diagramme!$D$31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{874E90AB-C2C1-435A-9096-9DBB82A67DD9}</c15:txfldGUID>
                      <c15:f>Daten_Diagramme!$D$31</c15:f>
                      <c15:dlblFieldTableCache>
                        <c:ptCount val="1"/>
                        <c:pt idx="0">
                          <c:v>4.0</c:v>
                        </c:pt>
                      </c15:dlblFieldTableCache>
                    </c15:dlblFTEntry>
                  </c15:dlblFieldTable>
                  <c15:showDataLabelsRange val="0"/>
                </c:ext>
                <c:ext xmlns:c16="http://schemas.microsoft.com/office/drawing/2014/chart" uri="{C3380CC4-5D6E-409C-BE32-E72D297353CC}">
                  <c16:uniqueId val="{00000011-06DF-432B-9202-1B4096A509AF}"/>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{B4F7385F-2C68-49E1-8409-393C47C7F2FC}</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06DF-432B-9202-1B4096A509AF}"/>
                </c:ext>
              </c:extLst>
            </c:dLbl>
            <c:dLbl>
              <c:idx val="19"/>
              <c:tx>
                <c:strRef>
                  <c:f>Daten_Diagramme!$D$33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{0919070B-3DBA-43C2-8CC2-E7210F115E50}</c15:txfldGUID>
                      <c15:f>Daten_Diagramme!$D$33</c15:f>
                      <c15:dlblFieldTableCache>
                        <c:ptCount val="1"/>
                        <c:pt idx="0">
                          <c:v>0.7</c:v>
                        </c:pt>
                      </c15:dlblFieldTableCache>
                    </c15:dlblFTEntry>
                  </c15:dlblFieldTable>
                  <c15:showDataLabelsRange val="0"/>
                </c:ext>
                <c:ext xmlns:c16="http://schemas.microsoft.com/office/drawing/2014/chart" uri="{C3380CC4-5D6E-409C-BE32-E72D297353CC}">
                  <c16:uniqueId val="{00000013-06DF-432B-9202-1B4096A509AF}"/>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{E858B7AA-B3E0-4671-8C9F-81EF276AA83B}</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06DF-432B-9202-1B4096A509A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{FE7C1758-9A59-4830-95DA-FBEBE0070987}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6DF-432B-9202-1B4096A509A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{0C49660A-58CC-47B8-B404-44D42886F4DC}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6DF-432B-9202-1B4096A509AF}"/>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{C09E3946-0AC8-426A-8C6C-0E2D67271273}</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06DF-432B-9202-1B4096A509AF}"/>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{8AF36C7B-2A9B-4A2F-8D32-51FB09C01A9C}</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06DF-432B-9202-1B4096A509AF}"/>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{3AD48925-CB86-49C9-884A-797EBA3CA333}</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06DF-432B-9202-1B4096A509A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{B69E78E3-EE9B-4494-B511-181D0C6EE95E}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6DF-432B-9202-1B4096A509A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{D960171D-B515-4562-A120-A6A18A3ECA9E}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6DF-432B-9202-1B4096A509A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{38229F51-6DED-4E97-B3CF-CF7BF9CE668A}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6DF-432B-9202-1B4096A509A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{7C1458F5-FD36-4957-8C26-9B13613DE06F}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6DF-432B-9202-1B4096A509A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{04E815CF-27CF-4966-B792-4BB84E4DBA8F}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6DF-432B-9202-1B4096A509AF}"/>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{4C8E3AA5-08DD-4617-9481-135119C8076E}</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06DF-432B-9202-1B4096A509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0.13972985561248252</c:v>
                </c:pt>
                <c:pt idx="1">
                  <c:v>0.35842293906810035</c:v>
                </c:pt>
                <c:pt idx="2">
                  <c:v>1.8838304552590266</c:v>
                </c:pt>
                <c:pt idx="3">
                  <c:v>-0.36586640649499985</c:v>
                </c:pt>
                <c:pt idx="4">
                  <c:v>8.362168396770473</c:v>
                </c:pt>
                <c:pt idx="5">
                  <c:v>-1.3844284350316813</c:v>
                </c:pt>
                <c:pt idx="6">
                  <c:v>1.7588580168238592</c:v>
                </c:pt>
                <c:pt idx="7">
                  <c:v>1.5603328710124826</c:v>
                </c:pt>
                <c:pt idx="8">
                  <c:v>-0.98482402324830476</c:v>
                </c:pt>
                <c:pt idx="9">
                  <c:v>7.4355971896955504</c:v>
                </c:pt>
                <c:pt idx="10">
                  <c:v>2.876984126984127</c:v>
                </c:pt>
                <c:pt idx="11">
                  <c:v>9.4594594594594597</c:v>
                </c:pt>
                <c:pt idx="12">
                  <c:v>-6.4150943396226419</c:v>
                </c:pt>
                <c:pt idx="13">
                  <c:v>-2.4519230769230771</c:v>
                </c:pt>
                <c:pt idx="14">
                  <c:v>5.2631578947368425</c:v>
                </c:pt>
                <c:pt idx="15">
                  <c:v>-12.025316455696203</c:v>
                </c:pt>
                <c:pt idx="16">
                  <c:v>1.7817371937639199</c:v>
                </c:pt>
                <c:pt idx="17">
                  <c:v>4.0043290043290041</c:v>
                </c:pt>
                <c:pt idx="18">
                  <c:v>2.459016393442623</c:v>
                </c:pt>
                <c:pt idx="19">
                  <c:v>0.73416424790848556</c:v>
                </c:pt>
                <c:pt idx="20">
                  <c:v>2.1660649819494586</c:v>
                </c:pt>
                <c:pt idx="21">
                  <c:v>0</c:v>
                </c:pt>
                <c:pt idx="23">
                  <c:v>0.35842293906810035</c:v>
                </c:pt>
                <c:pt idx="24">
                  <c:v>-0.148975791433892</c:v>
                </c:pt>
                <c:pt idx="25">
                  <c:v>0.47434551182242823</c:v>
                </c:pt>
              </c:numCache>
            </c:numRef>
          </c:val>
          <c:extLst>
            <c:ext xmlns:c16="http://schemas.microsoft.com/office/drawing/2014/chart" uri="{C3380CC4-5D6E-409C-BE32-E72D297353CC}">
              <c16:uniqueId val="{00000020-06DF-432B-9202-1B4096A509A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{AD1A3F6D-67FB-4976-BD45-A794B5335DCD}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6DF-432B-9202-1B4096A509A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{B325A565-BC7B-4633-B844-5D2917698305}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6DF-432B-9202-1B4096A509A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{1C887868-F8F1-4D75-9BC2-10194C0DC512}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6DF-432B-9202-1B4096A509A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{B5572E01-7804-4AD6-9A58-D332258A6823}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6DF-432B-9202-1B4096A509A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{1FCFDA32-83D9-4BAF-86AF-2B2C597D414F}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6DF-432B-9202-1B4096A509A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{CB6EBC7B-F9C8-4663-845B-58308FB773BE}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6DF-432B-9202-1B4096A509A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{B89B169F-2C50-4568-8E87-EB2A0BB4BEED}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6DF-432B-9202-1B4096A509A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{39162CFA-4060-4843-ADAF-A6358A942145}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6DF-432B-9202-1B4096A509A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{44929262-BDBE-42B0-9CE2-26145975633F}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6DF-432B-9202-1B4096A509A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{691F1F3B-019E-40C3-8BFD-80C2903A0FFB}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6DF-432B-9202-1B4096A509A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{9E6BDD82-6883-46A0-B39F-FFB1E01B436E}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6DF-432B-9202-1B4096A509A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{6B0660F1-743A-4334-8B5C-D989E36D3FBD}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6DF-432B-9202-1B4096A509A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{A3786D88-2E04-402D-9496-A86F36137DBF}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6DF-432B-9202-1B4096A509A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{84BF9941-C81A-42B8-B53F-CA52F266F584}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6DF-432B-9202-1B4096A509A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{67851F7C-F0DA-496F-BD32-3D3072176192}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6DF-432B-9202-1B4096A509A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{278799D4-6939-4BC3-A9DD-F323E0156D00}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6DF-432B-9202-1B4096A509A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{32A39A63-7EA0-4876-A1F7-C52CEC3177C0}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6DF-432B-9202-1B4096A509A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{86C7A4AF-588A-455F-9C88-279B8B7F7086}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6DF-432B-9202-1B4096A509A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{C390EA08-E509-4CC1-A44D-5122FF8AE4DF}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6DF-432B-9202-1B4096A509A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{05FA6405-C1F5-4213-B1C1-87E46A2DB2C4}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6DF-432B-9202-1B4096A509A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{9367B0CC-90ED-4AA0-B7B8-3D863E1C8386}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6DF-432B-9202-1B4096A509A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{1CD87911-3EA7-423C-879F-23C893F3CAEA}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6DF-432B-9202-1B4096A509A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{A15447D5-3CF6-4275-8BE5-1F094AED9B46}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6DF-432B-9202-1B4096A509A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{779B30A0-614D-493D-AA43-377DEC95A581}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6DF-432B-9202-1B4096A509A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{0C196A60-A075-4FF9-A396-E9460B35C48E}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6DF-432B-9202-1B4096A509A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{CAA4493C-2930-49CA-841F-E9F13D8F02AB}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6DF-432B-9202-1B4096A509A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{69901CD3-4C38-4E66-B785-D41B77FD7197}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6DF-432B-9202-1B4096A509A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{F655A1E5-6B9A-4E41-A520-14FB4716A9EE}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6DF-432B-9202-1B4096A509A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{19EC158F-226E-4CA6-A105-5C3BBD220AC8}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6DF-432B-9202-1B4096A509A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{4DF99ED7-6C28-41AA-8372-FCDFD1B6DEDD}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6DF-432B-9202-1B4096A509A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{C6C8BF1D-648A-458E-81CF-D82118771403}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6DF-432B-9202-1B4096A509A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{999E3036-1D56-4FDA-90CD-1F4BDAAE7CE2}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6DF-432B-9202-1B4096A509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6DF-432B-9202-1B4096A509A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6DF-432B-9202-1B4096A509A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{5A649ABD-E126-46DC-8A79-19B2AF2F62A2}</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2F0A-4FBC-99BD-D91C7F24BB3C}"/>
                </c:ext>
              </c:extLst>
            </c:dLbl>
            <c:dLbl>
              <c:idx val="1"/>
              <c:tx>
                <c:strRef>
                  <c:f>Daten_Diagramme!$E$15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{B9622621-4E67-4D32-B106-7699390FD328}</c15:txfldGUID>
                      <c15:f>Daten_Diagramme!$E$15</c15:f>
                      <c15:dlblFieldTableCache>
                        <c:ptCount val="1"/>
                        <c:pt idx="0">
                          <c:v>8.1</c:v>
                        </c:pt>
                      </c15:dlblFieldTableCache>
                    </c15:dlblFTEntry>
                  </c15:dlblFieldTable>
                  <c15:showDataLabelsRange val="0"/>
                </c:ext>
                <c:ext xmlns:c16="http://schemas.microsoft.com/office/drawing/2014/chart" uri="{C3380CC4-5D6E-409C-BE32-E72D297353CC}">
                  <c16:uniqueId val="{00000001-2F0A-4FBC-99BD-D91C7F24BB3C}"/>
                </c:ext>
              </c:extLst>
            </c:dLbl>
            <c:dLbl>
              <c:idx val="2"/>
              <c:tx>
                <c:strRef>
                  <c:f>Daten_Diagramme!$E$16</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{67948851-1BA0-4407-A0D4-C31ECA5D9A82}</c15:txfldGUID>
                      <c15:f>Daten_Diagramme!$E$16</c15:f>
                      <c15:dlblFieldTableCache>
                        <c:ptCount val="1"/>
                        <c:pt idx="0">
                          <c:v>-13.6</c:v>
                        </c:pt>
                      </c15:dlblFieldTableCache>
                    </c15:dlblFTEntry>
                  </c15:dlblFieldTable>
                  <c15:showDataLabelsRange val="0"/>
                </c:ext>
                <c:ext xmlns:c16="http://schemas.microsoft.com/office/drawing/2014/chart" uri="{C3380CC4-5D6E-409C-BE32-E72D297353CC}">
                  <c16:uniqueId val="{00000002-2F0A-4FBC-99BD-D91C7F24BB3C}"/>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{C1E64340-4CE5-46EB-9FF1-73A65D1C8DC0}</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2F0A-4FBC-99BD-D91C7F24BB3C}"/>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{E3E3E806-F15D-42C6-9B22-4F39421246C5}</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2F0A-4FBC-99BD-D91C7F24BB3C}"/>
                </c:ext>
              </c:extLst>
            </c:dLbl>
            <c:dLbl>
              <c:idx val="5"/>
              <c:tx>
                <c:strRef>
                  <c:f>Daten_Diagramme!$E$19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{7A8721BF-57C6-489A-8358-B3B333391BBC}</c15:txfldGUID>
                      <c15:f>Daten_Diagramme!$E$19</c15:f>
                      <c15:dlblFieldTableCache>
                        <c:ptCount val="1"/>
                        <c:pt idx="0">
                          <c:v>-9.4</c:v>
                        </c:pt>
                      </c15:dlblFieldTableCache>
                    </c15:dlblFTEntry>
                  </c15:dlblFieldTable>
                  <c15:showDataLabelsRange val="0"/>
                </c:ext>
                <c:ext xmlns:c16="http://schemas.microsoft.com/office/drawing/2014/chart" uri="{C3380CC4-5D6E-409C-BE32-E72D297353CC}">
                  <c16:uniqueId val="{00000005-2F0A-4FBC-99BD-D91C7F24BB3C}"/>
                </c:ext>
              </c:extLst>
            </c:dLbl>
            <c:dLbl>
              <c:idx val="6"/>
              <c:tx>
                <c:strRef>
                  <c:f>Daten_Diagramme!$E$20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{F5A49A1B-0E63-455D-B225-4360915428D3}</c15:txfldGUID>
                      <c15:f>Daten_Diagramme!$E$20</c15:f>
                      <c15:dlblFieldTableCache>
                        <c:ptCount val="1"/>
                        <c:pt idx="0">
                          <c:v>-6.4</c:v>
                        </c:pt>
                      </c15:dlblFieldTableCache>
                    </c15:dlblFTEntry>
                  </c15:dlblFieldTable>
                  <c15:showDataLabelsRange val="0"/>
                </c:ext>
                <c:ext xmlns:c16="http://schemas.microsoft.com/office/drawing/2014/chart" uri="{C3380CC4-5D6E-409C-BE32-E72D297353CC}">
                  <c16:uniqueId val="{00000006-2F0A-4FBC-99BD-D91C7F24BB3C}"/>
                </c:ext>
              </c:extLst>
            </c:dLbl>
            <c:dLbl>
              <c:idx val="7"/>
              <c:tx>
                <c:strRef>
                  <c:f>Daten_Diagramme!$E$21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{4E24BE0A-3370-4638-BB07-C265EE340B91}</c15:txfldGUID>
                      <c15:f>Daten_Diagramme!$E$21</c15:f>
                      <c15:dlblFieldTableCache>
                        <c:ptCount val="1"/>
                        <c:pt idx="0">
                          <c:v>-2.9</c:v>
                        </c:pt>
                      </c15:dlblFieldTableCache>
                    </c15:dlblFTEntry>
                  </c15:dlblFieldTable>
                  <c15:showDataLabelsRange val="0"/>
                </c:ext>
                <c:ext xmlns:c16="http://schemas.microsoft.com/office/drawing/2014/chart" uri="{C3380CC4-5D6E-409C-BE32-E72D297353CC}">
                  <c16:uniqueId val="{00000007-2F0A-4FBC-99BD-D91C7F24BB3C}"/>
                </c:ext>
              </c:extLst>
            </c:dLbl>
            <c:dLbl>
              <c:idx val="8"/>
              <c:tx>
                <c:strRef>
                  <c:f>Daten_Diagramme!$E$22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{374C9F3C-81CF-4812-B292-A9778E55D6F0}</c15:txfldGUID>
                      <c15:f>Daten_Diagramme!$E$22</c15:f>
                      <c15:dlblFieldTableCache>
                        <c:ptCount val="1"/>
                        <c:pt idx="0">
                          <c:v>-3.4</c:v>
                        </c:pt>
                      </c15:dlblFieldTableCache>
                    </c15:dlblFTEntry>
                  </c15:dlblFieldTable>
                  <c15:showDataLabelsRange val="0"/>
                </c:ext>
                <c:ext xmlns:c16="http://schemas.microsoft.com/office/drawing/2014/chart" uri="{C3380CC4-5D6E-409C-BE32-E72D297353CC}">
                  <c16:uniqueId val="{00000008-2F0A-4FBC-99BD-D91C7F24BB3C}"/>
                </c:ext>
              </c:extLst>
            </c:dLbl>
            <c:dLbl>
              <c:idx val="9"/>
              <c:tx>
                <c:strRef>
                  <c:f>Daten_Diagramme!$E$23</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{982D707D-29B0-43AB-B45B-10B15AD747C1}</c15:txfldGUID>
                      <c15:f>Daten_Diagramme!$E$23</c15:f>
                      <c15:dlblFieldTableCache>
                        <c:ptCount val="1"/>
                        <c:pt idx="0">
                          <c:v>-8.2</c:v>
                        </c:pt>
                      </c15:dlblFieldTableCache>
                    </c15:dlblFTEntry>
                  </c15:dlblFieldTable>
                  <c15:showDataLabelsRange val="0"/>
                </c:ext>
                <c:ext xmlns:c16="http://schemas.microsoft.com/office/drawing/2014/chart" uri="{C3380CC4-5D6E-409C-BE32-E72D297353CC}">
                  <c16:uniqueId val="{00000009-2F0A-4FBC-99BD-D91C7F24BB3C}"/>
                </c:ext>
              </c:extLst>
            </c:dLbl>
            <c:dLbl>
              <c:idx val="10"/>
              <c:tx>
                <c:strRef>
                  <c:f>Daten_Diagramme!$E$24</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{00E08066-E5A8-4F9E-B1B8-FDF60D40463C}</c15:txfldGUID>
                      <c15:f>Daten_Diagramme!$E$24</c15:f>
                      <c15:dlblFieldTableCache>
                        <c:ptCount val="1"/>
                        <c:pt idx="0">
                          <c:v>-8.3</c:v>
                        </c:pt>
                      </c15:dlblFieldTableCache>
                    </c15:dlblFTEntry>
                  </c15:dlblFieldTable>
                  <c15:showDataLabelsRange val="0"/>
                </c:ext>
                <c:ext xmlns:c16="http://schemas.microsoft.com/office/drawing/2014/chart" uri="{C3380CC4-5D6E-409C-BE32-E72D297353CC}">
                  <c16:uniqueId val="{0000000A-2F0A-4FBC-99BD-D91C7F24BB3C}"/>
                </c:ext>
              </c:extLst>
            </c:dLbl>
            <c:dLbl>
              <c:idx val="11"/>
              <c:tx>
                <c:strRef>
                  <c:f>Daten_Diagramme!$E$25</c:f>
                  <c:strCache>
                    <c:ptCount val="1"/>
                    <c:pt idx="0">
                      <c:v>25.9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{793630DC-2C9E-4BE8-BF3E-C042C57B65E6}</c15:txfldGUID>
                      <c15:f>Daten_Diagramme!$E$25</c15:f>
                      <c15:dlblFieldTableCache>
                        <c:ptCount val="1"/>
                        <c:pt idx="0">
                          <c:v>25.9</c:v>
                        </c:pt>
                      </c15:dlblFieldTableCache>
                    </c15:dlblFTEntry>
                  </c15:dlblFieldTable>
                  <c15:showDataLabelsRange val="0"/>
                </c:ext>
                <c:ext xmlns:c16="http://schemas.microsoft.com/office/drawing/2014/chart" uri="{C3380CC4-5D6E-409C-BE32-E72D297353CC}">
                  <c16:uniqueId val="{0000000B-2F0A-4FBC-99BD-D91C7F24BB3C}"/>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{24C0CFB6-C91C-4861-B0F8-5B12E00D9DA2}</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2F0A-4FBC-99BD-D91C7F24BB3C}"/>
                </c:ext>
              </c:extLst>
            </c:dLbl>
            <c:dLbl>
              <c:idx val="13"/>
              <c:tx>
                <c:strRef>
                  <c:f>Daten_Diagramme!$E$27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{8D6F256F-2C1C-4BFD-A744-C0D7B7A885BD}</c15:txfldGUID>
                      <c15:f>Daten_Diagramme!$E$27</c15:f>
                      <c15:dlblFieldTableCache>
                        <c:ptCount val="1"/>
                        <c:pt idx="0">
                          <c:v>-3.3</c:v>
                        </c:pt>
                      </c15:dlblFieldTableCache>
                    </c15:dlblFTEntry>
                  </c15:dlblFieldTable>
                  <c15:showDataLabelsRange val="0"/>
                </c:ext>
                <c:ext xmlns:c16="http://schemas.microsoft.com/office/drawing/2014/chart" uri="{C3380CC4-5D6E-409C-BE32-E72D297353CC}">
                  <c16:uniqueId val="{0000000D-2F0A-4FBC-99BD-D91C7F24BB3C}"/>
                </c:ext>
              </c:extLst>
            </c:dLbl>
            <c:dLbl>
              <c:idx val="14"/>
              <c:tx>
                <c:strRef>
                  <c:f>Daten_Diagramme!$E$28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{EA7E0E24-FAC3-4D31-BCFD-222F0C7DB784}</c15:txfldGUID>
                      <c15:f>Daten_Diagramme!$E$28</c15:f>
                      <c15:dlblFieldTableCache>
                        <c:ptCount val="1"/>
                        <c:pt idx="0">
                          <c:v>-7.3</c:v>
                        </c:pt>
                      </c15:dlblFieldTableCache>
                    </c15:dlblFTEntry>
                  </c15:dlblFieldTable>
                  <c15:showDataLabelsRange val="0"/>
                </c:ext>
                <c:ext xmlns:c16="http://schemas.microsoft.com/office/drawing/2014/chart" uri="{C3380CC4-5D6E-409C-BE32-E72D297353CC}">
                  <c16:uniqueId val="{0000000E-2F0A-4FBC-99BD-D91C7F24BB3C}"/>
                </c:ext>
              </c:extLst>
            </c:dLbl>
            <c:dLbl>
              <c:idx val="15"/>
              <c:tx>
                <c:strRef>
                  <c:f>Daten_Diagramme!$E$29</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{29FA64CB-2E95-460A-ADA8-C057C9E0355E}</c15:txfldGUID>
                      <c15:f>Daten_Diagramme!$E$29</c15:f>
                      <c15:dlblFieldTableCache>
                        <c:ptCount val="1"/>
                        <c:pt idx="0">
                          <c:v>-12.3</c:v>
                        </c:pt>
                      </c15:dlblFieldTableCache>
                    </c15:dlblFTEntry>
                  </c15:dlblFieldTable>
                  <c15:showDataLabelsRange val="0"/>
                </c:ext>
                <c:ext xmlns:c16="http://schemas.microsoft.com/office/drawing/2014/chart" uri="{C3380CC4-5D6E-409C-BE32-E72D297353CC}">
                  <c16:uniqueId val="{0000000F-2F0A-4FBC-99BD-D91C7F24BB3C}"/>
                </c:ext>
              </c:extLst>
            </c:dLbl>
            <c:dLbl>
              <c:idx val="16"/>
              <c:tx>
                <c:strRef>
                  <c:f>Daten_Diagramme!$E$30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{063C33E5-BA62-4360-A057-95618DB8F83E}</c15:txfldGUID>
                      <c15:f>Daten_Diagramme!$E$30</c15:f>
                      <c15:dlblFieldTableCache>
                        <c:ptCount val="1"/>
                        <c:pt idx="0">
                          <c:v>1.6</c:v>
                        </c:pt>
                      </c15:dlblFieldTableCache>
                    </c15:dlblFTEntry>
                  </c15:dlblFieldTable>
                  <c15:showDataLabelsRange val="0"/>
                </c:ext>
                <c:ext xmlns:c16="http://schemas.microsoft.com/office/drawing/2014/chart" uri="{C3380CC4-5D6E-409C-BE32-E72D297353CC}">
                  <c16:uniqueId val="{00000010-2F0A-4FBC-99BD-D91C7F24BB3C}"/>
                </c:ext>
              </c:extLst>
            </c:dLbl>
            <c:dLbl>
              <c:idx val="17"/>
              <c:tx>
                <c:strRef>
                  <c:f>Daten_Diagramme!$E$31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{1DE903C9-04AC-4E1F-BC23-85F1DEC83B68}</c15:txfldGUID>
                      <c15:f>Daten_Diagramme!$E$31</c15:f>
                      <c15:dlblFieldTableCache>
                        <c:ptCount val="1"/>
                        <c:pt idx="0">
                          <c:v>-3.8</c:v>
                        </c:pt>
                      </c15:dlblFieldTableCache>
                    </c15:dlblFTEntry>
                  </c15:dlblFieldTable>
                  <c15:showDataLabelsRange val="0"/>
                </c:ext>
                <c:ext xmlns:c16="http://schemas.microsoft.com/office/drawing/2014/chart" uri="{C3380CC4-5D6E-409C-BE32-E72D297353CC}">
                  <c16:uniqueId val="{00000011-2F0A-4FBC-99BD-D91C7F24BB3C}"/>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{06CB5D29-C3A8-4266-A87D-188D29E53EE9}</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2F0A-4FBC-99BD-D91C7F24BB3C}"/>
                </c:ext>
              </c:extLst>
            </c:dLbl>
            <c:dLbl>
              <c:idx val="19"/>
              <c:tx>
                <c:strRef>
                  <c:f>Daten_Diagramme!$E$33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{7D26AA3F-CD8E-4AC2-9ED9-37D9EF4698BB}</c15:txfldGUID>
                      <c15:f>Daten_Diagramme!$E$33</c15:f>
                      <c15:dlblFieldTableCache>
                        <c:ptCount val="1"/>
                        <c:pt idx="0">
                          <c:v>-2.0</c:v>
                        </c:pt>
                      </c15:dlblFieldTableCache>
                    </c15:dlblFTEntry>
                  </c15:dlblFieldTable>
                  <c15:showDataLabelsRange val="0"/>
                </c:ext>
                <c:ext xmlns:c16="http://schemas.microsoft.com/office/drawing/2014/chart" uri="{C3380CC4-5D6E-409C-BE32-E72D297353CC}">
                  <c16:uniqueId val="{00000013-2F0A-4FBC-99BD-D91C7F24BB3C}"/>
                </c:ext>
              </c:extLst>
            </c:dLbl>
            <c:dLbl>
              <c:idx val="20"/>
              <c:tx>
                <c:strRef>
                  <c:f>Daten_Diagramme!$E$34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{3C1A71F0-6514-4895-A4CB-3D10CECE2EDC}</c15:txfldGUID>
                      <c15:f>Daten_Diagramme!$E$34</c15:f>
                      <c15:dlblFieldTableCache>
                        <c:ptCount val="1"/>
                        <c:pt idx="0">
                          <c:v>-1.2</c:v>
                        </c:pt>
                      </c15:dlblFieldTableCache>
                    </c15:dlblFTEntry>
                  </c15:dlblFieldTable>
                  <c15:showDataLabelsRange val="0"/>
                </c:ext>
                <c:ext xmlns:c16="http://schemas.microsoft.com/office/drawing/2014/chart" uri="{C3380CC4-5D6E-409C-BE32-E72D297353CC}">
                  <c16:uniqueId val="{00000014-2F0A-4FBC-99BD-D91C7F24BB3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{D08482F9-24D0-4E58-9554-B5909AA66274}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F0A-4FBC-99BD-D91C7F24BB3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{F3BFD7B7-FF65-4FC2-A589-5015A54E5DD9}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F0A-4FBC-99BD-D91C7F24BB3C}"/>
                </c:ext>
              </c:extLst>
            </c:dLbl>
            <c:dLbl>
              <c:idx val="23"/>
              <c:tx>
                <c:strRef>
                  <c:f>Daten_Diagramme!$E$37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{CDD69908-756B-4059-80CF-7CE2593E522F}</c15:txfldGUID>
                      <c15:f>Daten_Diagramme!$E$37</c15:f>
                      <c15:dlblFieldTableCache>
                        <c:ptCount val="1"/>
                        <c:pt idx="0">
                          <c:v>8.1</c:v>
                        </c:pt>
                      </c15:dlblFieldTableCache>
                    </c15:dlblFTEntry>
                  </c15:dlblFieldTable>
                  <c15:showDataLabelsRange val="0"/>
                </c:ext>
                <c:ext xmlns:c16="http://schemas.microsoft.com/office/drawing/2014/chart" uri="{C3380CC4-5D6E-409C-BE32-E72D297353CC}">
                  <c16:uniqueId val="{00000017-2F0A-4FBC-99BD-D91C7F24BB3C}"/>
                </c:ext>
              </c:extLst>
            </c:dLbl>
            <c:dLbl>
              <c:idx val="24"/>
              <c:tx>
                <c:strRef>
                  <c:f>Daten_Diagramme!$E$38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{5FF7A8F8-6078-4D32-BA3C-6C964D87AFDE}</c15:txfldGUID>
                      <c15:f>Daten_Diagramme!$E$38</c15:f>
                      <c15:dlblFieldTableCache>
                        <c:ptCount val="1"/>
                        <c:pt idx="0">
                          <c:v>-5.0</c:v>
                        </c:pt>
                      </c15:dlblFieldTableCache>
                    </c15:dlblFTEntry>
                  </c15:dlblFieldTable>
                  <c15:showDataLabelsRange val="0"/>
                </c:ext>
                <c:ext xmlns:c16="http://schemas.microsoft.com/office/drawing/2014/chart" uri="{C3380CC4-5D6E-409C-BE32-E72D297353CC}">
                  <c16:uniqueId val="{00000018-2F0A-4FBC-99BD-D91C7F24BB3C}"/>
                </c:ext>
              </c:extLst>
            </c:dLbl>
            <c:dLbl>
              <c:idx val="25"/>
              <c:tx>
                <c:strRef>
                  <c:f>Daten_Diagramme!$E$39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{1A1B87F6-2482-4BA7-A9E4-D55C320F8287}</c15:txfldGUID>
                      <c15:f>Daten_Diagramme!$E$39</c15:f>
                      <c15:dlblFieldTableCache>
                        <c:ptCount val="1"/>
                        <c:pt idx="0">
                          <c:v>-4.2</c:v>
                        </c:pt>
                      </c15:dlblFieldTableCache>
                    </c15:dlblFTEntry>
                  </c15:dlblFieldTable>
                  <c15:showDataLabelsRange val="0"/>
                </c:ext>
                <c:ext xmlns:c16="http://schemas.microsoft.com/office/drawing/2014/chart" uri="{C3380CC4-5D6E-409C-BE32-E72D297353CC}">
                  <c16:uniqueId val="{00000019-2F0A-4FBC-99BD-D91C7F24BB3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{5C73EA2B-48D6-47F4-8CB8-4FB30E518B52}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F0A-4FBC-99BD-D91C7F24BB3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{36BB35C7-F9F2-4186-A325-EBAD3C37E212}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F0A-4FBC-99BD-D91C7F24BB3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{705629A9-3D86-4AA8-BB33-8B9EFC7A0375}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F0A-4FBC-99BD-D91C7F24BB3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{1D66CDAA-15A2-41A8-A86E-25DCFCDC867C}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F0A-4FBC-99BD-D91C7F24BB3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{82B010C6-2F13-4E2C-8190-FA28C984D5DF}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F0A-4FBC-99BD-D91C7F24BB3C}"/>
                </c:ext>
              </c:extLst>
            </c:dLbl>
            <c:dLbl>
              <c:idx val="31"/>
              <c:tx>
                <c:strRef>
                  <c:f>Daten_Diagramme!$E$45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{E0FA2838-0202-4D23-A916-C4B406A68AB2}</c15:txfldGUID>
                      <c15:f>Daten_Diagramme!$E$45</c15:f>
                      <c15:dlblFieldTableCache>
                        <c:ptCount val="1"/>
                        <c:pt idx="0">
                          <c:v>-4.2</c:v>
                        </c:pt>
                      </c15:dlblFieldTableCache>
                    </c15:dlblFTEntry>
                  </c15:dlblFieldTable>
                  <c15:showDataLabelsRange val="0"/>
                </c:ext>
                <c:ext xmlns:c16="http://schemas.microsoft.com/office/drawing/2014/chart" uri="{C3380CC4-5D6E-409C-BE32-E72D297353CC}">
                  <c16:uniqueId val="{0000001F-2F0A-4FBC-99BD-D91C7F24BB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-4.2095531587057007</c:v>
                </c:pt>
                <c:pt idx="1">
                  <c:v>8.071748878923767</c:v>
                </c:pt>
                <c:pt idx="2">
                  <c:v>-13.636363636363637</c:v>
                </c:pt>
                <c:pt idx="3">
                  <c:v>-5.2431165787932041</c:v>
                </c:pt>
                <c:pt idx="4">
                  <c:v>5.8536585365853657</c:v>
                </c:pt>
                <c:pt idx="5">
                  <c:v>-9.4292803970223318</c:v>
                </c:pt>
                <c:pt idx="6">
                  <c:v>-6.390328151986183</c:v>
                </c:pt>
                <c:pt idx="7">
                  <c:v>-2.8831562974203337</c:v>
                </c:pt>
                <c:pt idx="8">
                  <c:v>-3.3836119037912762</c:v>
                </c:pt>
                <c:pt idx="9">
                  <c:v>-8.2084225553176307</c:v>
                </c:pt>
                <c:pt idx="10">
                  <c:v>-8.3289404322614651</c:v>
                </c:pt>
                <c:pt idx="11">
                  <c:v>25.925925925925927</c:v>
                </c:pt>
                <c:pt idx="12">
                  <c:v>2.6315789473684212</c:v>
                </c:pt>
                <c:pt idx="13">
                  <c:v>-3.2596041909196742</c:v>
                </c:pt>
                <c:pt idx="14">
                  <c:v>-7.2710103871576957</c:v>
                </c:pt>
                <c:pt idx="15">
                  <c:v>-12.307692307692308</c:v>
                </c:pt>
                <c:pt idx="16">
                  <c:v>1.639344262295082</c:v>
                </c:pt>
                <c:pt idx="17">
                  <c:v>-3.7837837837837838</c:v>
                </c:pt>
                <c:pt idx="18">
                  <c:v>-1.2422360248447204</c:v>
                </c:pt>
                <c:pt idx="19">
                  <c:v>-1.9715224534501643</c:v>
                </c:pt>
                <c:pt idx="20">
                  <c:v>-1.2209302325581395</c:v>
                </c:pt>
                <c:pt idx="21">
                  <c:v>0</c:v>
                </c:pt>
                <c:pt idx="23">
                  <c:v>8.071748878923767</c:v>
                </c:pt>
                <c:pt idx="24">
                  <c:v>-5.0012080212611743</c:v>
                </c:pt>
                <c:pt idx="25">
                  <c:v>-4.1645590962738153</c:v>
                </c:pt>
              </c:numCache>
            </c:numRef>
          </c:val>
          <c:extLst>
            <c:ext xmlns:c16="http://schemas.microsoft.com/office/drawing/2014/chart" uri="{C3380CC4-5D6E-409C-BE32-E72D297353CC}">
              <c16:uniqueId val="{00000020-2F0A-4FBC-99BD-D91C7F24BB3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{BFCD498A-1103-4DD9-A757-F47508BF84D8}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F0A-4FBC-99BD-D91C7F24BB3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{335C86EC-AD1B-44A2-9FDE-8258AD60ECB1}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F0A-4FBC-99BD-D91C7F24BB3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{4AA6F46E-D774-4855-ACA9-118B8FF16100}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F0A-4FBC-99BD-D91C7F24BB3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{5BEA75E3-1CE0-4FA4-80A1-5C1F85DD2C3A}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F0A-4FBC-99BD-D91C7F24BB3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{3F84E639-4C21-42DF-88AC-B6F136036737}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F0A-4FBC-99BD-D91C7F24BB3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{133AA2DB-32D7-4228-B1F6-5328CA5233DE}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F0A-4FBC-99BD-D91C7F24BB3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{89942E2C-D616-4FAC-BD41-BC0E84AE7058}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F0A-4FBC-99BD-D91C7F24BB3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{03CDCAB8-D0F5-43DB-8D5B-BB8118FD477D}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F0A-4FBC-99BD-D91C7F24BB3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{D9514FC9-144F-4086-A48F-CAE31BE67084}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F0A-4FBC-99BD-D91C7F24BB3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{323A4A58-4816-4D53-B6CC-C30D294AA1C6}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F0A-4FBC-99BD-D91C7F24BB3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{8C8B68E2-D723-4476-A952-42A51D83F0D9}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F0A-4FBC-99BD-D91C7F24BB3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{9EE22925-2FB2-4C0A-A296-67D98E566649}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F0A-4FBC-99BD-D91C7F24BB3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{A30227C7-34DB-4385-9D0E-669421232258}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F0A-4FBC-99BD-D91C7F24BB3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{CD510D23-8B87-4F9B-A7ED-0586CBFCCBC3}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F0A-4FBC-99BD-D91C7F24BB3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{A90E2603-7F72-4CDE-8BC0-E21C028C6F13}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F0A-4FBC-99BD-D91C7F24BB3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{3FB3E3D7-B37C-43ED-82D1-97CE470A6E49}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F0A-4FBC-99BD-D91C7F24BB3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{1931CC20-6469-4B0B-881F-5026891CDF70}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F0A-4FBC-99BD-D91C7F24BB3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{D9B27A67-C3E7-451D-AAED-7C509F4BA73D}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F0A-4FBC-99BD-D91C7F24BB3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{A8DF41A7-6CFD-4544-8E92-29402F3B283F}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F0A-4FBC-99BD-D91C7F24BB3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{1AF4E35E-4317-49AB-8BC8-5C49B9EEE306}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F0A-4FBC-99BD-D91C7F24BB3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{45B0E494-E41F-4B56-B81D-746E0090BDF4}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F0A-4FBC-99BD-D91C7F24BB3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{2B18ECF4-DB1E-4EF9-9AF6-01ABB9B6DAB0}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F0A-4FBC-99BD-D91C7F24BB3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{6F4F9888-1D16-4A58-9CF8-E522EFFCBA8E}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F0A-4FBC-99BD-D91C7F24BB3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{3AFD6EF3-2564-47F7-BDD8-62BE21460B95}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F0A-4FBC-99BD-D91C7F24BB3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{009FE318-8276-4F23-8E7B-2699DF4E0ECD}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F0A-4FBC-99BD-D91C7F24BB3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{FE792D53-1F26-4171-BCF8-7B4708975BD1}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F0A-4FBC-99BD-D91C7F24BB3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{973E8E40-8C07-4E75-951C-9BAD27FD2466}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F0A-4FBC-99BD-D91C7F24BB3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{09B6B9C9-0250-4CD0-A2A2-0BB18A4BBDD2}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F0A-4FBC-99BD-D91C7F24BB3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{37780F2A-F973-4A1D-B86A-AB2EC6CCED61}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F0A-4FBC-99BD-D91C7F24BB3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{41219E03-FB23-4F3F-B67E-7F2FE73CC12D}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F0A-4FBC-99BD-D91C7F24BB3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{8AA359CC-E7F5-4301-86DE-F0E7B9E25433}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F0A-4FBC-99BD-D91C7F24BB3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{9A3BBD99-235F-4FCF-B7F1-E41F33AD6A00}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F0A-4FBC-99BD-D91C7F24BB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F0A-4FBC-99BD-D91C7F24BB3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F0A-4FBC-99BD-D91C7F24BB3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{8F0B5A10-2137-42C9-A3AD-D2C0B885E953}</c15:txfldGUID>
                      <c15:f>Diagramm!$I$46</c15:f>
                      <c15:dlblFieldTableCache>
                        <c:ptCount val="1"/>
                      </c15:dlblFieldTableCache>
                    </c15:dlblFTEntry>
                  </c15:dlblFieldTable>
                  <c15:showDataLabelsRange val="0"/>
                </c:ext>
                <c:ext xmlns:c16="http://schemas.microsoft.com/office/drawing/2014/chart" uri="{C3380CC4-5D6E-409C-BE32-E72D297353CC}">
                  <c16:uniqueId val="{00000000-267E-4E73-8E50-09BFDBDDDAA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{94C02072-59FA-4174-9E87-93FD459FEB3B}</c15:txfldGUID>
                      <c15:f>Diagramm!$I$47</c15:f>
                      <c15:dlblFieldTableCache>
                        <c:ptCount val="1"/>
                      </c15:dlblFieldTableCache>
                    </c15:dlblFTEntry>
                  </c15:dlblFieldTable>
                  <c15:showDataLabelsRange val="0"/>
                </c:ext>
                <c:ext xmlns:c16="http://schemas.microsoft.com/office/drawing/2014/chart" uri="{C3380CC4-5D6E-409C-BE32-E72D297353CC}">
                  <c16:uniqueId val="{00000001-267E-4E73-8E50-09BFDBDDDAA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{50BD7694-BF5F-4E44-9A8B-6EACFC58F3FF}</c15:txfldGUID>
                      <c15:f>Diagramm!$I$48</c15:f>
                      <c15:dlblFieldTableCache>
                        <c:ptCount val="1"/>
                      </c15:dlblFieldTableCache>
                    </c15:dlblFTEntry>
                  </c15:dlblFieldTable>
                  <c15:showDataLabelsRange val="0"/>
                </c:ext>
                <c:ext xmlns:c16="http://schemas.microsoft.com/office/drawing/2014/chart" uri="{C3380CC4-5D6E-409C-BE32-E72D297353CC}">
                  <c16:uniqueId val="{00000002-267E-4E73-8E50-09BFDBDDDAA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{D39CA406-C980-4CAE-BC4D-EF35BBC185E6}</c15:txfldGUID>
                      <c15:f>Diagramm!$I$49</c15:f>
                      <c15:dlblFieldTableCache>
                        <c:ptCount val="1"/>
                      </c15:dlblFieldTableCache>
                    </c15:dlblFTEntry>
                  </c15:dlblFieldTable>
                  <c15:showDataLabelsRange val="0"/>
                </c:ext>
                <c:ext xmlns:c16="http://schemas.microsoft.com/office/drawing/2014/chart" uri="{C3380CC4-5D6E-409C-BE32-E72D297353CC}">
                  <c16:uniqueId val="{00000003-267E-4E73-8E50-09BFDBDDDAA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{F0A0CFA0-EA7B-407D-B03A-FBD587C106D6}</c15:txfldGUID>
                      <c15:f>Diagramm!$I$50</c15:f>
                      <c15:dlblFieldTableCache>
                        <c:ptCount val="1"/>
                      </c15:dlblFieldTableCache>
                    </c15:dlblFTEntry>
                  </c15:dlblFieldTable>
                  <c15:showDataLabelsRange val="0"/>
                </c:ext>
                <c:ext xmlns:c16="http://schemas.microsoft.com/office/drawing/2014/chart" uri="{C3380CC4-5D6E-409C-BE32-E72D297353CC}">
                  <c16:uniqueId val="{00000004-267E-4E73-8E50-09BFDBDDDAA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{A2F2902D-3F41-4345-B487-E1A750521B37}</c15:txfldGUID>
                      <c15:f>Diagramm!$I$51</c15:f>
                      <c15:dlblFieldTableCache>
                        <c:ptCount val="1"/>
                      </c15:dlblFieldTableCache>
                    </c15:dlblFTEntry>
                  </c15:dlblFieldTable>
                  <c15:showDataLabelsRange val="0"/>
                </c:ext>
                <c:ext xmlns:c16="http://schemas.microsoft.com/office/drawing/2014/chart" uri="{C3380CC4-5D6E-409C-BE32-E72D297353CC}">
                  <c16:uniqueId val="{00000005-267E-4E73-8E50-09BFDBDDDAA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{D127F390-7081-428F-BE91-47D828960695}</c15:txfldGUID>
                      <c15:f>Diagramm!$I$52</c15:f>
                      <c15:dlblFieldTableCache>
                        <c:ptCount val="1"/>
                      </c15:dlblFieldTableCache>
                    </c15:dlblFTEntry>
                  </c15:dlblFieldTable>
                  <c15:showDataLabelsRange val="0"/>
                </c:ext>
                <c:ext xmlns:c16="http://schemas.microsoft.com/office/drawing/2014/chart" uri="{C3380CC4-5D6E-409C-BE32-E72D297353CC}">
                  <c16:uniqueId val="{00000006-267E-4E73-8E50-09BFDBDDDAA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{32CEC14C-D547-46F4-9F66-34BC72238CCD}</c15:txfldGUID>
                      <c15:f>Diagramm!$I$53</c15:f>
                      <c15:dlblFieldTableCache>
                        <c:ptCount val="1"/>
                      </c15:dlblFieldTableCache>
                    </c15:dlblFTEntry>
                  </c15:dlblFieldTable>
                  <c15:showDataLabelsRange val="0"/>
                </c:ext>
                <c:ext xmlns:c16="http://schemas.microsoft.com/office/drawing/2014/chart" uri="{C3380CC4-5D6E-409C-BE32-E72D297353CC}">
                  <c16:uniqueId val="{00000007-267E-4E73-8E50-09BFDBDDDAA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{14C9F9BC-B93E-4896-8F7E-39D24CA76F66}</c15:txfldGUID>
                      <c15:f>Diagramm!$I$54</c15:f>
                      <c15:dlblFieldTableCache>
                        <c:ptCount val="1"/>
                      </c15:dlblFieldTableCache>
                    </c15:dlblFTEntry>
                  </c15:dlblFieldTable>
                  <c15:showDataLabelsRange val="0"/>
                </c:ext>
                <c:ext xmlns:c16="http://schemas.microsoft.com/office/drawing/2014/chart" uri="{C3380CC4-5D6E-409C-BE32-E72D297353CC}">
                  <c16:uniqueId val="{00000008-267E-4E73-8E50-09BFDBDDDAA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{3D78F7D0-A3A6-40B0-BB40-BFE3E35BFC26}</c15:txfldGUID>
                      <c15:f>Diagramm!$I$55</c15:f>
                      <c15:dlblFieldTableCache>
                        <c:ptCount val="1"/>
                      </c15:dlblFieldTableCache>
                    </c15:dlblFTEntry>
                  </c15:dlblFieldTable>
                  <c15:showDataLabelsRange val="0"/>
                </c:ext>
                <c:ext xmlns:c16="http://schemas.microsoft.com/office/drawing/2014/chart" uri="{C3380CC4-5D6E-409C-BE32-E72D297353CC}">
                  <c16:uniqueId val="{00000009-267E-4E73-8E50-09BFDBDDDAA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{E7BA9774-D2C6-4D84-B6D0-BF14E9CC2AF7}</c15:txfldGUID>
                      <c15:f>Diagramm!$I$56</c15:f>
                      <c15:dlblFieldTableCache>
                        <c:ptCount val="1"/>
                      </c15:dlblFieldTableCache>
                    </c15:dlblFTEntry>
                  </c15:dlblFieldTable>
                  <c15:showDataLabelsRange val="0"/>
                </c:ext>
                <c:ext xmlns:c16="http://schemas.microsoft.com/office/drawing/2014/chart" uri="{C3380CC4-5D6E-409C-BE32-E72D297353CC}">
                  <c16:uniqueId val="{0000000A-267E-4E73-8E50-09BFDBDDDAA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{3A483D1C-5879-4789-90B0-1FAE53BC206B}</c15:txfldGUID>
                      <c15:f>Diagramm!$I$57</c15:f>
                      <c15:dlblFieldTableCache>
                        <c:ptCount val="1"/>
                      </c15:dlblFieldTableCache>
                    </c15:dlblFTEntry>
                  </c15:dlblFieldTable>
                  <c15:showDataLabelsRange val="0"/>
                </c:ext>
                <c:ext xmlns:c16="http://schemas.microsoft.com/office/drawing/2014/chart" uri="{C3380CC4-5D6E-409C-BE32-E72D297353CC}">
                  <c16:uniqueId val="{0000000B-267E-4E73-8E50-09BFDBDDDAA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{802D12F4-3529-4810-829B-989E7F6070DF}</c15:txfldGUID>
                      <c15:f>Diagramm!$I$58</c15:f>
                      <c15:dlblFieldTableCache>
                        <c:ptCount val="1"/>
                      </c15:dlblFieldTableCache>
                    </c15:dlblFTEntry>
                  </c15:dlblFieldTable>
                  <c15:showDataLabelsRange val="0"/>
                </c:ext>
                <c:ext xmlns:c16="http://schemas.microsoft.com/office/drawing/2014/chart" uri="{C3380CC4-5D6E-409C-BE32-E72D297353CC}">
                  <c16:uniqueId val="{0000000C-267E-4E73-8E50-09BFDBDDDAA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{0FE1F587-1EA8-4DEE-9F1C-A4B86FC17A02}</c15:txfldGUID>
                      <c15:f>Diagramm!$I$59</c15:f>
                      <c15:dlblFieldTableCache>
                        <c:ptCount val="1"/>
                      </c15:dlblFieldTableCache>
                    </c15:dlblFTEntry>
                  </c15:dlblFieldTable>
                  <c15:showDataLabelsRange val="0"/>
                </c:ext>
                <c:ext xmlns:c16="http://schemas.microsoft.com/office/drawing/2014/chart" uri="{C3380CC4-5D6E-409C-BE32-E72D297353CC}">
                  <c16:uniqueId val="{0000000D-267E-4E73-8E50-09BFDBDDDAA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{2F25292B-0A77-4839-872F-A03BA1A219A7}</c15:txfldGUID>
                      <c15:f>Diagramm!$I$60</c15:f>
                      <c15:dlblFieldTableCache>
                        <c:ptCount val="1"/>
                      </c15:dlblFieldTableCache>
                    </c15:dlblFTEntry>
                  </c15:dlblFieldTable>
                  <c15:showDataLabelsRange val="0"/>
                </c:ext>
                <c:ext xmlns:c16="http://schemas.microsoft.com/office/drawing/2014/chart" uri="{C3380CC4-5D6E-409C-BE32-E72D297353CC}">
                  <c16:uniqueId val="{0000000E-267E-4E73-8E50-09BFDBDDDAA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{C1B58138-9F80-43D3-B748-30C282ABB22E}</c15:txfldGUID>
                      <c15:f>Diagramm!$I$61</c15:f>
                      <c15:dlblFieldTableCache>
                        <c:ptCount val="1"/>
                      </c15:dlblFieldTableCache>
                    </c15:dlblFTEntry>
                  </c15:dlblFieldTable>
                  <c15:showDataLabelsRange val="0"/>
                </c:ext>
                <c:ext xmlns:c16="http://schemas.microsoft.com/office/drawing/2014/chart" uri="{C3380CC4-5D6E-409C-BE32-E72D297353CC}">
                  <c16:uniqueId val="{0000000F-267E-4E73-8E50-09BFDBDDDAA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{137D6582-7256-4EE8-AC06-DD9CAED120C4}</c15:txfldGUID>
                      <c15:f>Diagramm!$I$62</c15:f>
                      <c15:dlblFieldTableCache>
                        <c:ptCount val="1"/>
                      </c15:dlblFieldTableCache>
                    </c15:dlblFTEntry>
                  </c15:dlblFieldTable>
                  <c15:showDataLabelsRange val="0"/>
                </c:ext>
                <c:ext xmlns:c16="http://schemas.microsoft.com/office/drawing/2014/chart" uri="{C3380CC4-5D6E-409C-BE32-E72D297353CC}">
                  <c16:uniqueId val="{00000010-267E-4E73-8E50-09BFDBDDDAA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{072EBA3B-086B-4754-B658-7D728ADCA662}</c15:txfldGUID>
                      <c15:f>Diagramm!$I$63</c15:f>
                      <c15:dlblFieldTableCache>
                        <c:ptCount val="1"/>
                      </c15:dlblFieldTableCache>
                    </c15:dlblFTEntry>
                  </c15:dlblFieldTable>
                  <c15:showDataLabelsRange val="0"/>
                </c:ext>
                <c:ext xmlns:c16="http://schemas.microsoft.com/office/drawing/2014/chart" uri="{C3380CC4-5D6E-409C-BE32-E72D297353CC}">
                  <c16:uniqueId val="{00000011-267E-4E73-8E50-09BFDBDDDAA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{C4BC841F-FF2D-4355-9A4A-3827FA9A1F26}</c15:txfldGUID>
                      <c15:f>Diagramm!$I$64</c15:f>
                      <c15:dlblFieldTableCache>
                        <c:ptCount val="1"/>
                      </c15:dlblFieldTableCache>
                    </c15:dlblFTEntry>
                  </c15:dlblFieldTable>
                  <c15:showDataLabelsRange val="0"/>
                </c:ext>
                <c:ext xmlns:c16="http://schemas.microsoft.com/office/drawing/2014/chart" uri="{C3380CC4-5D6E-409C-BE32-E72D297353CC}">
                  <c16:uniqueId val="{00000012-267E-4E73-8E50-09BFDBDDDAA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{6C1B5B50-C5AF-467D-926E-9481239704A0}</c15:txfldGUID>
                      <c15:f>Diagramm!$I$65</c15:f>
                      <c15:dlblFieldTableCache>
                        <c:ptCount val="1"/>
                      </c15:dlblFieldTableCache>
                    </c15:dlblFTEntry>
                  </c15:dlblFieldTable>
                  <c15:showDataLabelsRange val="0"/>
                </c:ext>
                <c:ext xmlns:c16="http://schemas.microsoft.com/office/drawing/2014/chart" uri="{C3380CC4-5D6E-409C-BE32-E72D297353CC}">
                  <c16:uniqueId val="{00000013-267E-4E73-8E50-09BFDBDDDAA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{D827FF0E-68F3-49F1-9AEA-20777D6A8228}</c15:txfldGUID>
                      <c15:f>Diagramm!$I$66</c15:f>
                      <c15:dlblFieldTableCache>
                        <c:ptCount val="1"/>
                      </c15:dlblFieldTableCache>
                    </c15:dlblFTEntry>
                  </c15:dlblFieldTable>
                  <c15:showDataLabelsRange val="0"/>
                </c:ext>
                <c:ext xmlns:c16="http://schemas.microsoft.com/office/drawing/2014/chart" uri="{C3380CC4-5D6E-409C-BE32-E72D297353CC}">
                  <c16:uniqueId val="{00000014-267E-4E73-8E50-09BFDBDDDAA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{9CDD6533-1863-4393-ABCC-8708E604B7E5}</c15:txfldGUID>
                      <c15:f>Diagramm!$I$67</c15:f>
                      <c15:dlblFieldTableCache>
                        <c:ptCount val="1"/>
                      </c15:dlblFieldTableCache>
                    </c15:dlblFTEntry>
                  </c15:dlblFieldTable>
                  <c15:showDataLabelsRange val="0"/>
                </c:ext>
                <c:ext xmlns:c16="http://schemas.microsoft.com/office/drawing/2014/chart" uri="{C3380CC4-5D6E-409C-BE32-E72D297353CC}">
                  <c16:uniqueId val="{00000015-267E-4E73-8E50-09BFDBDDDA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67E-4E73-8E50-09BFDBDDDAA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{704B3CEE-5F39-4840-B62B-5AD615B0086D}</c15:txfldGUID>
                      <c15:f>Diagramm!$K$46</c15:f>
                      <c15:dlblFieldTableCache>
                        <c:ptCount val="1"/>
                      </c15:dlblFieldTableCache>
                    </c15:dlblFTEntry>
                  </c15:dlblFieldTable>
                  <c15:showDataLabelsRange val="0"/>
                </c:ext>
                <c:ext xmlns:c16="http://schemas.microsoft.com/office/drawing/2014/chart" uri="{C3380CC4-5D6E-409C-BE32-E72D297353CC}">
                  <c16:uniqueId val="{00000017-267E-4E73-8E50-09BFDBDDDAA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{257CABE5-0170-4419-94A4-677EFF80351B}</c15:txfldGUID>
                      <c15:f>Diagramm!$K$47</c15:f>
                      <c15:dlblFieldTableCache>
                        <c:ptCount val="1"/>
                      </c15:dlblFieldTableCache>
                    </c15:dlblFTEntry>
                  </c15:dlblFieldTable>
                  <c15:showDataLabelsRange val="0"/>
                </c:ext>
                <c:ext xmlns:c16="http://schemas.microsoft.com/office/drawing/2014/chart" uri="{C3380CC4-5D6E-409C-BE32-E72D297353CC}">
                  <c16:uniqueId val="{00000018-267E-4E73-8E50-09BFDBDDDAA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{F9AF8E95-C1DC-42A8-BC89-1D038477779A}</c15:txfldGUID>
                      <c15:f>Diagramm!$K$48</c15:f>
                      <c15:dlblFieldTableCache>
                        <c:ptCount val="1"/>
                      </c15:dlblFieldTableCache>
                    </c15:dlblFTEntry>
                  </c15:dlblFieldTable>
                  <c15:showDataLabelsRange val="0"/>
                </c:ext>
                <c:ext xmlns:c16="http://schemas.microsoft.com/office/drawing/2014/chart" uri="{C3380CC4-5D6E-409C-BE32-E72D297353CC}">
                  <c16:uniqueId val="{00000019-267E-4E73-8E50-09BFDBDDDAA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{AA6D6DB4-6434-45B4-A966-CB91CF6EBA91}</c15:txfldGUID>
                      <c15:f>Diagramm!$K$49</c15:f>
                      <c15:dlblFieldTableCache>
                        <c:ptCount val="1"/>
                      </c15:dlblFieldTableCache>
                    </c15:dlblFTEntry>
                  </c15:dlblFieldTable>
                  <c15:showDataLabelsRange val="0"/>
                </c:ext>
                <c:ext xmlns:c16="http://schemas.microsoft.com/office/drawing/2014/chart" uri="{C3380CC4-5D6E-409C-BE32-E72D297353CC}">
                  <c16:uniqueId val="{0000001A-267E-4E73-8E50-09BFDBDDDAA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{7E659A0C-C784-4965-AAC9-FC8FBC041D00}</c15:txfldGUID>
                      <c15:f>Diagramm!$K$50</c15:f>
                      <c15:dlblFieldTableCache>
                        <c:ptCount val="1"/>
                      </c15:dlblFieldTableCache>
                    </c15:dlblFTEntry>
                  </c15:dlblFieldTable>
                  <c15:showDataLabelsRange val="0"/>
                </c:ext>
                <c:ext xmlns:c16="http://schemas.microsoft.com/office/drawing/2014/chart" uri="{C3380CC4-5D6E-409C-BE32-E72D297353CC}">
                  <c16:uniqueId val="{0000001B-267E-4E73-8E50-09BFDBDDDAA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{9F9906B2-80FC-4086-B22E-C0F534CC46DE}</c15:txfldGUID>
                      <c15:f>Diagramm!$K$51</c15:f>
                      <c15:dlblFieldTableCache>
                        <c:ptCount val="1"/>
                      </c15:dlblFieldTableCache>
                    </c15:dlblFTEntry>
                  </c15:dlblFieldTable>
                  <c15:showDataLabelsRange val="0"/>
                </c:ext>
                <c:ext xmlns:c16="http://schemas.microsoft.com/office/drawing/2014/chart" uri="{C3380CC4-5D6E-409C-BE32-E72D297353CC}">
                  <c16:uniqueId val="{0000001C-267E-4E73-8E50-09BFDBDDDAA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{994DE723-198C-4E28-8BEC-134F20540231}</c15:txfldGUID>
                      <c15:f>Diagramm!$K$52</c15:f>
                      <c15:dlblFieldTableCache>
                        <c:ptCount val="1"/>
                      </c15:dlblFieldTableCache>
                    </c15:dlblFTEntry>
                  </c15:dlblFieldTable>
                  <c15:showDataLabelsRange val="0"/>
                </c:ext>
                <c:ext xmlns:c16="http://schemas.microsoft.com/office/drawing/2014/chart" uri="{C3380CC4-5D6E-409C-BE32-E72D297353CC}">
                  <c16:uniqueId val="{0000001D-267E-4E73-8E50-09BFDBDDDAA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{60D7286A-5A00-4B0C-B7FC-89AFFB71533D}</c15:txfldGUID>
                      <c15:f>Diagramm!$K$53</c15:f>
                      <c15:dlblFieldTableCache>
                        <c:ptCount val="1"/>
                      </c15:dlblFieldTableCache>
                    </c15:dlblFTEntry>
                  </c15:dlblFieldTable>
                  <c15:showDataLabelsRange val="0"/>
                </c:ext>
                <c:ext xmlns:c16="http://schemas.microsoft.com/office/drawing/2014/chart" uri="{C3380CC4-5D6E-409C-BE32-E72D297353CC}">
                  <c16:uniqueId val="{0000001E-267E-4E73-8E50-09BFDBDDDAA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{AF9CC4D8-0BEF-4B4D-9322-AF3B8C95EFEE}</c15:txfldGUID>
                      <c15:f>Diagramm!$K$54</c15:f>
                      <c15:dlblFieldTableCache>
                        <c:ptCount val="1"/>
                      </c15:dlblFieldTableCache>
                    </c15:dlblFTEntry>
                  </c15:dlblFieldTable>
                  <c15:showDataLabelsRange val="0"/>
                </c:ext>
                <c:ext xmlns:c16="http://schemas.microsoft.com/office/drawing/2014/chart" uri="{C3380CC4-5D6E-409C-BE32-E72D297353CC}">
                  <c16:uniqueId val="{0000001F-267E-4E73-8E50-09BFDBDDDAA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{904BD9A1-9CAF-4B55-AF82-5169B1441D2B}</c15:txfldGUID>
                      <c15:f>Diagramm!$K$55</c15:f>
                      <c15:dlblFieldTableCache>
                        <c:ptCount val="1"/>
                      </c15:dlblFieldTableCache>
                    </c15:dlblFTEntry>
                  </c15:dlblFieldTable>
                  <c15:showDataLabelsRange val="0"/>
                </c:ext>
                <c:ext xmlns:c16="http://schemas.microsoft.com/office/drawing/2014/chart" uri="{C3380CC4-5D6E-409C-BE32-E72D297353CC}">
                  <c16:uniqueId val="{00000020-267E-4E73-8E50-09BFDBDDDAA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{9DBC1826-734E-4377-B1DB-412E542201A2}</c15:txfldGUID>
                      <c15:f>Diagramm!$K$56</c15:f>
                      <c15:dlblFieldTableCache>
                        <c:ptCount val="1"/>
                      </c15:dlblFieldTableCache>
                    </c15:dlblFTEntry>
                  </c15:dlblFieldTable>
                  <c15:showDataLabelsRange val="0"/>
                </c:ext>
                <c:ext xmlns:c16="http://schemas.microsoft.com/office/drawing/2014/chart" uri="{C3380CC4-5D6E-409C-BE32-E72D297353CC}">
                  <c16:uniqueId val="{00000021-267E-4E73-8E50-09BFDBDDDAA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{36BB2B59-C430-48F7-A170-DB1DAF8726F5}</c15:txfldGUID>
                      <c15:f>Diagramm!$K$57</c15:f>
                      <c15:dlblFieldTableCache>
                        <c:ptCount val="1"/>
                      </c15:dlblFieldTableCache>
                    </c15:dlblFTEntry>
                  </c15:dlblFieldTable>
                  <c15:showDataLabelsRange val="0"/>
                </c:ext>
                <c:ext xmlns:c16="http://schemas.microsoft.com/office/drawing/2014/chart" uri="{C3380CC4-5D6E-409C-BE32-E72D297353CC}">
                  <c16:uniqueId val="{00000022-267E-4E73-8E50-09BFDBDDDAA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{CD06FF71-43B1-43CB-9188-BA76EA8D78EC}</c15:txfldGUID>
                      <c15:f>Diagramm!$K$58</c15:f>
                      <c15:dlblFieldTableCache>
                        <c:ptCount val="1"/>
                      </c15:dlblFieldTableCache>
                    </c15:dlblFTEntry>
                  </c15:dlblFieldTable>
                  <c15:showDataLabelsRange val="0"/>
                </c:ext>
                <c:ext xmlns:c16="http://schemas.microsoft.com/office/drawing/2014/chart" uri="{C3380CC4-5D6E-409C-BE32-E72D297353CC}">
                  <c16:uniqueId val="{00000023-267E-4E73-8E50-09BFDBDDDAA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{AA12A978-F216-4826-BAE8-AF6C228A60AD}</c15:txfldGUID>
                      <c15:f>Diagramm!$K$59</c15:f>
                      <c15:dlblFieldTableCache>
                        <c:ptCount val="1"/>
                      </c15:dlblFieldTableCache>
                    </c15:dlblFTEntry>
                  </c15:dlblFieldTable>
                  <c15:showDataLabelsRange val="0"/>
                </c:ext>
                <c:ext xmlns:c16="http://schemas.microsoft.com/office/drawing/2014/chart" uri="{C3380CC4-5D6E-409C-BE32-E72D297353CC}">
                  <c16:uniqueId val="{00000024-267E-4E73-8E50-09BFDBDDDAA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{804B0FBE-04E8-4858-B6A9-E8F1DEC3BAAF}</c15:txfldGUID>
                      <c15:f>Diagramm!$K$60</c15:f>
                      <c15:dlblFieldTableCache>
                        <c:ptCount val="1"/>
                      </c15:dlblFieldTableCache>
                    </c15:dlblFTEntry>
                  </c15:dlblFieldTable>
                  <c15:showDataLabelsRange val="0"/>
                </c:ext>
                <c:ext xmlns:c16="http://schemas.microsoft.com/office/drawing/2014/chart" uri="{C3380CC4-5D6E-409C-BE32-E72D297353CC}">
                  <c16:uniqueId val="{00000025-267E-4E73-8E50-09BFDBDDDAA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{5A180C35-01EA-42BE-80F9-4019AFC13C77}</c15:txfldGUID>
                      <c15:f>Diagramm!$K$61</c15:f>
                      <c15:dlblFieldTableCache>
                        <c:ptCount val="1"/>
                      </c15:dlblFieldTableCache>
                    </c15:dlblFTEntry>
                  </c15:dlblFieldTable>
                  <c15:showDataLabelsRange val="0"/>
                </c:ext>
                <c:ext xmlns:c16="http://schemas.microsoft.com/office/drawing/2014/chart" uri="{C3380CC4-5D6E-409C-BE32-E72D297353CC}">
                  <c16:uniqueId val="{00000026-267E-4E73-8E50-09BFDBDDDAA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{2ED8EEDC-57E1-43C8-9F0A-C75EDD22A6F5}</c15:txfldGUID>
                      <c15:f>Diagramm!$K$62</c15:f>
                      <c15:dlblFieldTableCache>
                        <c:ptCount val="1"/>
                      </c15:dlblFieldTableCache>
                    </c15:dlblFTEntry>
                  </c15:dlblFieldTable>
                  <c15:showDataLabelsRange val="0"/>
                </c:ext>
                <c:ext xmlns:c16="http://schemas.microsoft.com/office/drawing/2014/chart" uri="{C3380CC4-5D6E-409C-BE32-E72D297353CC}">
                  <c16:uniqueId val="{00000027-267E-4E73-8E50-09BFDBDDDAA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{14498617-BAD4-48E4-BB07-4D30C0A6ED03}</c15:txfldGUID>
                      <c15:f>Diagramm!$K$63</c15:f>
                      <c15:dlblFieldTableCache>
                        <c:ptCount val="1"/>
                      </c15:dlblFieldTableCache>
                    </c15:dlblFTEntry>
                  </c15:dlblFieldTable>
                  <c15:showDataLabelsRange val="0"/>
                </c:ext>
                <c:ext xmlns:c16="http://schemas.microsoft.com/office/drawing/2014/chart" uri="{C3380CC4-5D6E-409C-BE32-E72D297353CC}">
                  <c16:uniqueId val="{00000028-267E-4E73-8E50-09BFDBDDDAA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{9FC71265-F357-4433-B2FB-D4BB45DC139A}</c15:txfldGUID>
                      <c15:f>Diagramm!$K$64</c15:f>
                      <c15:dlblFieldTableCache>
                        <c:ptCount val="1"/>
                      </c15:dlblFieldTableCache>
                    </c15:dlblFTEntry>
                  </c15:dlblFieldTable>
                  <c15:showDataLabelsRange val="0"/>
                </c:ext>
                <c:ext xmlns:c16="http://schemas.microsoft.com/office/drawing/2014/chart" uri="{C3380CC4-5D6E-409C-BE32-E72D297353CC}">
                  <c16:uniqueId val="{00000029-267E-4E73-8E50-09BFDBDDDAA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{7082F536-7F08-4C28-821D-DEE9A028B61A}</c15:txfldGUID>
                      <c15:f>Diagramm!$K$65</c15:f>
                      <c15:dlblFieldTableCache>
                        <c:ptCount val="1"/>
                      </c15:dlblFieldTableCache>
                    </c15:dlblFTEntry>
                  </c15:dlblFieldTable>
                  <c15:showDataLabelsRange val="0"/>
                </c:ext>
                <c:ext xmlns:c16="http://schemas.microsoft.com/office/drawing/2014/chart" uri="{C3380CC4-5D6E-409C-BE32-E72D297353CC}">
                  <c16:uniqueId val="{0000002A-267E-4E73-8E50-09BFDBDDDAA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{8FC41F31-7B78-444D-B797-B357FB2B7E52}</c15:txfldGUID>
                      <c15:f>Diagramm!$K$66</c15:f>
                      <c15:dlblFieldTableCache>
                        <c:ptCount val="1"/>
                      </c15:dlblFieldTableCache>
                    </c15:dlblFTEntry>
                  </c15:dlblFieldTable>
                  <c15:showDataLabelsRange val="0"/>
                </c:ext>
                <c:ext xmlns:c16="http://schemas.microsoft.com/office/drawing/2014/chart" uri="{C3380CC4-5D6E-409C-BE32-E72D297353CC}">
                  <c16:uniqueId val="{0000002B-267E-4E73-8E50-09BFDBDDDAA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{9D0FF941-A8C3-44D4-968A-2B37D2E2101F}</c15:txfldGUID>
                      <c15:f>Diagramm!$K$67</c15:f>
                      <c15:dlblFieldTableCache>
                        <c:ptCount val="1"/>
                      </c15:dlblFieldTableCache>
                    </c15:dlblFTEntry>
                  </c15:dlblFieldTable>
                  <c15:showDataLabelsRange val="0"/>
                </c:ext>
                <c:ext xmlns:c16="http://schemas.microsoft.com/office/drawing/2014/chart" uri="{C3380CC4-5D6E-409C-BE32-E72D297353CC}">
                  <c16:uniqueId val="{0000002C-267E-4E73-8E50-09BFDBDDDAA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67E-4E73-8E50-09BFDBDDDAA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{40F59CBA-CAE4-4397-98B9-A1C448465655}</c15:txfldGUID>
                      <c15:f>Diagramm!$J$46</c15:f>
                      <c15:dlblFieldTableCache>
                        <c:ptCount val="1"/>
                      </c15:dlblFieldTableCache>
                    </c15:dlblFTEntry>
                  </c15:dlblFieldTable>
                  <c15:showDataLabelsRange val="0"/>
                </c:ext>
                <c:ext xmlns:c16="http://schemas.microsoft.com/office/drawing/2014/chart" uri="{C3380CC4-5D6E-409C-BE32-E72D297353CC}">
                  <c16:uniqueId val="{0000002E-267E-4E73-8E50-09BFDBDDDAA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{617FA266-A245-4E24-A7F3-E0B4FF16EF19}</c15:txfldGUID>
                      <c15:f>Diagramm!$J$47</c15:f>
                      <c15:dlblFieldTableCache>
                        <c:ptCount val="1"/>
                      </c15:dlblFieldTableCache>
                    </c15:dlblFTEntry>
                  </c15:dlblFieldTable>
                  <c15:showDataLabelsRange val="0"/>
                </c:ext>
                <c:ext xmlns:c16="http://schemas.microsoft.com/office/drawing/2014/chart" uri="{C3380CC4-5D6E-409C-BE32-E72D297353CC}">
                  <c16:uniqueId val="{0000002F-267E-4E73-8E50-09BFDBDDDAA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{C2013B31-8BD7-430A-A413-B98B9C06E468}</c15:txfldGUID>
                      <c15:f>Diagramm!$J$48</c15:f>
                      <c15:dlblFieldTableCache>
                        <c:ptCount val="1"/>
                      </c15:dlblFieldTableCache>
                    </c15:dlblFTEntry>
                  </c15:dlblFieldTable>
                  <c15:showDataLabelsRange val="0"/>
                </c:ext>
                <c:ext xmlns:c16="http://schemas.microsoft.com/office/drawing/2014/chart" uri="{C3380CC4-5D6E-409C-BE32-E72D297353CC}">
                  <c16:uniqueId val="{00000030-267E-4E73-8E50-09BFDBDDDAA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{FFC09FCC-859C-491E-B96B-508321212E68}</c15:txfldGUID>
                      <c15:f>Diagramm!$J$49</c15:f>
                      <c15:dlblFieldTableCache>
                        <c:ptCount val="1"/>
                      </c15:dlblFieldTableCache>
                    </c15:dlblFTEntry>
                  </c15:dlblFieldTable>
                  <c15:showDataLabelsRange val="0"/>
                </c:ext>
                <c:ext xmlns:c16="http://schemas.microsoft.com/office/drawing/2014/chart" uri="{C3380CC4-5D6E-409C-BE32-E72D297353CC}">
                  <c16:uniqueId val="{00000031-267E-4E73-8E50-09BFDBDDDAA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{D9DD8ED9-132B-46CF-93F1-90C8989ED2E2}</c15:txfldGUID>
                      <c15:f>Diagramm!$J$50</c15:f>
                      <c15:dlblFieldTableCache>
                        <c:ptCount val="1"/>
                      </c15:dlblFieldTableCache>
                    </c15:dlblFTEntry>
                  </c15:dlblFieldTable>
                  <c15:showDataLabelsRange val="0"/>
                </c:ext>
                <c:ext xmlns:c16="http://schemas.microsoft.com/office/drawing/2014/chart" uri="{C3380CC4-5D6E-409C-BE32-E72D297353CC}">
                  <c16:uniqueId val="{00000032-267E-4E73-8E50-09BFDBDDDAA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{52333A43-9191-452D-979E-EEA7ECDC9212}</c15:txfldGUID>
                      <c15:f>Diagramm!$J$51</c15:f>
                      <c15:dlblFieldTableCache>
                        <c:ptCount val="1"/>
                      </c15:dlblFieldTableCache>
                    </c15:dlblFTEntry>
                  </c15:dlblFieldTable>
                  <c15:showDataLabelsRange val="0"/>
                </c:ext>
                <c:ext xmlns:c16="http://schemas.microsoft.com/office/drawing/2014/chart" uri="{C3380CC4-5D6E-409C-BE32-E72D297353CC}">
                  <c16:uniqueId val="{00000033-267E-4E73-8E50-09BFDBDDDAA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{120F442D-D4F9-4E40-AD17-7F5341CE3E9B}</c15:txfldGUID>
                      <c15:f>Diagramm!$J$52</c15:f>
                      <c15:dlblFieldTableCache>
                        <c:ptCount val="1"/>
                      </c15:dlblFieldTableCache>
                    </c15:dlblFTEntry>
                  </c15:dlblFieldTable>
                  <c15:showDataLabelsRange val="0"/>
                </c:ext>
                <c:ext xmlns:c16="http://schemas.microsoft.com/office/drawing/2014/chart" uri="{C3380CC4-5D6E-409C-BE32-E72D297353CC}">
                  <c16:uniqueId val="{00000034-267E-4E73-8E50-09BFDBDDDAA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{8EFECD55-0917-46B1-9A7D-AAF50503BAD4}</c15:txfldGUID>
                      <c15:f>Diagramm!$J$53</c15:f>
                      <c15:dlblFieldTableCache>
                        <c:ptCount val="1"/>
                      </c15:dlblFieldTableCache>
                    </c15:dlblFTEntry>
                  </c15:dlblFieldTable>
                  <c15:showDataLabelsRange val="0"/>
                </c:ext>
                <c:ext xmlns:c16="http://schemas.microsoft.com/office/drawing/2014/chart" uri="{C3380CC4-5D6E-409C-BE32-E72D297353CC}">
                  <c16:uniqueId val="{00000035-267E-4E73-8E50-09BFDBDDDAA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{8210B7C5-2127-4BED-AD39-7FF73AD5C95C}</c15:txfldGUID>
                      <c15:f>Diagramm!$J$54</c15:f>
                      <c15:dlblFieldTableCache>
                        <c:ptCount val="1"/>
                      </c15:dlblFieldTableCache>
                    </c15:dlblFTEntry>
                  </c15:dlblFieldTable>
                  <c15:showDataLabelsRange val="0"/>
                </c:ext>
                <c:ext xmlns:c16="http://schemas.microsoft.com/office/drawing/2014/chart" uri="{C3380CC4-5D6E-409C-BE32-E72D297353CC}">
                  <c16:uniqueId val="{00000036-267E-4E73-8E50-09BFDBDDDAA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{5C9DEC96-89B1-4DFE-AC44-68262A893049}</c15:txfldGUID>
                      <c15:f>Diagramm!$J$55</c15:f>
                      <c15:dlblFieldTableCache>
                        <c:ptCount val="1"/>
                      </c15:dlblFieldTableCache>
                    </c15:dlblFTEntry>
                  </c15:dlblFieldTable>
                  <c15:showDataLabelsRange val="0"/>
                </c:ext>
                <c:ext xmlns:c16="http://schemas.microsoft.com/office/drawing/2014/chart" uri="{C3380CC4-5D6E-409C-BE32-E72D297353CC}">
                  <c16:uniqueId val="{00000037-267E-4E73-8E50-09BFDBDDDAA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{3984BACA-2944-45F1-9E84-BE09A7BC15DC}</c15:txfldGUID>
                      <c15:f>Diagramm!$J$56</c15:f>
                      <c15:dlblFieldTableCache>
                        <c:ptCount val="1"/>
                      </c15:dlblFieldTableCache>
                    </c15:dlblFTEntry>
                  </c15:dlblFieldTable>
                  <c15:showDataLabelsRange val="0"/>
                </c:ext>
                <c:ext xmlns:c16="http://schemas.microsoft.com/office/drawing/2014/chart" uri="{C3380CC4-5D6E-409C-BE32-E72D297353CC}">
                  <c16:uniqueId val="{00000038-267E-4E73-8E50-09BFDBDDDAA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{9C9DE82B-FCAB-441D-95AD-C19614122D72}</c15:txfldGUID>
                      <c15:f>Diagramm!$J$57</c15:f>
                      <c15:dlblFieldTableCache>
                        <c:ptCount val="1"/>
                      </c15:dlblFieldTableCache>
                    </c15:dlblFTEntry>
                  </c15:dlblFieldTable>
                  <c15:showDataLabelsRange val="0"/>
                </c:ext>
                <c:ext xmlns:c16="http://schemas.microsoft.com/office/drawing/2014/chart" uri="{C3380CC4-5D6E-409C-BE32-E72D297353CC}">
                  <c16:uniqueId val="{00000039-267E-4E73-8E50-09BFDBDDDAA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{16A655BE-1773-4546-A7E2-6D05FAFBF9D0}</c15:txfldGUID>
                      <c15:f>Diagramm!$J$58</c15:f>
                      <c15:dlblFieldTableCache>
                        <c:ptCount val="1"/>
                      </c15:dlblFieldTableCache>
                    </c15:dlblFTEntry>
                  </c15:dlblFieldTable>
                  <c15:showDataLabelsRange val="0"/>
                </c:ext>
                <c:ext xmlns:c16="http://schemas.microsoft.com/office/drawing/2014/chart" uri="{C3380CC4-5D6E-409C-BE32-E72D297353CC}">
                  <c16:uniqueId val="{0000003A-267E-4E73-8E50-09BFDBDDDAA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{08EA5888-FE48-4204-9F90-815CB941984D}</c15:txfldGUID>
                      <c15:f>Diagramm!$J$59</c15:f>
                      <c15:dlblFieldTableCache>
                        <c:ptCount val="1"/>
                      </c15:dlblFieldTableCache>
                    </c15:dlblFTEntry>
                  </c15:dlblFieldTable>
                  <c15:showDataLabelsRange val="0"/>
                </c:ext>
                <c:ext xmlns:c16="http://schemas.microsoft.com/office/drawing/2014/chart" uri="{C3380CC4-5D6E-409C-BE32-E72D297353CC}">
                  <c16:uniqueId val="{0000003B-267E-4E73-8E50-09BFDBDDDAA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{C3731F7B-F815-4234-9783-4DD2FD0047CC}</c15:txfldGUID>
                      <c15:f>Diagramm!$J$60</c15:f>
                      <c15:dlblFieldTableCache>
                        <c:ptCount val="1"/>
                      </c15:dlblFieldTableCache>
                    </c15:dlblFTEntry>
                  </c15:dlblFieldTable>
                  <c15:showDataLabelsRange val="0"/>
                </c:ext>
                <c:ext xmlns:c16="http://schemas.microsoft.com/office/drawing/2014/chart" uri="{C3380CC4-5D6E-409C-BE32-E72D297353CC}">
                  <c16:uniqueId val="{0000003C-267E-4E73-8E50-09BFDBDDDAA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{D9B8E8BF-EE0A-4A7C-A964-89B6293E6B39}</c15:txfldGUID>
                      <c15:f>Diagramm!$J$61</c15:f>
                      <c15:dlblFieldTableCache>
                        <c:ptCount val="1"/>
                      </c15:dlblFieldTableCache>
                    </c15:dlblFTEntry>
                  </c15:dlblFieldTable>
                  <c15:showDataLabelsRange val="0"/>
                </c:ext>
                <c:ext xmlns:c16="http://schemas.microsoft.com/office/drawing/2014/chart" uri="{C3380CC4-5D6E-409C-BE32-E72D297353CC}">
                  <c16:uniqueId val="{0000003D-267E-4E73-8E50-09BFDBDDDAA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{D7860AD7-2070-4105-98CB-5183CC6505C0}</c15:txfldGUID>
                      <c15:f>Diagramm!$J$62</c15:f>
                      <c15:dlblFieldTableCache>
                        <c:ptCount val="1"/>
                      </c15:dlblFieldTableCache>
                    </c15:dlblFTEntry>
                  </c15:dlblFieldTable>
                  <c15:showDataLabelsRange val="0"/>
                </c:ext>
                <c:ext xmlns:c16="http://schemas.microsoft.com/office/drawing/2014/chart" uri="{C3380CC4-5D6E-409C-BE32-E72D297353CC}">
                  <c16:uniqueId val="{0000003E-267E-4E73-8E50-09BFDBDDDAA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{DF5FC557-D925-4B3C-A430-4D06D160C5C1}</c15:txfldGUID>
                      <c15:f>Diagramm!$J$63</c15:f>
                      <c15:dlblFieldTableCache>
                        <c:ptCount val="1"/>
                      </c15:dlblFieldTableCache>
                    </c15:dlblFTEntry>
                  </c15:dlblFieldTable>
                  <c15:showDataLabelsRange val="0"/>
                </c:ext>
                <c:ext xmlns:c16="http://schemas.microsoft.com/office/drawing/2014/chart" uri="{C3380CC4-5D6E-409C-BE32-E72D297353CC}">
                  <c16:uniqueId val="{0000003F-267E-4E73-8E50-09BFDBDDDAA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{91B63CCE-422F-431D-8F62-4F4B88295876}</c15:txfldGUID>
                      <c15:f>Diagramm!$J$64</c15:f>
                      <c15:dlblFieldTableCache>
                        <c:ptCount val="1"/>
                      </c15:dlblFieldTableCache>
                    </c15:dlblFTEntry>
                  </c15:dlblFieldTable>
                  <c15:showDataLabelsRange val="0"/>
                </c:ext>
                <c:ext xmlns:c16="http://schemas.microsoft.com/office/drawing/2014/chart" uri="{C3380CC4-5D6E-409C-BE32-E72D297353CC}">
                  <c16:uniqueId val="{00000040-267E-4E73-8E50-09BFDBDDDAA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{AE362169-BE78-4D49-AB69-EB85890DD3E3}</c15:txfldGUID>
                      <c15:f>Diagramm!$J$65</c15:f>
                      <c15:dlblFieldTableCache>
                        <c:ptCount val="1"/>
                      </c15:dlblFieldTableCache>
                    </c15:dlblFTEntry>
                  </c15:dlblFieldTable>
                  <c15:showDataLabelsRange val="0"/>
                </c:ext>
                <c:ext xmlns:c16="http://schemas.microsoft.com/office/drawing/2014/chart" uri="{C3380CC4-5D6E-409C-BE32-E72D297353CC}">
                  <c16:uniqueId val="{00000041-267E-4E73-8E50-09BFDBDDDAA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{C634D76B-8D19-4118-A03E-DAAC852D1601}</c15:txfldGUID>
                      <c15:f>Diagramm!$J$66</c15:f>
                      <c15:dlblFieldTableCache>
                        <c:ptCount val="1"/>
                      </c15:dlblFieldTableCache>
                    </c15:dlblFTEntry>
                  </c15:dlblFieldTable>
                  <c15:showDataLabelsRange val="0"/>
                </c:ext>
                <c:ext xmlns:c16="http://schemas.microsoft.com/office/drawing/2014/chart" uri="{C3380CC4-5D6E-409C-BE32-E72D297353CC}">
                  <c16:uniqueId val="{00000042-267E-4E73-8E50-09BFDBDDDAA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{24AF1694-1CBF-4C28-B2B6-DDE4F1FF51CA}</c15:txfldGUID>
                      <c15:f>Diagramm!$J$67</c15:f>
                      <c15:dlblFieldTableCache>
                        <c:ptCount val="1"/>
                      </c15:dlblFieldTableCache>
                    </c15:dlblFTEntry>
                  </c15:dlblFieldTable>
                  <c15:showDataLabelsRange val="0"/>
                </c:ext>
                <c:ext xmlns:c16="http://schemas.microsoft.com/office/drawing/2014/chart" uri="{C3380CC4-5D6E-409C-BE32-E72D297353CC}">
                  <c16:uniqueId val="{00000043-267E-4E73-8E50-09BFDBDDDA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67E-4E73-8E50-09BFDBDDDAA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4F-42EA-AB0F-DD6FF895FD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4F-42EA-AB0F-DD6FF895FD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4F-42EA-AB0F-DD6FF895FD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4F-42EA-AB0F-DD6FF895FD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4F-42EA-AB0F-DD6FF895FD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4F-42EA-AB0F-DD6FF895FD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4F-42EA-AB0F-DD6FF895FD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4F-42EA-AB0F-DD6FF895FD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4F-42EA-AB0F-DD6FF895FD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4F-42EA-AB0F-DD6FF895FD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4F-42EA-AB0F-DD6FF895FD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4F-42EA-AB0F-DD6FF895FD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4F-42EA-AB0F-DD6FF895FD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A4F-42EA-AB0F-DD6FF895FD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A4F-42EA-AB0F-DD6FF895FD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A4F-42EA-AB0F-DD6FF895FD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A4F-42EA-AB0F-DD6FF895FD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A4F-42EA-AB0F-DD6FF895FD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A4F-42EA-AB0F-DD6FF895FD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A4F-42EA-AB0F-DD6FF895FD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A4F-42EA-AB0F-DD6FF895FD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A4F-42EA-AB0F-DD6FF895FD1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A4F-42EA-AB0F-DD6FF895FD1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A4F-42EA-AB0F-DD6FF895FD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A4F-42EA-AB0F-DD6FF895FD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A4F-42EA-AB0F-DD6FF895FD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A4F-42EA-AB0F-DD6FF895FD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A4F-42EA-AB0F-DD6FF895FD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A4F-42EA-AB0F-DD6FF895FD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A4F-42EA-AB0F-DD6FF895FD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A4F-42EA-AB0F-DD6FF895FD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A4F-42EA-AB0F-DD6FF895FD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A4F-42EA-AB0F-DD6FF895FD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A4F-42EA-AB0F-DD6FF895FD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A4F-42EA-AB0F-DD6FF895FD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A4F-42EA-AB0F-DD6FF895FD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A4F-42EA-AB0F-DD6FF895FD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A4F-42EA-AB0F-DD6FF895FD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A4F-42EA-AB0F-DD6FF895FD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A4F-42EA-AB0F-DD6FF895FD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A4F-42EA-AB0F-DD6FF895FD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A4F-42EA-AB0F-DD6FF895FD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A4F-42EA-AB0F-DD6FF895FD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A4F-42EA-AB0F-DD6FF895FD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A4F-42EA-AB0F-DD6FF895FD1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A4F-42EA-AB0F-DD6FF895FD1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A4F-42EA-AB0F-DD6FF895FD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A4F-42EA-AB0F-DD6FF895FD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A4F-42EA-AB0F-DD6FF895FD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A4F-42EA-AB0F-DD6FF895FD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A4F-42EA-AB0F-DD6FF895FD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A4F-42EA-AB0F-DD6FF895FD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A4F-42EA-AB0F-DD6FF895FD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A4F-42EA-AB0F-DD6FF895FD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A4F-42EA-AB0F-DD6FF895FD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A4F-42EA-AB0F-DD6FF895FD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A4F-42EA-AB0F-DD6FF895FD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A4F-42EA-AB0F-DD6FF895FD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A4F-42EA-AB0F-DD6FF895FD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A4F-42EA-AB0F-DD6FF895FD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A4F-42EA-AB0F-DD6FF895FD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A4F-42EA-AB0F-DD6FF895FD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A4F-42EA-AB0F-DD6FF895FD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A4F-42EA-AB0F-DD6FF895FD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A4F-42EA-AB0F-DD6FF895FD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A4F-42EA-AB0F-DD6FF895FD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A4F-42EA-AB0F-DD6FF895FD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A4F-42EA-AB0F-DD6FF895FD1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A4F-42EA-AB0F-DD6FF895FD1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100.38812487171353</c:v>
                </c:pt>
                <c:pt idx="2">
                  <c:v>101.71857214830848</c:v>
                </c:pt>
                <c:pt idx="3">
                  <c:v>100.34147524770951</c:v>
                </c:pt>
                <c:pt idx="4">
                  <c:v>101.31738538187382</c:v>
                </c:pt>
                <c:pt idx="5">
                  <c:v>101.92009852400589</c:v>
                </c:pt>
                <c:pt idx="6">
                  <c:v>103.76928961952568</c:v>
                </c:pt>
                <c:pt idx="7">
                  <c:v>102.62357485398668</c:v>
                </c:pt>
                <c:pt idx="8">
                  <c:v>103.01356571066039</c:v>
                </c:pt>
                <c:pt idx="9">
                  <c:v>103.6274747625534</c:v>
                </c:pt>
                <c:pt idx="10">
                  <c:v>106.0252654363606</c:v>
                </c:pt>
                <c:pt idx="11">
                  <c:v>105.16691235468643</c:v>
                </c:pt>
                <c:pt idx="12">
                  <c:v>106.11296672948815</c:v>
                </c:pt>
                <c:pt idx="13">
                  <c:v>106.77912336026571</c:v>
                </c:pt>
                <c:pt idx="14">
                  <c:v>109.34858465040772</c:v>
                </c:pt>
                <c:pt idx="15">
                  <c:v>108.69362392939112</c:v>
                </c:pt>
                <c:pt idx="16">
                  <c:v>109.42695601873449</c:v>
                </c:pt>
                <c:pt idx="17">
                  <c:v>110.36554645369559</c:v>
                </c:pt>
                <c:pt idx="18">
                  <c:v>112.66817189453452</c:v>
                </c:pt>
                <c:pt idx="19">
                  <c:v>111.86766434662536</c:v>
                </c:pt>
                <c:pt idx="20">
                  <c:v>112.17555186505197</c:v>
                </c:pt>
                <c:pt idx="21">
                  <c:v>112.25578921833889</c:v>
                </c:pt>
                <c:pt idx="22">
                  <c:v>113.75417514134836</c:v>
                </c:pt>
                <c:pt idx="23">
                  <c:v>112.67936780429551</c:v>
                </c:pt>
                <c:pt idx="24">
                  <c:v>112.33229460170551</c:v>
                </c:pt>
              </c:numCache>
            </c:numRef>
          </c:val>
          <c:smooth val="0"/>
          <c:extLst>
            <c:ext xmlns:c16="http://schemas.microsoft.com/office/drawing/2014/chart" uri="{C3380CC4-5D6E-409C-BE32-E72D297353CC}">
              <c16:uniqueId val="{00000000-F929-46DB-AA21-2D01EC8D241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101.90965092402465</c:v>
                </c:pt>
                <c:pt idx="2">
                  <c:v>102.79260780287474</c:v>
                </c:pt>
                <c:pt idx="3">
                  <c:v>101.41683778234085</c:v>
                </c:pt>
                <c:pt idx="4">
                  <c:v>100.80082135523614</c:v>
                </c:pt>
                <c:pt idx="5">
                  <c:v>105.17453798767966</c:v>
                </c:pt>
                <c:pt idx="6">
                  <c:v>110.78028747433264</c:v>
                </c:pt>
                <c:pt idx="7">
                  <c:v>111.35523613963039</c:v>
                </c:pt>
                <c:pt idx="8">
                  <c:v>104.08624229979466</c:v>
                </c:pt>
                <c:pt idx="9">
                  <c:v>109.21971252566736</c:v>
                </c:pt>
                <c:pt idx="10">
                  <c:v>110.57494866529774</c:v>
                </c:pt>
                <c:pt idx="11">
                  <c:v>109.03490759753593</c:v>
                </c:pt>
                <c:pt idx="12">
                  <c:v>108.39835728952771</c:v>
                </c:pt>
                <c:pt idx="13">
                  <c:v>112.71047227926078</c:v>
                </c:pt>
                <c:pt idx="14">
                  <c:v>118.66529774127311</c:v>
                </c:pt>
                <c:pt idx="15">
                  <c:v>118.68583162217658</c:v>
                </c:pt>
                <c:pt idx="16">
                  <c:v>117.20739219712526</c:v>
                </c:pt>
                <c:pt idx="17">
                  <c:v>121.51950718685831</c:v>
                </c:pt>
                <c:pt idx="18">
                  <c:v>123.26488706365504</c:v>
                </c:pt>
                <c:pt idx="19">
                  <c:v>121.80698151950719</c:v>
                </c:pt>
                <c:pt idx="20">
                  <c:v>120.67761806981518</c:v>
                </c:pt>
                <c:pt idx="21">
                  <c:v>121.95071868583163</c:v>
                </c:pt>
                <c:pt idx="22">
                  <c:v>124.55852156057495</c:v>
                </c:pt>
                <c:pt idx="23">
                  <c:v>122.11498973305955</c:v>
                </c:pt>
                <c:pt idx="24">
                  <c:v>117.43326488706364</c:v>
                </c:pt>
              </c:numCache>
            </c:numRef>
          </c:val>
          <c:smooth val="0"/>
          <c:extLst>
            <c:ext xmlns:c16="http://schemas.microsoft.com/office/drawing/2014/chart" uri="{C3380CC4-5D6E-409C-BE32-E72D297353CC}">
              <c16:uniqueId val="{00000001-F929-46DB-AA21-2D01EC8D241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100.87061220709457</c:v>
                </c:pt>
                <c:pt idx="2">
                  <c:v>99.749930536260067</c:v>
                </c:pt>
                <c:pt idx="3">
                  <c:v>98.601463369454478</c:v>
                </c:pt>
                <c:pt idx="4">
                  <c:v>96.925071779197921</c:v>
                </c:pt>
                <c:pt idx="5">
                  <c:v>98.360655737704917</c:v>
                </c:pt>
                <c:pt idx="6">
                  <c:v>98.823747337223296</c:v>
                </c:pt>
                <c:pt idx="7">
                  <c:v>99.731406872279337</c:v>
                </c:pt>
                <c:pt idx="8">
                  <c:v>95.869222932296012</c:v>
                </c:pt>
                <c:pt idx="9">
                  <c:v>97.33259238677411</c:v>
                </c:pt>
                <c:pt idx="10">
                  <c:v>96.128554228026303</c:v>
                </c:pt>
                <c:pt idx="11">
                  <c:v>95.971103084190062</c:v>
                </c:pt>
                <c:pt idx="12">
                  <c:v>94.924516069278511</c:v>
                </c:pt>
                <c:pt idx="13">
                  <c:v>95.98036491618042</c:v>
                </c:pt>
                <c:pt idx="14">
                  <c:v>98.434750393627851</c:v>
                </c:pt>
                <c:pt idx="15">
                  <c:v>97.777160322311758</c:v>
                </c:pt>
                <c:pt idx="16">
                  <c:v>97.601185514494773</c:v>
                </c:pt>
                <c:pt idx="17">
                  <c:v>99.184958784847638</c:v>
                </c:pt>
                <c:pt idx="18">
                  <c:v>97.851254978234692</c:v>
                </c:pt>
                <c:pt idx="19">
                  <c:v>97.527090858571825</c:v>
                </c:pt>
                <c:pt idx="20">
                  <c:v>95.84143743632491</c:v>
                </c:pt>
                <c:pt idx="21">
                  <c:v>96.295267203852916</c:v>
                </c:pt>
                <c:pt idx="22">
                  <c:v>93.905714550338061</c:v>
                </c:pt>
                <c:pt idx="23">
                  <c:v>93.359266462906362</c:v>
                </c:pt>
                <c:pt idx="24">
                  <c:v>90.978975641381865</c:v>
                </c:pt>
              </c:numCache>
            </c:numRef>
          </c:val>
          <c:smooth val="0"/>
          <c:extLst>
            <c:ext xmlns:c16="http://schemas.microsoft.com/office/drawing/2014/chart" uri="{C3380CC4-5D6E-409C-BE32-E72D297353CC}">
              <c16:uniqueId val="{00000002-F929-46DB-AA21-2D01EC8D241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929-46DB-AA21-2D01EC8D2415}"/>
                </c:ext>
              </c:extLst>
            </c:dLbl>
            <c:dLbl>
              <c:idx val="1"/>
              <c:delete val="1"/>
              <c:extLst>
                <c:ext xmlns:c15="http://schemas.microsoft.com/office/drawing/2012/chart" uri="{CE6537A1-D6FC-4f65-9D91-7224C49458BB}"/>
                <c:ext xmlns:c16="http://schemas.microsoft.com/office/drawing/2014/chart" uri="{C3380CC4-5D6E-409C-BE32-E72D297353CC}">
                  <c16:uniqueId val="{00000004-F929-46DB-AA21-2D01EC8D2415}"/>
                </c:ext>
              </c:extLst>
            </c:dLbl>
            <c:dLbl>
              <c:idx val="2"/>
              <c:delete val="1"/>
              <c:extLst>
                <c:ext xmlns:c15="http://schemas.microsoft.com/office/drawing/2012/chart" uri="{CE6537A1-D6FC-4f65-9D91-7224C49458BB}"/>
                <c:ext xmlns:c16="http://schemas.microsoft.com/office/drawing/2014/chart" uri="{C3380CC4-5D6E-409C-BE32-E72D297353CC}">
                  <c16:uniqueId val="{00000005-F929-46DB-AA21-2D01EC8D2415}"/>
                </c:ext>
              </c:extLst>
            </c:dLbl>
            <c:dLbl>
              <c:idx val="3"/>
              <c:delete val="1"/>
              <c:extLst>
                <c:ext xmlns:c15="http://schemas.microsoft.com/office/drawing/2012/chart" uri="{CE6537A1-D6FC-4f65-9D91-7224C49458BB}"/>
                <c:ext xmlns:c16="http://schemas.microsoft.com/office/drawing/2014/chart" uri="{C3380CC4-5D6E-409C-BE32-E72D297353CC}">
                  <c16:uniqueId val="{00000006-F929-46DB-AA21-2D01EC8D2415}"/>
                </c:ext>
              </c:extLst>
            </c:dLbl>
            <c:dLbl>
              <c:idx val="4"/>
              <c:delete val="1"/>
              <c:extLst>
                <c:ext xmlns:c15="http://schemas.microsoft.com/office/drawing/2012/chart" uri="{CE6537A1-D6FC-4f65-9D91-7224C49458BB}"/>
                <c:ext xmlns:c16="http://schemas.microsoft.com/office/drawing/2014/chart" uri="{C3380CC4-5D6E-409C-BE32-E72D297353CC}">
                  <c16:uniqueId val="{00000007-F929-46DB-AA21-2D01EC8D2415}"/>
                </c:ext>
              </c:extLst>
            </c:dLbl>
            <c:dLbl>
              <c:idx val="5"/>
              <c:delete val="1"/>
              <c:extLst>
                <c:ext xmlns:c15="http://schemas.microsoft.com/office/drawing/2012/chart" uri="{CE6537A1-D6FC-4f65-9D91-7224C49458BB}"/>
                <c:ext xmlns:c16="http://schemas.microsoft.com/office/drawing/2014/chart" uri="{C3380CC4-5D6E-409C-BE32-E72D297353CC}">
                  <c16:uniqueId val="{00000008-F929-46DB-AA21-2D01EC8D2415}"/>
                </c:ext>
              </c:extLst>
            </c:dLbl>
            <c:dLbl>
              <c:idx val="6"/>
              <c:delete val="1"/>
              <c:extLst>
                <c:ext xmlns:c15="http://schemas.microsoft.com/office/drawing/2012/chart" uri="{CE6537A1-D6FC-4f65-9D91-7224C49458BB}"/>
                <c:ext xmlns:c16="http://schemas.microsoft.com/office/drawing/2014/chart" uri="{C3380CC4-5D6E-409C-BE32-E72D297353CC}">
                  <c16:uniqueId val="{00000009-F929-46DB-AA21-2D01EC8D2415}"/>
                </c:ext>
              </c:extLst>
            </c:dLbl>
            <c:dLbl>
              <c:idx val="7"/>
              <c:delete val="1"/>
              <c:extLst>
                <c:ext xmlns:c15="http://schemas.microsoft.com/office/drawing/2012/chart" uri="{CE6537A1-D6FC-4f65-9D91-7224C49458BB}"/>
                <c:ext xmlns:c16="http://schemas.microsoft.com/office/drawing/2014/chart" uri="{C3380CC4-5D6E-409C-BE32-E72D297353CC}">
                  <c16:uniqueId val="{0000000A-F929-46DB-AA21-2D01EC8D2415}"/>
                </c:ext>
              </c:extLst>
            </c:dLbl>
            <c:dLbl>
              <c:idx val="8"/>
              <c:delete val="1"/>
              <c:extLst>
                <c:ext xmlns:c15="http://schemas.microsoft.com/office/drawing/2012/chart" uri="{CE6537A1-D6FC-4f65-9D91-7224C49458BB}"/>
                <c:ext xmlns:c16="http://schemas.microsoft.com/office/drawing/2014/chart" uri="{C3380CC4-5D6E-409C-BE32-E72D297353CC}">
                  <c16:uniqueId val="{0000000B-F929-46DB-AA21-2D01EC8D2415}"/>
                </c:ext>
              </c:extLst>
            </c:dLbl>
            <c:dLbl>
              <c:idx val="9"/>
              <c:delete val="1"/>
              <c:extLst>
                <c:ext xmlns:c15="http://schemas.microsoft.com/office/drawing/2012/chart" uri="{CE6537A1-D6FC-4f65-9D91-7224C49458BB}"/>
                <c:ext xmlns:c16="http://schemas.microsoft.com/office/drawing/2014/chart" uri="{C3380CC4-5D6E-409C-BE32-E72D297353CC}">
                  <c16:uniqueId val="{0000000C-F929-46DB-AA21-2D01EC8D2415}"/>
                </c:ext>
              </c:extLst>
            </c:dLbl>
            <c:dLbl>
              <c:idx val="10"/>
              <c:delete val="1"/>
              <c:extLst>
                <c:ext xmlns:c15="http://schemas.microsoft.com/office/drawing/2012/chart" uri="{CE6537A1-D6FC-4f65-9D91-7224C49458BB}"/>
                <c:ext xmlns:c16="http://schemas.microsoft.com/office/drawing/2014/chart" uri="{C3380CC4-5D6E-409C-BE32-E72D297353CC}">
                  <c16:uniqueId val="{0000000D-F929-46DB-AA21-2D01EC8D2415}"/>
                </c:ext>
              </c:extLst>
            </c:dLbl>
            <c:dLbl>
              <c:idx val="11"/>
              <c:delete val="1"/>
              <c:extLst>
                <c:ext xmlns:c15="http://schemas.microsoft.com/office/drawing/2012/chart" uri="{CE6537A1-D6FC-4f65-9D91-7224C49458BB}"/>
                <c:ext xmlns:c16="http://schemas.microsoft.com/office/drawing/2014/chart" uri="{C3380CC4-5D6E-409C-BE32-E72D297353CC}">
                  <c16:uniqueId val="{0000000E-F929-46DB-AA21-2D01EC8D2415}"/>
                </c:ext>
              </c:extLst>
            </c:dLbl>
            <c:dLbl>
              <c:idx val="12"/>
              <c:delete val="1"/>
              <c:extLst>
                <c:ext xmlns:c15="http://schemas.microsoft.com/office/drawing/2012/chart" uri="{CE6537A1-D6FC-4f65-9D91-7224C49458BB}"/>
                <c:ext xmlns:c16="http://schemas.microsoft.com/office/drawing/2014/chart" uri="{C3380CC4-5D6E-409C-BE32-E72D297353CC}">
                  <c16:uniqueId val="{0000000F-F929-46DB-AA21-2D01EC8D241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929-46DB-AA21-2D01EC8D2415}"/>
                </c:ext>
              </c:extLst>
            </c:dLbl>
            <c:dLbl>
              <c:idx val="14"/>
              <c:delete val="1"/>
              <c:extLst>
                <c:ext xmlns:c15="http://schemas.microsoft.com/office/drawing/2012/chart" uri="{CE6537A1-D6FC-4f65-9D91-7224C49458BB}"/>
                <c:ext xmlns:c16="http://schemas.microsoft.com/office/drawing/2014/chart" uri="{C3380CC4-5D6E-409C-BE32-E72D297353CC}">
                  <c16:uniqueId val="{00000011-F929-46DB-AA21-2D01EC8D2415}"/>
                </c:ext>
              </c:extLst>
            </c:dLbl>
            <c:dLbl>
              <c:idx val="15"/>
              <c:delete val="1"/>
              <c:extLst>
                <c:ext xmlns:c15="http://schemas.microsoft.com/office/drawing/2012/chart" uri="{CE6537A1-D6FC-4f65-9D91-7224C49458BB}"/>
                <c:ext xmlns:c16="http://schemas.microsoft.com/office/drawing/2014/chart" uri="{C3380CC4-5D6E-409C-BE32-E72D297353CC}">
                  <c16:uniqueId val="{00000012-F929-46DB-AA21-2D01EC8D2415}"/>
                </c:ext>
              </c:extLst>
            </c:dLbl>
            <c:dLbl>
              <c:idx val="16"/>
              <c:delete val="1"/>
              <c:extLst>
                <c:ext xmlns:c15="http://schemas.microsoft.com/office/drawing/2012/chart" uri="{CE6537A1-D6FC-4f65-9D91-7224C49458BB}"/>
                <c:ext xmlns:c16="http://schemas.microsoft.com/office/drawing/2014/chart" uri="{C3380CC4-5D6E-409C-BE32-E72D297353CC}">
                  <c16:uniqueId val="{00000013-F929-46DB-AA21-2D01EC8D2415}"/>
                </c:ext>
              </c:extLst>
            </c:dLbl>
            <c:dLbl>
              <c:idx val="17"/>
              <c:delete val="1"/>
              <c:extLst>
                <c:ext xmlns:c15="http://schemas.microsoft.com/office/drawing/2012/chart" uri="{CE6537A1-D6FC-4f65-9D91-7224C49458BB}"/>
                <c:ext xmlns:c16="http://schemas.microsoft.com/office/drawing/2014/chart" uri="{C3380CC4-5D6E-409C-BE32-E72D297353CC}">
                  <c16:uniqueId val="{00000014-F929-46DB-AA21-2D01EC8D2415}"/>
                </c:ext>
              </c:extLst>
            </c:dLbl>
            <c:dLbl>
              <c:idx val="18"/>
              <c:delete val="1"/>
              <c:extLst>
                <c:ext xmlns:c15="http://schemas.microsoft.com/office/drawing/2012/chart" uri="{CE6537A1-D6FC-4f65-9D91-7224C49458BB}"/>
                <c:ext xmlns:c16="http://schemas.microsoft.com/office/drawing/2014/chart" uri="{C3380CC4-5D6E-409C-BE32-E72D297353CC}">
                  <c16:uniqueId val="{00000015-F929-46DB-AA21-2D01EC8D2415}"/>
                </c:ext>
              </c:extLst>
            </c:dLbl>
            <c:dLbl>
              <c:idx val="19"/>
              <c:delete val="1"/>
              <c:extLst>
                <c:ext xmlns:c15="http://schemas.microsoft.com/office/drawing/2012/chart" uri="{CE6537A1-D6FC-4f65-9D91-7224C49458BB}"/>
                <c:ext xmlns:c16="http://schemas.microsoft.com/office/drawing/2014/chart" uri="{C3380CC4-5D6E-409C-BE32-E72D297353CC}">
                  <c16:uniqueId val="{00000016-F929-46DB-AA21-2D01EC8D2415}"/>
                </c:ext>
              </c:extLst>
            </c:dLbl>
            <c:dLbl>
              <c:idx val="20"/>
              <c:delete val="1"/>
              <c:extLst>
                <c:ext xmlns:c15="http://schemas.microsoft.com/office/drawing/2012/chart" uri="{CE6537A1-D6FC-4f65-9D91-7224C49458BB}"/>
                <c:ext xmlns:c16="http://schemas.microsoft.com/office/drawing/2014/chart" uri="{C3380CC4-5D6E-409C-BE32-E72D297353CC}">
                  <c16:uniqueId val="{00000017-F929-46DB-AA21-2D01EC8D2415}"/>
                </c:ext>
              </c:extLst>
            </c:dLbl>
            <c:dLbl>
              <c:idx val="21"/>
              <c:delete val="1"/>
              <c:extLst>
                <c:ext xmlns:c15="http://schemas.microsoft.com/office/drawing/2012/chart" uri="{CE6537A1-D6FC-4f65-9D91-7224C49458BB}"/>
                <c:ext xmlns:c16="http://schemas.microsoft.com/office/drawing/2014/chart" uri="{C3380CC4-5D6E-409C-BE32-E72D297353CC}">
                  <c16:uniqueId val="{00000018-F929-46DB-AA21-2D01EC8D2415}"/>
                </c:ext>
              </c:extLst>
            </c:dLbl>
            <c:dLbl>
              <c:idx val="22"/>
              <c:delete val="1"/>
              <c:extLst>
                <c:ext xmlns:c15="http://schemas.microsoft.com/office/drawing/2012/chart" uri="{CE6537A1-D6FC-4f65-9D91-7224C49458BB}"/>
                <c:ext xmlns:c16="http://schemas.microsoft.com/office/drawing/2014/chart" uri="{C3380CC4-5D6E-409C-BE32-E72D297353CC}">
                  <c16:uniqueId val="{00000019-F929-46DB-AA21-2D01EC8D2415}"/>
                </c:ext>
              </c:extLst>
            </c:dLbl>
            <c:dLbl>
              <c:idx val="23"/>
              <c:delete val="1"/>
              <c:extLst>
                <c:ext xmlns:c15="http://schemas.microsoft.com/office/drawing/2012/chart" uri="{CE6537A1-D6FC-4f65-9D91-7224C49458BB}"/>
                <c:ext xmlns:c16="http://schemas.microsoft.com/office/drawing/2014/chart" uri="{C3380CC4-5D6E-409C-BE32-E72D297353CC}">
                  <c16:uniqueId val="{0000001A-F929-46DB-AA21-2D01EC8D2415}"/>
                </c:ext>
              </c:extLst>
            </c:dLbl>
            <c:dLbl>
              <c:idx val="24"/>
              <c:delete val="1"/>
              <c:extLst>
                <c:ext xmlns:c15="http://schemas.microsoft.com/office/drawing/2012/chart" uri="{CE6537A1-D6FC-4f65-9D91-7224C49458BB}"/>
                <c:ext xmlns:c16="http://schemas.microsoft.com/office/drawing/2014/chart" uri="{C3380CC4-5D6E-409C-BE32-E72D297353CC}">
                  <c16:uniqueId val="{0000001B-F929-46DB-AA21-2D01EC8D241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929-46DB-AA21-2D01EC8D241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Olpe (05966)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60200</v>
      </c>
      <c r="F11" s="238">
        <v>60386</v>
      </c>
      <c r="G11" s="238">
        <v>60962</v>
      </c>
      <c r="H11" s="238">
        <v>60159</v>
      </c>
      <c r="I11" s="265">
        <v>60116</v>
      </c>
      <c r="J11" s="263">
        <v>84</v>
      </c>
      <c r="K11" s="266">
        <v>0.13972985561248252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19.712624584717609</v>
      </c>
      <c r="E13" s="115">
        <v>11867</v>
      </c>
      <c r="F13" s="114">
        <v>11873</v>
      </c>
      <c r="G13" s="114">
        <v>12026</v>
      </c>
      <c r="H13" s="114">
        <v>11948</v>
      </c>
      <c r="I13" s="140">
        <v>11788</v>
      </c>
      <c r="J13" s="115">
        <v>79</v>
      </c>
      <c r="K13" s="116">
        <v>0.67017305734645405</v>
      </c>
    </row>
    <row r="14" spans="1:255" ht="14.1" customHeight="1" x14ac:dyDescent="0.2">
      <c r="A14" s="306" t="s">
        <v>230</v>
      </c>
      <c r="B14" s="307"/>
      <c r="C14" s="308"/>
      <c r="D14" s="113">
        <v>61.146179401993358</v>
      </c>
      <c r="E14" s="115">
        <v>36810</v>
      </c>
      <c r="F14" s="114">
        <v>37067</v>
      </c>
      <c r="G14" s="114">
        <v>37499</v>
      </c>
      <c r="H14" s="114">
        <v>36880</v>
      </c>
      <c r="I14" s="140">
        <v>36985</v>
      </c>
      <c r="J14" s="115">
        <v>-175</v>
      </c>
      <c r="K14" s="116">
        <v>-0.47316479653913751</v>
      </c>
    </row>
    <row r="15" spans="1:255" ht="14.1" customHeight="1" x14ac:dyDescent="0.2">
      <c r="A15" s="306" t="s">
        <v>231</v>
      </c>
      <c r="B15" s="307"/>
      <c r="C15" s="308"/>
      <c r="D15" s="113">
        <v>10.591362126245848</v>
      </c>
      <c r="E15" s="115">
        <v>6376</v>
      </c>
      <c r="F15" s="114">
        <v>6328</v>
      </c>
      <c r="G15" s="114">
        <v>6335</v>
      </c>
      <c r="H15" s="114">
        <v>6272</v>
      </c>
      <c r="I15" s="140">
        <v>6280</v>
      </c>
      <c r="J15" s="115">
        <v>96</v>
      </c>
      <c r="K15" s="116">
        <v>1.5286624203821657</v>
      </c>
    </row>
    <row r="16" spans="1:255" ht="14.1" customHeight="1" x14ac:dyDescent="0.2">
      <c r="A16" s="306" t="s">
        <v>232</v>
      </c>
      <c r="B16" s="307"/>
      <c r="C16" s="308"/>
      <c r="D16" s="113">
        <v>8.4750830564784057</v>
      </c>
      <c r="E16" s="115">
        <v>5102</v>
      </c>
      <c r="F16" s="114">
        <v>5070</v>
      </c>
      <c r="G16" s="114">
        <v>5061</v>
      </c>
      <c r="H16" s="114">
        <v>5047</v>
      </c>
      <c r="I16" s="140">
        <v>5047</v>
      </c>
      <c r="J16" s="115">
        <v>55</v>
      </c>
      <c r="K16" s="116">
        <v>1.0897562908658609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0.41860465116279072</v>
      </c>
      <c r="E18" s="115">
        <v>252</v>
      </c>
      <c r="F18" s="114">
        <v>234</v>
      </c>
      <c r="G18" s="114">
        <v>256</v>
      </c>
      <c r="H18" s="114">
        <v>249</v>
      </c>
      <c r="I18" s="140">
        <v>245</v>
      </c>
      <c r="J18" s="115">
        <v>7</v>
      </c>
      <c r="K18" s="116">
        <v>2.8571428571428572</v>
      </c>
    </row>
    <row r="19" spans="1:255" ht="14.1" customHeight="1" x14ac:dyDescent="0.2">
      <c r="A19" s="306" t="s">
        <v>235</v>
      </c>
      <c r="B19" s="307" t="s">
        <v>236</v>
      </c>
      <c r="C19" s="308"/>
      <c r="D19" s="113">
        <v>0.1212624584717608</v>
      </c>
      <c r="E19" s="115">
        <v>73</v>
      </c>
      <c r="F19" s="114">
        <v>72</v>
      </c>
      <c r="G19" s="114">
        <v>71</v>
      </c>
      <c r="H19" s="114">
        <v>69</v>
      </c>
      <c r="I19" s="140">
        <v>78</v>
      </c>
      <c r="J19" s="115">
        <v>-5</v>
      </c>
      <c r="K19" s="116">
        <v>-6.4102564102564106</v>
      </c>
    </row>
    <row r="20" spans="1:255" ht="14.1" customHeight="1" x14ac:dyDescent="0.2">
      <c r="A20" s="306">
        <v>12</v>
      </c>
      <c r="B20" s="307" t="s">
        <v>237</v>
      </c>
      <c r="C20" s="308"/>
      <c r="D20" s="113">
        <v>0.63953488372093026</v>
      </c>
      <c r="E20" s="115">
        <v>385</v>
      </c>
      <c r="F20" s="114">
        <v>350</v>
      </c>
      <c r="G20" s="114">
        <v>408</v>
      </c>
      <c r="H20" s="114">
        <v>425</v>
      </c>
      <c r="I20" s="140">
        <v>422</v>
      </c>
      <c r="J20" s="115">
        <v>-37</v>
      </c>
      <c r="K20" s="116">
        <v>-8.7677725118483405</v>
      </c>
    </row>
    <row r="21" spans="1:255" ht="14.1" customHeight="1" x14ac:dyDescent="0.2">
      <c r="A21" s="306">
        <v>21</v>
      </c>
      <c r="B21" s="307" t="s">
        <v>238</v>
      </c>
      <c r="C21" s="308"/>
      <c r="D21" s="113">
        <v>0.40531561461794019</v>
      </c>
      <c r="E21" s="115">
        <v>244</v>
      </c>
      <c r="F21" s="114">
        <v>232</v>
      </c>
      <c r="G21" s="114">
        <v>232</v>
      </c>
      <c r="H21" s="114">
        <v>234</v>
      </c>
      <c r="I21" s="140">
        <v>232</v>
      </c>
      <c r="J21" s="115">
        <v>12</v>
      </c>
      <c r="K21" s="116">
        <v>5.1724137931034484</v>
      </c>
    </row>
    <row r="22" spans="1:255" ht="14.1" customHeight="1" x14ac:dyDescent="0.2">
      <c r="A22" s="306">
        <v>22</v>
      </c>
      <c r="B22" s="307" t="s">
        <v>239</v>
      </c>
      <c r="C22" s="308"/>
      <c r="D22" s="113">
        <v>2.6196013289036544</v>
      </c>
      <c r="E22" s="115">
        <v>1577</v>
      </c>
      <c r="F22" s="114">
        <v>1568</v>
      </c>
      <c r="G22" s="114">
        <v>1616</v>
      </c>
      <c r="H22" s="114">
        <v>1616</v>
      </c>
      <c r="I22" s="140">
        <v>1611</v>
      </c>
      <c r="J22" s="115">
        <v>-34</v>
      </c>
      <c r="K22" s="116">
        <v>-2.1104903786468032</v>
      </c>
    </row>
    <row r="23" spans="1:255" ht="14.1" customHeight="1" x14ac:dyDescent="0.2">
      <c r="A23" s="306">
        <v>23</v>
      </c>
      <c r="B23" s="307" t="s">
        <v>240</v>
      </c>
      <c r="C23" s="308"/>
      <c r="D23" s="113">
        <v>1.0382059800664452</v>
      </c>
      <c r="E23" s="115">
        <v>625</v>
      </c>
      <c r="F23" s="114">
        <v>636</v>
      </c>
      <c r="G23" s="114">
        <v>642</v>
      </c>
      <c r="H23" s="114">
        <v>637</v>
      </c>
      <c r="I23" s="140">
        <v>654</v>
      </c>
      <c r="J23" s="115">
        <v>-29</v>
      </c>
      <c r="K23" s="116">
        <v>-4.4342507645259941</v>
      </c>
    </row>
    <row r="24" spans="1:255" ht="14.1" customHeight="1" x14ac:dyDescent="0.2">
      <c r="A24" s="306">
        <v>24</v>
      </c>
      <c r="B24" s="307" t="s">
        <v>241</v>
      </c>
      <c r="C24" s="308"/>
      <c r="D24" s="113">
        <v>16.483388704318937</v>
      </c>
      <c r="E24" s="115">
        <v>9923</v>
      </c>
      <c r="F24" s="114">
        <v>10067</v>
      </c>
      <c r="G24" s="114">
        <v>10426</v>
      </c>
      <c r="H24" s="114">
        <v>10445</v>
      </c>
      <c r="I24" s="140">
        <v>10443</v>
      </c>
      <c r="J24" s="115">
        <v>-520</v>
      </c>
      <c r="K24" s="116">
        <v>-4.9794120463468348</v>
      </c>
    </row>
    <row r="25" spans="1:255" ht="14.1" customHeight="1" x14ac:dyDescent="0.2">
      <c r="A25" s="306">
        <v>25</v>
      </c>
      <c r="B25" s="307" t="s">
        <v>242</v>
      </c>
      <c r="C25" s="308"/>
      <c r="D25" s="113">
        <v>8.3156146179401986</v>
      </c>
      <c r="E25" s="115">
        <v>5006</v>
      </c>
      <c r="F25" s="114">
        <v>5019</v>
      </c>
      <c r="G25" s="114">
        <v>5061</v>
      </c>
      <c r="H25" s="114">
        <v>4944</v>
      </c>
      <c r="I25" s="140">
        <v>4973</v>
      </c>
      <c r="J25" s="115">
        <v>33</v>
      </c>
      <c r="K25" s="116">
        <v>0.66358335009048863</v>
      </c>
    </row>
    <row r="26" spans="1:255" ht="14.1" customHeight="1" x14ac:dyDescent="0.2">
      <c r="A26" s="306">
        <v>26</v>
      </c>
      <c r="B26" s="307" t="s">
        <v>243</v>
      </c>
      <c r="C26" s="308"/>
      <c r="D26" s="113">
        <v>3.0564784053156147</v>
      </c>
      <c r="E26" s="115">
        <v>1840</v>
      </c>
      <c r="F26" s="114">
        <v>1870</v>
      </c>
      <c r="G26" s="114">
        <v>1885</v>
      </c>
      <c r="H26" s="114">
        <v>1795</v>
      </c>
      <c r="I26" s="140">
        <v>1789</v>
      </c>
      <c r="J26" s="115">
        <v>51</v>
      </c>
      <c r="K26" s="116">
        <v>2.8507546115148128</v>
      </c>
    </row>
    <row r="27" spans="1:255" ht="14.1" customHeight="1" x14ac:dyDescent="0.2">
      <c r="A27" s="306">
        <v>27</v>
      </c>
      <c r="B27" s="307" t="s">
        <v>244</v>
      </c>
      <c r="C27" s="308"/>
      <c r="D27" s="113">
        <v>5.5946843853820596</v>
      </c>
      <c r="E27" s="115">
        <v>3368</v>
      </c>
      <c r="F27" s="114">
        <v>3367</v>
      </c>
      <c r="G27" s="114">
        <v>3395</v>
      </c>
      <c r="H27" s="114">
        <v>3317</v>
      </c>
      <c r="I27" s="140">
        <v>3347</v>
      </c>
      <c r="J27" s="115">
        <v>21</v>
      </c>
      <c r="K27" s="116">
        <v>0.62742754705706605</v>
      </c>
    </row>
    <row r="28" spans="1:255" ht="14.1" customHeight="1" x14ac:dyDescent="0.2">
      <c r="A28" s="306">
        <v>28</v>
      </c>
      <c r="B28" s="307" t="s">
        <v>245</v>
      </c>
      <c r="C28" s="308"/>
      <c r="D28" s="113">
        <v>0.16943521594684385</v>
      </c>
      <c r="E28" s="115">
        <v>102</v>
      </c>
      <c r="F28" s="114">
        <v>103</v>
      </c>
      <c r="G28" s="114">
        <v>106</v>
      </c>
      <c r="H28" s="114">
        <v>107</v>
      </c>
      <c r="I28" s="140">
        <v>105</v>
      </c>
      <c r="J28" s="115">
        <v>-3</v>
      </c>
      <c r="K28" s="116">
        <v>-2.8571428571428572</v>
      </c>
    </row>
    <row r="29" spans="1:255" ht="14.1" customHeight="1" x14ac:dyDescent="0.2">
      <c r="A29" s="306">
        <v>29</v>
      </c>
      <c r="B29" s="307" t="s">
        <v>246</v>
      </c>
      <c r="C29" s="308"/>
      <c r="D29" s="113">
        <v>1.8704318936877076</v>
      </c>
      <c r="E29" s="115">
        <v>1126</v>
      </c>
      <c r="F29" s="114">
        <v>1133</v>
      </c>
      <c r="G29" s="114">
        <v>1140</v>
      </c>
      <c r="H29" s="114">
        <v>1133</v>
      </c>
      <c r="I29" s="140">
        <v>1089</v>
      </c>
      <c r="J29" s="115">
        <v>37</v>
      </c>
      <c r="K29" s="116">
        <v>3.3976124885215793</v>
      </c>
    </row>
    <row r="30" spans="1:255" ht="14.1" customHeight="1" x14ac:dyDescent="0.2">
      <c r="A30" s="306" t="s">
        <v>247</v>
      </c>
      <c r="B30" s="307" t="s">
        <v>248</v>
      </c>
      <c r="C30" s="308"/>
      <c r="D30" s="113">
        <v>1.0448504983388704</v>
      </c>
      <c r="E30" s="115">
        <v>629</v>
      </c>
      <c r="F30" s="114">
        <v>617</v>
      </c>
      <c r="G30" s="114">
        <v>622</v>
      </c>
      <c r="H30" s="114">
        <v>606</v>
      </c>
      <c r="I30" s="140">
        <v>609</v>
      </c>
      <c r="J30" s="115">
        <v>20</v>
      </c>
      <c r="K30" s="116">
        <v>3.284072249589491</v>
      </c>
    </row>
    <row r="31" spans="1:255" ht="14.1" customHeight="1" x14ac:dyDescent="0.2">
      <c r="A31" s="306" t="s">
        <v>249</v>
      </c>
      <c r="B31" s="307" t="s">
        <v>250</v>
      </c>
      <c r="C31" s="308"/>
      <c r="D31" s="113">
        <v>0.81727574750830567</v>
      </c>
      <c r="E31" s="115">
        <v>492</v>
      </c>
      <c r="F31" s="114">
        <v>511</v>
      </c>
      <c r="G31" s="114">
        <v>512</v>
      </c>
      <c r="H31" s="114">
        <v>521</v>
      </c>
      <c r="I31" s="140">
        <v>474</v>
      </c>
      <c r="J31" s="115">
        <v>18</v>
      </c>
      <c r="K31" s="116">
        <v>3.7974683544303796</v>
      </c>
    </row>
    <row r="32" spans="1:255" ht="14.1" customHeight="1" x14ac:dyDescent="0.2">
      <c r="A32" s="306">
        <v>31</v>
      </c>
      <c r="B32" s="307" t="s">
        <v>251</v>
      </c>
      <c r="C32" s="308"/>
      <c r="D32" s="113">
        <v>0.49501661129568109</v>
      </c>
      <c r="E32" s="115">
        <v>298</v>
      </c>
      <c r="F32" s="114">
        <v>294</v>
      </c>
      <c r="G32" s="114">
        <v>300</v>
      </c>
      <c r="H32" s="114">
        <v>291</v>
      </c>
      <c r="I32" s="140">
        <v>290</v>
      </c>
      <c r="J32" s="115">
        <v>8</v>
      </c>
      <c r="K32" s="116">
        <v>2.7586206896551726</v>
      </c>
    </row>
    <row r="33" spans="1:11" ht="14.1" customHeight="1" x14ac:dyDescent="0.2">
      <c r="A33" s="306">
        <v>32</v>
      </c>
      <c r="B33" s="307" t="s">
        <v>252</v>
      </c>
      <c r="C33" s="308"/>
      <c r="D33" s="113">
        <v>1.6727574750830565</v>
      </c>
      <c r="E33" s="115">
        <v>1007</v>
      </c>
      <c r="F33" s="114">
        <v>993</v>
      </c>
      <c r="G33" s="114">
        <v>1015</v>
      </c>
      <c r="H33" s="114">
        <v>997</v>
      </c>
      <c r="I33" s="140">
        <v>966</v>
      </c>
      <c r="J33" s="115">
        <v>41</v>
      </c>
      <c r="K33" s="116">
        <v>4.2443064182194616</v>
      </c>
    </row>
    <row r="34" spans="1:11" ht="14.1" customHeight="1" x14ac:dyDescent="0.2">
      <c r="A34" s="306">
        <v>33</v>
      </c>
      <c r="B34" s="307" t="s">
        <v>253</v>
      </c>
      <c r="C34" s="308"/>
      <c r="D34" s="113">
        <v>1.0149501661129567</v>
      </c>
      <c r="E34" s="115">
        <v>611</v>
      </c>
      <c r="F34" s="114">
        <v>599</v>
      </c>
      <c r="G34" s="114">
        <v>641</v>
      </c>
      <c r="H34" s="114">
        <v>646</v>
      </c>
      <c r="I34" s="140">
        <v>637</v>
      </c>
      <c r="J34" s="115">
        <v>-26</v>
      </c>
      <c r="K34" s="116">
        <v>-4.0816326530612246</v>
      </c>
    </row>
    <row r="35" spans="1:11" ht="14.1" customHeight="1" x14ac:dyDescent="0.2">
      <c r="A35" s="306">
        <v>34</v>
      </c>
      <c r="B35" s="307" t="s">
        <v>254</v>
      </c>
      <c r="C35" s="308"/>
      <c r="D35" s="113">
        <v>1.4186046511627908</v>
      </c>
      <c r="E35" s="115">
        <v>854</v>
      </c>
      <c r="F35" s="114">
        <v>826</v>
      </c>
      <c r="G35" s="114">
        <v>955</v>
      </c>
      <c r="H35" s="114">
        <v>924</v>
      </c>
      <c r="I35" s="140">
        <v>919</v>
      </c>
      <c r="J35" s="115">
        <v>-65</v>
      </c>
      <c r="K35" s="116">
        <v>-7.0729053318824811</v>
      </c>
    </row>
    <row r="36" spans="1:11" ht="14.1" customHeight="1" x14ac:dyDescent="0.2">
      <c r="A36" s="306">
        <v>41</v>
      </c>
      <c r="B36" s="307" t="s">
        <v>255</v>
      </c>
      <c r="C36" s="308"/>
      <c r="D36" s="113">
        <v>0.38205980066445183</v>
      </c>
      <c r="E36" s="115">
        <v>230</v>
      </c>
      <c r="F36" s="114">
        <v>230</v>
      </c>
      <c r="G36" s="114">
        <v>234</v>
      </c>
      <c r="H36" s="114">
        <v>231</v>
      </c>
      <c r="I36" s="140">
        <v>229</v>
      </c>
      <c r="J36" s="115">
        <v>1</v>
      </c>
      <c r="K36" s="116">
        <v>0.4366812227074236</v>
      </c>
    </row>
    <row r="37" spans="1:11" ht="14.1" customHeight="1" x14ac:dyDescent="0.2">
      <c r="A37" s="306">
        <v>42</v>
      </c>
      <c r="B37" s="307" t="s">
        <v>256</v>
      </c>
      <c r="C37" s="308"/>
      <c r="D37" s="113">
        <v>7.6411960132890366E-2</v>
      </c>
      <c r="E37" s="115">
        <v>46</v>
      </c>
      <c r="F37" s="114">
        <v>48</v>
      </c>
      <c r="G37" s="114">
        <v>50</v>
      </c>
      <c r="H37" s="114">
        <v>48</v>
      </c>
      <c r="I37" s="140">
        <v>49</v>
      </c>
      <c r="J37" s="115">
        <v>-3</v>
      </c>
      <c r="K37" s="116">
        <v>-6.1224489795918364</v>
      </c>
    </row>
    <row r="38" spans="1:11" ht="14.1" customHeight="1" x14ac:dyDescent="0.2">
      <c r="A38" s="306">
        <v>43</v>
      </c>
      <c r="B38" s="307" t="s">
        <v>257</v>
      </c>
      <c r="C38" s="308"/>
      <c r="D38" s="113">
        <v>1.3853820598006645</v>
      </c>
      <c r="E38" s="115">
        <v>834</v>
      </c>
      <c r="F38" s="114">
        <v>835</v>
      </c>
      <c r="G38" s="114">
        <v>830</v>
      </c>
      <c r="H38" s="114">
        <v>803</v>
      </c>
      <c r="I38" s="140">
        <v>796</v>
      </c>
      <c r="J38" s="115">
        <v>38</v>
      </c>
      <c r="K38" s="116">
        <v>4.7738693467336679</v>
      </c>
    </row>
    <row r="39" spans="1:11" ht="14.1" customHeight="1" x14ac:dyDescent="0.2">
      <c r="A39" s="306">
        <v>51</v>
      </c>
      <c r="B39" s="307" t="s">
        <v>258</v>
      </c>
      <c r="C39" s="308"/>
      <c r="D39" s="113">
        <v>5.9136212624584719</v>
      </c>
      <c r="E39" s="115">
        <v>3560</v>
      </c>
      <c r="F39" s="114">
        <v>3613</v>
      </c>
      <c r="G39" s="114">
        <v>3507</v>
      </c>
      <c r="H39" s="114">
        <v>3511</v>
      </c>
      <c r="I39" s="140">
        <v>3547</v>
      </c>
      <c r="J39" s="115">
        <v>13</v>
      </c>
      <c r="K39" s="116">
        <v>0.36650690724555962</v>
      </c>
    </row>
    <row r="40" spans="1:11" ht="14.1" customHeight="1" x14ac:dyDescent="0.2">
      <c r="A40" s="306" t="s">
        <v>259</v>
      </c>
      <c r="B40" s="307" t="s">
        <v>260</v>
      </c>
      <c r="C40" s="308"/>
      <c r="D40" s="113">
        <v>5.0996677740863792</v>
      </c>
      <c r="E40" s="115">
        <v>3070</v>
      </c>
      <c r="F40" s="114">
        <v>3115</v>
      </c>
      <c r="G40" s="114">
        <v>3108</v>
      </c>
      <c r="H40" s="114">
        <v>3133</v>
      </c>
      <c r="I40" s="140">
        <v>3157</v>
      </c>
      <c r="J40" s="115">
        <v>-87</v>
      </c>
      <c r="K40" s="116">
        <v>-2.7557808045612924</v>
      </c>
    </row>
    <row r="41" spans="1:11" ht="14.1" customHeight="1" x14ac:dyDescent="0.2">
      <c r="A41" s="306"/>
      <c r="B41" s="307" t="s">
        <v>261</v>
      </c>
      <c r="C41" s="308"/>
      <c r="D41" s="113">
        <v>4.1378737541528237</v>
      </c>
      <c r="E41" s="115">
        <v>2491</v>
      </c>
      <c r="F41" s="114">
        <v>2521</v>
      </c>
      <c r="G41" s="114">
        <v>2530</v>
      </c>
      <c r="H41" s="114">
        <v>2539</v>
      </c>
      <c r="I41" s="140">
        <v>2565</v>
      </c>
      <c r="J41" s="115">
        <v>-74</v>
      </c>
      <c r="K41" s="116">
        <v>-2.8849902534113059</v>
      </c>
    </row>
    <row r="42" spans="1:11" ht="14.1" customHeight="1" x14ac:dyDescent="0.2">
      <c r="A42" s="306">
        <v>52</v>
      </c>
      <c r="B42" s="307" t="s">
        <v>262</v>
      </c>
      <c r="C42" s="308"/>
      <c r="D42" s="113">
        <v>3.176079734219269</v>
      </c>
      <c r="E42" s="115">
        <v>1912</v>
      </c>
      <c r="F42" s="114">
        <v>1924</v>
      </c>
      <c r="G42" s="114">
        <v>1952</v>
      </c>
      <c r="H42" s="114">
        <v>1925</v>
      </c>
      <c r="I42" s="140">
        <v>1916</v>
      </c>
      <c r="J42" s="115">
        <v>-4</v>
      </c>
      <c r="K42" s="116">
        <v>-0.20876826722338204</v>
      </c>
    </row>
    <row r="43" spans="1:11" ht="14.1" customHeight="1" x14ac:dyDescent="0.2">
      <c r="A43" s="306" t="s">
        <v>263</v>
      </c>
      <c r="B43" s="307" t="s">
        <v>264</v>
      </c>
      <c r="C43" s="308"/>
      <c r="D43" s="113">
        <v>2.5166112956810633</v>
      </c>
      <c r="E43" s="115">
        <v>1515</v>
      </c>
      <c r="F43" s="114">
        <v>1526</v>
      </c>
      <c r="G43" s="114">
        <v>1542</v>
      </c>
      <c r="H43" s="114">
        <v>1521</v>
      </c>
      <c r="I43" s="140">
        <v>1514</v>
      </c>
      <c r="J43" s="115">
        <v>1</v>
      </c>
      <c r="K43" s="116">
        <v>6.6050198150594458E-2</v>
      </c>
    </row>
    <row r="44" spans="1:11" ht="14.1" customHeight="1" x14ac:dyDescent="0.2">
      <c r="A44" s="306">
        <v>53</v>
      </c>
      <c r="B44" s="307" t="s">
        <v>265</v>
      </c>
      <c r="C44" s="308"/>
      <c r="D44" s="113">
        <v>0.37541528239202659</v>
      </c>
      <c r="E44" s="115">
        <v>226</v>
      </c>
      <c r="F44" s="114">
        <v>223</v>
      </c>
      <c r="G44" s="114">
        <v>224</v>
      </c>
      <c r="H44" s="114">
        <v>223</v>
      </c>
      <c r="I44" s="140">
        <v>213</v>
      </c>
      <c r="J44" s="115">
        <v>13</v>
      </c>
      <c r="K44" s="116">
        <v>6.103286384976526</v>
      </c>
    </row>
    <row r="45" spans="1:11" ht="14.1" customHeight="1" x14ac:dyDescent="0.2">
      <c r="A45" s="306" t="s">
        <v>266</v>
      </c>
      <c r="B45" s="307" t="s">
        <v>267</v>
      </c>
      <c r="C45" s="308"/>
      <c r="D45" s="113">
        <v>0.32059800664451826</v>
      </c>
      <c r="E45" s="115">
        <v>193</v>
      </c>
      <c r="F45" s="114">
        <v>190</v>
      </c>
      <c r="G45" s="114">
        <v>192</v>
      </c>
      <c r="H45" s="114">
        <v>188</v>
      </c>
      <c r="I45" s="140">
        <v>181</v>
      </c>
      <c r="J45" s="115">
        <v>12</v>
      </c>
      <c r="K45" s="116">
        <v>6.6298342541436464</v>
      </c>
    </row>
    <row r="46" spans="1:11" ht="14.1" customHeight="1" x14ac:dyDescent="0.2">
      <c r="A46" s="306">
        <v>54</v>
      </c>
      <c r="B46" s="307" t="s">
        <v>268</v>
      </c>
      <c r="C46" s="308"/>
      <c r="D46" s="113">
        <v>2.1362126245847177</v>
      </c>
      <c r="E46" s="115">
        <v>1286</v>
      </c>
      <c r="F46" s="114">
        <v>1324</v>
      </c>
      <c r="G46" s="114">
        <v>1159</v>
      </c>
      <c r="H46" s="114">
        <v>1129</v>
      </c>
      <c r="I46" s="140">
        <v>1097</v>
      </c>
      <c r="J46" s="115">
        <v>189</v>
      </c>
      <c r="K46" s="116">
        <v>17.228805834092981</v>
      </c>
    </row>
    <row r="47" spans="1:11" ht="14.1" customHeight="1" x14ac:dyDescent="0.2">
      <c r="A47" s="306">
        <v>61</v>
      </c>
      <c r="B47" s="307" t="s">
        <v>269</v>
      </c>
      <c r="C47" s="308"/>
      <c r="D47" s="113">
        <v>3.5382059800664454</v>
      </c>
      <c r="E47" s="115">
        <v>2130</v>
      </c>
      <c r="F47" s="114">
        <v>2125</v>
      </c>
      <c r="G47" s="114">
        <v>2125</v>
      </c>
      <c r="H47" s="114">
        <v>2093</v>
      </c>
      <c r="I47" s="140">
        <v>2087</v>
      </c>
      <c r="J47" s="115">
        <v>43</v>
      </c>
      <c r="K47" s="116">
        <v>2.0603737422137041</v>
      </c>
    </row>
    <row r="48" spans="1:11" ht="14.1" customHeight="1" x14ac:dyDescent="0.2">
      <c r="A48" s="306">
        <v>62</v>
      </c>
      <c r="B48" s="307" t="s">
        <v>270</v>
      </c>
      <c r="C48" s="308"/>
      <c r="D48" s="113">
        <v>5.9219269102990033</v>
      </c>
      <c r="E48" s="115">
        <v>3565</v>
      </c>
      <c r="F48" s="114">
        <v>3557</v>
      </c>
      <c r="G48" s="114">
        <v>3605</v>
      </c>
      <c r="H48" s="114">
        <v>3514</v>
      </c>
      <c r="I48" s="140">
        <v>3529</v>
      </c>
      <c r="J48" s="115">
        <v>36</v>
      </c>
      <c r="K48" s="116">
        <v>1.0201190138849532</v>
      </c>
    </row>
    <row r="49" spans="1:11" ht="14.1" customHeight="1" x14ac:dyDescent="0.2">
      <c r="A49" s="306">
        <v>63</v>
      </c>
      <c r="B49" s="307" t="s">
        <v>271</v>
      </c>
      <c r="C49" s="308"/>
      <c r="D49" s="113">
        <v>1.6744186046511629</v>
      </c>
      <c r="E49" s="115">
        <v>1008</v>
      </c>
      <c r="F49" s="114">
        <v>1019</v>
      </c>
      <c r="G49" s="114">
        <v>1052</v>
      </c>
      <c r="H49" s="114">
        <v>1054</v>
      </c>
      <c r="I49" s="140">
        <v>1039</v>
      </c>
      <c r="J49" s="115">
        <v>-31</v>
      </c>
      <c r="K49" s="116">
        <v>-2.9836381135707413</v>
      </c>
    </row>
    <row r="50" spans="1:11" ht="14.1" customHeight="1" x14ac:dyDescent="0.2">
      <c r="A50" s="306" t="s">
        <v>272</v>
      </c>
      <c r="B50" s="307" t="s">
        <v>273</v>
      </c>
      <c r="C50" s="308"/>
      <c r="D50" s="113">
        <v>0.3272425249169435</v>
      </c>
      <c r="E50" s="115">
        <v>197</v>
      </c>
      <c r="F50" s="114">
        <v>202</v>
      </c>
      <c r="G50" s="114">
        <v>214</v>
      </c>
      <c r="H50" s="114">
        <v>199</v>
      </c>
      <c r="I50" s="140">
        <v>201</v>
      </c>
      <c r="J50" s="115">
        <v>-4</v>
      </c>
      <c r="K50" s="116">
        <v>-1.9900497512437811</v>
      </c>
    </row>
    <row r="51" spans="1:11" ht="14.1" customHeight="1" x14ac:dyDescent="0.2">
      <c r="A51" s="306" t="s">
        <v>274</v>
      </c>
      <c r="B51" s="307" t="s">
        <v>275</v>
      </c>
      <c r="C51" s="308"/>
      <c r="D51" s="113">
        <v>1.1627906976744187</v>
      </c>
      <c r="E51" s="115">
        <v>700</v>
      </c>
      <c r="F51" s="114">
        <v>705</v>
      </c>
      <c r="G51" s="114">
        <v>726</v>
      </c>
      <c r="H51" s="114">
        <v>749</v>
      </c>
      <c r="I51" s="140">
        <v>735</v>
      </c>
      <c r="J51" s="115">
        <v>-35</v>
      </c>
      <c r="K51" s="116">
        <v>-4.7619047619047619</v>
      </c>
    </row>
    <row r="52" spans="1:11" ht="14.1" customHeight="1" x14ac:dyDescent="0.2">
      <c r="A52" s="306">
        <v>71</v>
      </c>
      <c r="B52" s="307" t="s">
        <v>276</v>
      </c>
      <c r="C52" s="308"/>
      <c r="D52" s="113">
        <v>9.9750830564784057</v>
      </c>
      <c r="E52" s="115">
        <v>6005</v>
      </c>
      <c r="F52" s="114">
        <v>6006</v>
      </c>
      <c r="G52" s="114">
        <v>6007</v>
      </c>
      <c r="H52" s="114">
        <v>5914</v>
      </c>
      <c r="I52" s="140">
        <v>5918</v>
      </c>
      <c r="J52" s="115">
        <v>87</v>
      </c>
      <c r="K52" s="116">
        <v>1.4700912470429199</v>
      </c>
    </row>
    <row r="53" spans="1:11" ht="14.1" customHeight="1" x14ac:dyDescent="0.2">
      <c r="A53" s="306" t="s">
        <v>277</v>
      </c>
      <c r="B53" s="307" t="s">
        <v>278</v>
      </c>
      <c r="C53" s="308"/>
      <c r="D53" s="113">
        <v>4.5863787375415281</v>
      </c>
      <c r="E53" s="115">
        <v>2761</v>
      </c>
      <c r="F53" s="114">
        <v>2767</v>
      </c>
      <c r="G53" s="114">
        <v>2776</v>
      </c>
      <c r="H53" s="114">
        <v>2724</v>
      </c>
      <c r="I53" s="140">
        <v>2722</v>
      </c>
      <c r="J53" s="115">
        <v>39</v>
      </c>
      <c r="K53" s="116">
        <v>1.4327700220426158</v>
      </c>
    </row>
    <row r="54" spans="1:11" ht="14.1" customHeight="1" x14ac:dyDescent="0.2">
      <c r="A54" s="306" t="s">
        <v>279</v>
      </c>
      <c r="B54" s="307" t="s">
        <v>280</v>
      </c>
      <c r="C54" s="308"/>
      <c r="D54" s="113">
        <v>4.3554817275747508</v>
      </c>
      <c r="E54" s="115">
        <v>2622</v>
      </c>
      <c r="F54" s="114">
        <v>2630</v>
      </c>
      <c r="G54" s="114">
        <v>2628</v>
      </c>
      <c r="H54" s="114">
        <v>2605</v>
      </c>
      <c r="I54" s="140">
        <v>2609</v>
      </c>
      <c r="J54" s="115">
        <v>13</v>
      </c>
      <c r="K54" s="116">
        <v>0.49827520122652358</v>
      </c>
    </row>
    <row r="55" spans="1:11" ht="14.1" customHeight="1" x14ac:dyDescent="0.2">
      <c r="A55" s="306">
        <v>72</v>
      </c>
      <c r="B55" s="307" t="s">
        <v>281</v>
      </c>
      <c r="C55" s="308"/>
      <c r="D55" s="113">
        <v>2.6960132890365447</v>
      </c>
      <c r="E55" s="115">
        <v>1623</v>
      </c>
      <c r="F55" s="114">
        <v>1637</v>
      </c>
      <c r="G55" s="114">
        <v>1644</v>
      </c>
      <c r="H55" s="114">
        <v>1633</v>
      </c>
      <c r="I55" s="140">
        <v>1639</v>
      </c>
      <c r="J55" s="115">
        <v>-16</v>
      </c>
      <c r="K55" s="116">
        <v>-0.97620500305064062</v>
      </c>
    </row>
    <row r="56" spans="1:11" ht="14.1" customHeight="1" x14ac:dyDescent="0.2">
      <c r="A56" s="306" t="s">
        <v>282</v>
      </c>
      <c r="B56" s="307" t="s">
        <v>283</v>
      </c>
      <c r="C56" s="308"/>
      <c r="D56" s="113">
        <v>1.048172757475083</v>
      </c>
      <c r="E56" s="115">
        <v>631</v>
      </c>
      <c r="F56" s="114">
        <v>642</v>
      </c>
      <c r="G56" s="114">
        <v>659</v>
      </c>
      <c r="H56" s="114">
        <v>674</v>
      </c>
      <c r="I56" s="140">
        <v>682</v>
      </c>
      <c r="J56" s="115">
        <v>-51</v>
      </c>
      <c r="K56" s="116">
        <v>-7.4780058651026389</v>
      </c>
    </row>
    <row r="57" spans="1:11" ht="14.1" customHeight="1" x14ac:dyDescent="0.2">
      <c r="A57" s="306" t="s">
        <v>284</v>
      </c>
      <c r="B57" s="307" t="s">
        <v>285</v>
      </c>
      <c r="C57" s="308"/>
      <c r="D57" s="113">
        <v>1.2026578073089702</v>
      </c>
      <c r="E57" s="115">
        <v>724</v>
      </c>
      <c r="F57" s="114">
        <v>720</v>
      </c>
      <c r="G57" s="114">
        <v>709</v>
      </c>
      <c r="H57" s="114">
        <v>692</v>
      </c>
      <c r="I57" s="140">
        <v>693</v>
      </c>
      <c r="J57" s="115">
        <v>31</v>
      </c>
      <c r="K57" s="116">
        <v>4.4733044733044736</v>
      </c>
    </row>
    <row r="58" spans="1:11" ht="14.1" customHeight="1" x14ac:dyDescent="0.2">
      <c r="A58" s="306">
        <v>73</v>
      </c>
      <c r="B58" s="307" t="s">
        <v>286</v>
      </c>
      <c r="C58" s="308"/>
      <c r="D58" s="113">
        <v>1.6162790697674418</v>
      </c>
      <c r="E58" s="115">
        <v>973</v>
      </c>
      <c r="F58" s="114">
        <v>979</v>
      </c>
      <c r="G58" s="114">
        <v>989</v>
      </c>
      <c r="H58" s="114">
        <v>964</v>
      </c>
      <c r="I58" s="140">
        <v>964</v>
      </c>
      <c r="J58" s="115">
        <v>9</v>
      </c>
      <c r="K58" s="116">
        <v>0.93360995850622408</v>
      </c>
    </row>
    <row r="59" spans="1:11" ht="14.1" customHeight="1" x14ac:dyDescent="0.2">
      <c r="A59" s="306" t="s">
        <v>287</v>
      </c>
      <c r="B59" s="307" t="s">
        <v>288</v>
      </c>
      <c r="C59" s="308"/>
      <c r="D59" s="113">
        <v>1.2292358803986712</v>
      </c>
      <c r="E59" s="115">
        <v>740</v>
      </c>
      <c r="F59" s="114">
        <v>743</v>
      </c>
      <c r="G59" s="114">
        <v>752</v>
      </c>
      <c r="H59" s="114">
        <v>739</v>
      </c>
      <c r="I59" s="140">
        <v>729</v>
      </c>
      <c r="J59" s="115">
        <v>11</v>
      </c>
      <c r="K59" s="116">
        <v>1.5089163237311385</v>
      </c>
    </row>
    <row r="60" spans="1:11" ht="14.1" customHeight="1" x14ac:dyDescent="0.2">
      <c r="A60" s="306">
        <v>81</v>
      </c>
      <c r="B60" s="307" t="s">
        <v>289</v>
      </c>
      <c r="C60" s="308"/>
      <c r="D60" s="113">
        <v>5.8338870431893683</v>
      </c>
      <c r="E60" s="115">
        <v>3512</v>
      </c>
      <c r="F60" s="114">
        <v>3489</v>
      </c>
      <c r="G60" s="114">
        <v>3472</v>
      </c>
      <c r="H60" s="114">
        <v>3448</v>
      </c>
      <c r="I60" s="140">
        <v>3482</v>
      </c>
      <c r="J60" s="115">
        <v>30</v>
      </c>
      <c r="K60" s="116">
        <v>0.86157380815623208</v>
      </c>
    </row>
    <row r="61" spans="1:11" ht="14.1" customHeight="1" x14ac:dyDescent="0.2">
      <c r="A61" s="306" t="s">
        <v>290</v>
      </c>
      <c r="B61" s="307" t="s">
        <v>291</v>
      </c>
      <c r="C61" s="308"/>
      <c r="D61" s="113">
        <v>1.4584717607973421</v>
      </c>
      <c r="E61" s="115">
        <v>878</v>
      </c>
      <c r="F61" s="114">
        <v>880</v>
      </c>
      <c r="G61" s="114">
        <v>878</v>
      </c>
      <c r="H61" s="114">
        <v>870</v>
      </c>
      <c r="I61" s="140">
        <v>883</v>
      </c>
      <c r="J61" s="115">
        <v>-5</v>
      </c>
      <c r="K61" s="116">
        <v>-0.56625141562853909</v>
      </c>
    </row>
    <row r="62" spans="1:11" ht="14.1" customHeight="1" x14ac:dyDescent="0.2">
      <c r="A62" s="306" t="s">
        <v>292</v>
      </c>
      <c r="B62" s="307" t="s">
        <v>293</v>
      </c>
      <c r="C62" s="308"/>
      <c r="D62" s="113">
        <v>2.9169435215946842</v>
      </c>
      <c r="E62" s="115">
        <v>1756</v>
      </c>
      <c r="F62" s="114">
        <v>1739</v>
      </c>
      <c r="G62" s="114">
        <v>1736</v>
      </c>
      <c r="H62" s="114">
        <v>1730</v>
      </c>
      <c r="I62" s="140">
        <v>1753</v>
      </c>
      <c r="J62" s="115">
        <v>3</v>
      </c>
      <c r="K62" s="116">
        <v>0.17113519680547631</v>
      </c>
    </row>
    <row r="63" spans="1:11" ht="14.1" customHeight="1" x14ac:dyDescent="0.2">
      <c r="A63" s="306"/>
      <c r="B63" s="307" t="s">
        <v>294</v>
      </c>
      <c r="C63" s="308"/>
      <c r="D63" s="113">
        <v>2.514950166112957</v>
      </c>
      <c r="E63" s="115">
        <v>1514</v>
      </c>
      <c r="F63" s="114">
        <v>1499</v>
      </c>
      <c r="G63" s="114">
        <v>1496</v>
      </c>
      <c r="H63" s="114">
        <v>1499</v>
      </c>
      <c r="I63" s="140">
        <v>1515</v>
      </c>
      <c r="J63" s="115">
        <v>-1</v>
      </c>
      <c r="K63" s="116">
        <v>-6.6006600660066E-2</v>
      </c>
    </row>
    <row r="64" spans="1:11" ht="14.1" customHeight="1" x14ac:dyDescent="0.2">
      <c r="A64" s="306" t="s">
        <v>295</v>
      </c>
      <c r="B64" s="307" t="s">
        <v>296</v>
      </c>
      <c r="C64" s="308"/>
      <c r="D64" s="113">
        <v>0.4700996677740864</v>
      </c>
      <c r="E64" s="115">
        <v>283</v>
      </c>
      <c r="F64" s="114">
        <v>285</v>
      </c>
      <c r="G64" s="114">
        <v>284</v>
      </c>
      <c r="H64" s="114">
        <v>281</v>
      </c>
      <c r="I64" s="140">
        <v>281</v>
      </c>
      <c r="J64" s="115">
        <v>2</v>
      </c>
      <c r="K64" s="116">
        <v>0.71174377224199292</v>
      </c>
    </row>
    <row r="65" spans="1:11" ht="14.1" customHeight="1" x14ac:dyDescent="0.2">
      <c r="A65" s="306" t="s">
        <v>297</v>
      </c>
      <c r="B65" s="307" t="s">
        <v>298</v>
      </c>
      <c r="C65" s="308"/>
      <c r="D65" s="113">
        <v>0.45182724252491696</v>
      </c>
      <c r="E65" s="115">
        <v>272</v>
      </c>
      <c r="F65" s="114">
        <v>264</v>
      </c>
      <c r="G65" s="114">
        <v>257</v>
      </c>
      <c r="H65" s="114">
        <v>256</v>
      </c>
      <c r="I65" s="140">
        <v>256</v>
      </c>
      <c r="J65" s="115">
        <v>16</v>
      </c>
      <c r="K65" s="116">
        <v>6.25</v>
      </c>
    </row>
    <row r="66" spans="1:11" ht="14.1" customHeight="1" x14ac:dyDescent="0.2">
      <c r="A66" s="306">
        <v>82</v>
      </c>
      <c r="B66" s="307" t="s">
        <v>299</v>
      </c>
      <c r="C66" s="308"/>
      <c r="D66" s="113">
        <v>2.0548172757475083</v>
      </c>
      <c r="E66" s="115">
        <v>1237</v>
      </c>
      <c r="F66" s="114">
        <v>1262</v>
      </c>
      <c r="G66" s="114">
        <v>1254</v>
      </c>
      <c r="H66" s="114">
        <v>1219</v>
      </c>
      <c r="I66" s="140">
        <v>1213</v>
      </c>
      <c r="J66" s="115">
        <v>24</v>
      </c>
      <c r="K66" s="116">
        <v>1.978565539983512</v>
      </c>
    </row>
    <row r="67" spans="1:11" ht="14.1" customHeight="1" x14ac:dyDescent="0.2">
      <c r="A67" s="306" t="s">
        <v>300</v>
      </c>
      <c r="B67" s="307" t="s">
        <v>301</v>
      </c>
      <c r="C67" s="308"/>
      <c r="D67" s="113">
        <v>1.2475083056478404</v>
      </c>
      <c r="E67" s="115">
        <v>751</v>
      </c>
      <c r="F67" s="114">
        <v>764</v>
      </c>
      <c r="G67" s="114">
        <v>753</v>
      </c>
      <c r="H67" s="114">
        <v>732</v>
      </c>
      <c r="I67" s="140">
        <v>720</v>
      </c>
      <c r="J67" s="115">
        <v>31</v>
      </c>
      <c r="K67" s="116">
        <v>4.3055555555555554</v>
      </c>
    </row>
    <row r="68" spans="1:11" ht="14.1" customHeight="1" x14ac:dyDescent="0.2">
      <c r="A68" s="306" t="s">
        <v>302</v>
      </c>
      <c r="B68" s="307" t="s">
        <v>303</v>
      </c>
      <c r="C68" s="308"/>
      <c r="D68" s="113">
        <v>0.40531561461794019</v>
      </c>
      <c r="E68" s="115">
        <v>244</v>
      </c>
      <c r="F68" s="114">
        <v>252</v>
      </c>
      <c r="G68" s="114">
        <v>251</v>
      </c>
      <c r="H68" s="114">
        <v>237</v>
      </c>
      <c r="I68" s="140">
        <v>237</v>
      </c>
      <c r="J68" s="115">
        <v>7</v>
      </c>
      <c r="K68" s="116">
        <v>2.9535864978902953</v>
      </c>
    </row>
    <row r="69" spans="1:11" ht="14.1" customHeight="1" x14ac:dyDescent="0.2">
      <c r="A69" s="306">
        <v>83</v>
      </c>
      <c r="B69" s="307" t="s">
        <v>304</v>
      </c>
      <c r="C69" s="308"/>
      <c r="D69" s="113">
        <v>6.1378737541528237</v>
      </c>
      <c r="E69" s="115">
        <v>3695</v>
      </c>
      <c r="F69" s="114">
        <v>3680</v>
      </c>
      <c r="G69" s="114">
        <v>3635</v>
      </c>
      <c r="H69" s="114">
        <v>3529</v>
      </c>
      <c r="I69" s="140">
        <v>3531</v>
      </c>
      <c r="J69" s="115">
        <v>164</v>
      </c>
      <c r="K69" s="116">
        <v>4.6445766071934296</v>
      </c>
    </row>
    <row r="70" spans="1:11" ht="14.1" customHeight="1" x14ac:dyDescent="0.2">
      <c r="A70" s="306" t="s">
        <v>305</v>
      </c>
      <c r="B70" s="307" t="s">
        <v>306</v>
      </c>
      <c r="C70" s="308"/>
      <c r="D70" s="113">
        <v>5.1162790697674421</v>
      </c>
      <c r="E70" s="115">
        <v>3080</v>
      </c>
      <c r="F70" s="114">
        <v>3079</v>
      </c>
      <c r="G70" s="114">
        <v>3029</v>
      </c>
      <c r="H70" s="114">
        <v>2922</v>
      </c>
      <c r="I70" s="140">
        <v>2921</v>
      </c>
      <c r="J70" s="115">
        <v>159</v>
      </c>
      <c r="K70" s="116">
        <v>5.443341321465252</v>
      </c>
    </row>
    <row r="71" spans="1:11" ht="14.1" customHeight="1" x14ac:dyDescent="0.2">
      <c r="A71" s="306"/>
      <c r="B71" s="307" t="s">
        <v>307</v>
      </c>
      <c r="C71" s="308"/>
      <c r="D71" s="113">
        <v>3.1943521594684388</v>
      </c>
      <c r="E71" s="115">
        <v>1923</v>
      </c>
      <c r="F71" s="114">
        <v>1931</v>
      </c>
      <c r="G71" s="114">
        <v>1912</v>
      </c>
      <c r="H71" s="114">
        <v>1823</v>
      </c>
      <c r="I71" s="140">
        <v>1813</v>
      </c>
      <c r="J71" s="115">
        <v>110</v>
      </c>
      <c r="K71" s="116">
        <v>6.067291781577496</v>
      </c>
    </row>
    <row r="72" spans="1:11" ht="14.1" customHeight="1" x14ac:dyDescent="0.2">
      <c r="A72" s="306">
        <v>84</v>
      </c>
      <c r="B72" s="307" t="s">
        <v>308</v>
      </c>
      <c r="C72" s="308"/>
      <c r="D72" s="113">
        <v>0.99501661129568109</v>
      </c>
      <c r="E72" s="115">
        <v>599</v>
      </c>
      <c r="F72" s="114">
        <v>609</v>
      </c>
      <c r="G72" s="114">
        <v>611</v>
      </c>
      <c r="H72" s="114">
        <v>642</v>
      </c>
      <c r="I72" s="140">
        <v>639</v>
      </c>
      <c r="J72" s="115">
        <v>-40</v>
      </c>
      <c r="K72" s="116">
        <v>-6.2597809076682314</v>
      </c>
    </row>
    <row r="73" spans="1:11" ht="14.1" customHeight="1" x14ac:dyDescent="0.2">
      <c r="A73" s="306" t="s">
        <v>309</v>
      </c>
      <c r="B73" s="307" t="s">
        <v>310</v>
      </c>
      <c r="C73" s="308"/>
      <c r="D73" s="113">
        <v>0.45016611295681064</v>
      </c>
      <c r="E73" s="115">
        <v>271</v>
      </c>
      <c r="F73" s="114">
        <v>281</v>
      </c>
      <c r="G73" s="114">
        <v>273</v>
      </c>
      <c r="H73" s="114">
        <v>282</v>
      </c>
      <c r="I73" s="140">
        <v>282</v>
      </c>
      <c r="J73" s="115">
        <v>-11</v>
      </c>
      <c r="K73" s="116">
        <v>-3.9007092198581561</v>
      </c>
    </row>
    <row r="74" spans="1:11" ht="14.1" customHeight="1" x14ac:dyDescent="0.2">
      <c r="A74" s="306" t="s">
        <v>311</v>
      </c>
      <c r="B74" s="307" t="s">
        <v>312</v>
      </c>
      <c r="C74" s="308"/>
      <c r="D74" s="113">
        <v>0.22259136212624583</v>
      </c>
      <c r="E74" s="115">
        <v>134</v>
      </c>
      <c r="F74" s="114">
        <v>137</v>
      </c>
      <c r="G74" s="114">
        <v>147</v>
      </c>
      <c r="H74" s="114">
        <v>153</v>
      </c>
      <c r="I74" s="140">
        <v>150</v>
      </c>
      <c r="J74" s="115">
        <v>-16</v>
      </c>
      <c r="K74" s="116">
        <v>-10.666666666666666</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9.1362126245847178E-2</v>
      </c>
      <c r="E76" s="115">
        <v>55</v>
      </c>
      <c r="F76" s="114">
        <v>51</v>
      </c>
      <c r="G76" s="114">
        <v>51</v>
      </c>
      <c r="H76" s="114">
        <v>53</v>
      </c>
      <c r="I76" s="140">
        <v>58</v>
      </c>
      <c r="J76" s="115">
        <v>-3</v>
      </c>
      <c r="K76" s="116">
        <v>-5.1724137931034484</v>
      </c>
    </row>
    <row r="77" spans="1:11" ht="14.1" customHeight="1" x14ac:dyDescent="0.2">
      <c r="A77" s="306">
        <v>92</v>
      </c>
      <c r="B77" s="307" t="s">
        <v>316</v>
      </c>
      <c r="C77" s="308"/>
      <c r="D77" s="113">
        <v>0.62790697674418605</v>
      </c>
      <c r="E77" s="115">
        <v>378</v>
      </c>
      <c r="F77" s="114">
        <v>377</v>
      </c>
      <c r="G77" s="114">
        <v>375</v>
      </c>
      <c r="H77" s="114">
        <v>380</v>
      </c>
      <c r="I77" s="140">
        <v>372</v>
      </c>
      <c r="J77" s="115">
        <v>6</v>
      </c>
      <c r="K77" s="116">
        <v>1.6129032258064515</v>
      </c>
    </row>
    <row r="78" spans="1:11" ht="14.1" customHeight="1" x14ac:dyDescent="0.2">
      <c r="A78" s="306">
        <v>93</v>
      </c>
      <c r="B78" s="307" t="s">
        <v>317</v>
      </c>
      <c r="C78" s="308"/>
      <c r="D78" s="113">
        <v>5.3156146179401995E-2</v>
      </c>
      <c r="E78" s="115">
        <v>32</v>
      </c>
      <c r="F78" s="114">
        <v>33</v>
      </c>
      <c r="G78" s="114">
        <v>35</v>
      </c>
      <c r="H78" s="114">
        <v>38</v>
      </c>
      <c r="I78" s="140">
        <v>33</v>
      </c>
      <c r="J78" s="115">
        <v>-1</v>
      </c>
      <c r="K78" s="116">
        <v>-3.0303030303030303</v>
      </c>
    </row>
    <row r="79" spans="1:11" ht="14.1" customHeight="1" x14ac:dyDescent="0.2">
      <c r="A79" s="306">
        <v>94</v>
      </c>
      <c r="B79" s="307" t="s">
        <v>318</v>
      </c>
      <c r="C79" s="308"/>
      <c r="D79" s="113" t="s">
        <v>513</v>
      </c>
      <c r="E79" s="115" t="s">
        <v>513</v>
      </c>
      <c r="F79" s="114" t="s">
        <v>513</v>
      </c>
      <c r="G79" s="114" t="s">
        <v>513</v>
      </c>
      <c r="H79" s="114">
        <v>34</v>
      </c>
      <c r="I79" s="140">
        <v>26</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7.4750830564784057E-2</v>
      </c>
      <c r="E81" s="143">
        <v>45</v>
      </c>
      <c r="F81" s="144">
        <v>48</v>
      </c>
      <c r="G81" s="144">
        <v>41</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15542</v>
      </c>
      <c r="E12" s="114">
        <v>16027</v>
      </c>
      <c r="F12" s="114">
        <v>16205</v>
      </c>
      <c r="G12" s="114">
        <v>16336</v>
      </c>
      <c r="H12" s="140">
        <v>16225</v>
      </c>
      <c r="I12" s="115">
        <v>-683</v>
      </c>
      <c r="J12" s="116">
        <v>-4.2095531587057007</v>
      </c>
      <c r="K12"/>
      <c r="L12"/>
      <c r="M12"/>
      <c r="N12"/>
      <c r="O12"/>
      <c r="P12"/>
    </row>
    <row r="13" spans="1:16" s="110" customFormat="1" ht="14.45" customHeight="1" x14ac:dyDescent="0.2">
      <c r="A13" s="120" t="s">
        <v>105</v>
      </c>
      <c r="B13" s="119" t="s">
        <v>106</v>
      </c>
      <c r="C13" s="113">
        <v>38.901042336893582</v>
      </c>
      <c r="D13" s="115">
        <v>6046</v>
      </c>
      <c r="E13" s="114">
        <v>6255</v>
      </c>
      <c r="F13" s="114">
        <v>6350</v>
      </c>
      <c r="G13" s="114">
        <v>6347</v>
      </c>
      <c r="H13" s="140">
        <v>6330</v>
      </c>
      <c r="I13" s="115">
        <v>-284</v>
      </c>
      <c r="J13" s="116">
        <v>-4.4865718799368093</v>
      </c>
      <c r="K13"/>
      <c r="L13"/>
      <c r="M13"/>
      <c r="N13"/>
      <c r="O13"/>
      <c r="P13"/>
    </row>
    <row r="14" spans="1:16" s="110" customFormat="1" ht="14.45" customHeight="1" x14ac:dyDescent="0.2">
      <c r="A14" s="120"/>
      <c r="B14" s="119" t="s">
        <v>107</v>
      </c>
      <c r="C14" s="113">
        <v>61.098957663106418</v>
      </c>
      <c r="D14" s="115">
        <v>9496</v>
      </c>
      <c r="E14" s="114">
        <v>9772</v>
      </c>
      <c r="F14" s="114">
        <v>9855</v>
      </c>
      <c r="G14" s="114">
        <v>9989</v>
      </c>
      <c r="H14" s="140">
        <v>9895</v>
      </c>
      <c r="I14" s="115">
        <v>-399</v>
      </c>
      <c r="J14" s="116">
        <v>-4.0323395654370895</v>
      </c>
      <c r="K14"/>
      <c r="L14"/>
      <c r="M14"/>
      <c r="N14"/>
      <c r="O14"/>
      <c r="P14"/>
    </row>
    <row r="15" spans="1:16" s="110" customFormat="1" ht="14.45" customHeight="1" x14ac:dyDescent="0.2">
      <c r="A15" s="118" t="s">
        <v>105</v>
      </c>
      <c r="B15" s="121" t="s">
        <v>108</v>
      </c>
      <c r="C15" s="113">
        <v>14.483335478059452</v>
      </c>
      <c r="D15" s="115">
        <v>2251</v>
      </c>
      <c r="E15" s="114">
        <v>2314</v>
      </c>
      <c r="F15" s="114">
        <v>2371</v>
      </c>
      <c r="G15" s="114">
        <v>2425</v>
      </c>
      <c r="H15" s="140">
        <v>2292</v>
      </c>
      <c r="I15" s="115">
        <v>-41</v>
      </c>
      <c r="J15" s="116">
        <v>-1.7888307155322862</v>
      </c>
      <c r="K15"/>
      <c r="L15"/>
      <c r="M15"/>
      <c r="N15"/>
      <c r="O15"/>
      <c r="P15"/>
    </row>
    <row r="16" spans="1:16" s="110" customFormat="1" ht="14.45" customHeight="1" x14ac:dyDescent="0.2">
      <c r="A16" s="118"/>
      <c r="B16" s="121" t="s">
        <v>109</v>
      </c>
      <c r="C16" s="113">
        <v>48.893321322867067</v>
      </c>
      <c r="D16" s="115">
        <v>7599</v>
      </c>
      <c r="E16" s="114">
        <v>7916</v>
      </c>
      <c r="F16" s="114">
        <v>8038</v>
      </c>
      <c r="G16" s="114">
        <v>8112</v>
      </c>
      <c r="H16" s="140">
        <v>8152</v>
      </c>
      <c r="I16" s="115">
        <v>-553</v>
      </c>
      <c r="J16" s="116">
        <v>-6.7836113837095189</v>
      </c>
      <c r="K16"/>
      <c r="L16"/>
      <c r="M16"/>
      <c r="N16"/>
      <c r="O16"/>
      <c r="P16"/>
    </row>
    <row r="17" spans="1:16" s="110" customFormat="1" ht="14.45" customHeight="1" x14ac:dyDescent="0.2">
      <c r="A17" s="118"/>
      <c r="B17" s="121" t="s">
        <v>110</v>
      </c>
      <c r="C17" s="113">
        <v>20.692317591043622</v>
      </c>
      <c r="D17" s="115">
        <v>3216</v>
      </c>
      <c r="E17" s="114">
        <v>3293</v>
      </c>
      <c r="F17" s="114">
        <v>3295</v>
      </c>
      <c r="G17" s="114">
        <v>3328</v>
      </c>
      <c r="H17" s="140">
        <v>3330</v>
      </c>
      <c r="I17" s="115">
        <v>-114</v>
      </c>
      <c r="J17" s="116">
        <v>-3.4234234234234235</v>
      </c>
      <c r="K17"/>
      <c r="L17"/>
      <c r="M17"/>
      <c r="N17"/>
      <c r="O17"/>
      <c r="P17"/>
    </row>
    <row r="18" spans="1:16" s="110" customFormat="1" ht="14.45" customHeight="1" x14ac:dyDescent="0.2">
      <c r="A18" s="120"/>
      <c r="B18" s="121" t="s">
        <v>111</v>
      </c>
      <c r="C18" s="113">
        <v>15.931025608029854</v>
      </c>
      <c r="D18" s="115">
        <v>2476</v>
      </c>
      <c r="E18" s="114">
        <v>2504</v>
      </c>
      <c r="F18" s="114">
        <v>2501</v>
      </c>
      <c r="G18" s="114">
        <v>2471</v>
      </c>
      <c r="H18" s="140">
        <v>2451</v>
      </c>
      <c r="I18" s="115">
        <v>25</v>
      </c>
      <c r="J18" s="116">
        <v>1.0199918400652794</v>
      </c>
      <c r="K18"/>
      <c r="L18"/>
      <c r="M18"/>
      <c r="N18"/>
      <c r="O18"/>
      <c r="P18"/>
    </row>
    <row r="19" spans="1:16" s="110" customFormat="1" ht="14.45" customHeight="1" x14ac:dyDescent="0.2">
      <c r="A19" s="120"/>
      <c r="B19" s="121" t="s">
        <v>112</v>
      </c>
      <c r="C19" s="113">
        <v>1.7822674044524514</v>
      </c>
      <c r="D19" s="115">
        <v>277</v>
      </c>
      <c r="E19" s="114">
        <v>258</v>
      </c>
      <c r="F19" s="114">
        <v>283</v>
      </c>
      <c r="G19" s="114">
        <v>227</v>
      </c>
      <c r="H19" s="140">
        <v>229</v>
      </c>
      <c r="I19" s="115">
        <v>48</v>
      </c>
      <c r="J19" s="116">
        <v>20.960698689956331</v>
      </c>
      <c r="K19"/>
      <c r="L19"/>
      <c r="M19"/>
      <c r="N19"/>
      <c r="O19"/>
      <c r="P19"/>
    </row>
    <row r="20" spans="1:16" s="110" customFormat="1" ht="14.45" customHeight="1" x14ac:dyDescent="0.2">
      <c r="A20" s="120" t="s">
        <v>113</v>
      </c>
      <c r="B20" s="119" t="s">
        <v>116</v>
      </c>
      <c r="C20" s="113">
        <v>91.789988418478956</v>
      </c>
      <c r="D20" s="115">
        <v>14266</v>
      </c>
      <c r="E20" s="114">
        <v>14717</v>
      </c>
      <c r="F20" s="114">
        <v>14909</v>
      </c>
      <c r="G20" s="114">
        <v>15005</v>
      </c>
      <c r="H20" s="140">
        <v>14921</v>
      </c>
      <c r="I20" s="115">
        <v>-655</v>
      </c>
      <c r="J20" s="116">
        <v>-4.3897862073587559</v>
      </c>
      <c r="K20"/>
      <c r="L20"/>
      <c r="M20"/>
      <c r="N20"/>
      <c r="O20"/>
      <c r="P20"/>
    </row>
    <row r="21" spans="1:16" s="110" customFormat="1" ht="14.45" customHeight="1" x14ac:dyDescent="0.2">
      <c r="A21" s="123"/>
      <c r="B21" s="124" t="s">
        <v>117</v>
      </c>
      <c r="C21" s="125">
        <v>8.0298545875691669</v>
      </c>
      <c r="D21" s="143">
        <v>1248</v>
      </c>
      <c r="E21" s="144">
        <v>1280</v>
      </c>
      <c r="F21" s="144">
        <v>1266</v>
      </c>
      <c r="G21" s="144">
        <v>1298</v>
      </c>
      <c r="H21" s="145">
        <v>1270</v>
      </c>
      <c r="I21" s="143">
        <v>-22</v>
      </c>
      <c r="J21" s="146">
        <v>-1.7322834645669292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16406</v>
      </c>
      <c r="E56" s="114">
        <v>16850</v>
      </c>
      <c r="F56" s="114">
        <v>17053</v>
      </c>
      <c r="G56" s="114">
        <v>17116</v>
      </c>
      <c r="H56" s="140">
        <v>16865</v>
      </c>
      <c r="I56" s="115">
        <v>-459</v>
      </c>
      <c r="J56" s="116">
        <v>-2.7216128075896826</v>
      </c>
      <c r="K56"/>
      <c r="L56"/>
      <c r="M56"/>
      <c r="N56"/>
      <c r="O56"/>
      <c r="P56"/>
    </row>
    <row r="57" spans="1:16" s="110" customFormat="1" ht="14.45" customHeight="1" x14ac:dyDescent="0.2">
      <c r="A57" s="120" t="s">
        <v>105</v>
      </c>
      <c r="B57" s="119" t="s">
        <v>106</v>
      </c>
      <c r="C57" s="113">
        <v>38.492015116420824</v>
      </c>
      <c r="D57" s="115">
        <v>6315</v>
      </c>
      <c r="E57" s="114">
        <v>6515</v>
      </c>
      <c r="F57" s="114">
        <v>6605</v>
      </c>
      <c r="G57" s="114">
        <v>6549</v>
      </c>
      <c r="H57" s="140">
        <v>6438</v>
      </c>
      <c r="I57" s="115">
        <v>-123</v>
      </c>
      <c r="J57" s="116">
        <v>-1.9105312208760485</v>
      </c>
    </row>
    <row r="58" spans="1:16" s="110" customFormat="1" ht="14.45" customHeight="1" x14ac:dyDescent="0.2">
      <c r="A58" s="120"/>
      <c r="B58" s="119" t="s">
        <v>107</v>
      </c>
      <c r="C58" s="113">
        <v>61.507984883579176</v>
      </c>
      <c r="D58" s="115">
        <v>10091</v>
      </c>
      <c r="E58" s="114">
        <v>10335</v>
      </c>
      <c r="F58" s="114">
        <v>10448</v>
      </c>
      <c r="G58" s="114">
        <v>10567</v>
      </c>
      <c r="H58" s="140">
        <v>10427</v>
      </c>
      <c r="I58" s="115">
        <v>-336</v>
      </c>
      <c r="J58" s="116">
        <v>-3.2224033758511554</v>
      </c>
    </row>
    <row r="59" spans="1:16" s="110" customFormat="1" ht="14.45" customHeight="1" x14ac:dyDescent="0.2">
      <c r="A59" s="118" t="s">
        <v>105</v>
      </c>
      <c r="B59" s="121" t="s">
        <v>108</v>
      </c>
      <c r="C59" s="113">
        <v>15.463854687309521</v>
      </c>
      <c r="D59" s="115">
        <v>2537</v>
      </c>
      <c r="E59" s="114">
        <v>2580</v>
      </c>
      <c r="F59" s="114">
        <v>2665</v>
      </c>
      <c r="G59" s="114">
        <v>2706</v>
      </c>
      <c r="H59" s="140">
        <v>2534</v>
      </c>
      <c r="I59" s="115">
        <v>3</v>
      </c>
      <c r="J59" s="116">
        <v>0.11838989739542226</v>
      </c>
    </row>
    <row r="60" spans="1:16" s="110" customFormat="1" ht="14.45" customHeight="1" x14ac:dyDescent="0.2">
      <c r="A60" s="118"/>
      <c r="B60" s="121" t="s">
        <v>109</v>
      </c>
      <c r="C60" s="113">
        <v>49.45751554309399</v>
      </c>
      <c r="D60" s="115">
        <v>8114</v>
      </c>
      <c r="E60" s="114">
        <v>8444</v>
      </c>
      <c r="F60" s="114">
        <v>8575</v>
      </c>
      <c r="G60" s="114">
        <v>8627</v>
      </c>
      <c r="H60" s="140">
        <v>8564</v>
      </c>
      <c r="I60" s="115">
        <v>-450</v>
      </c>
      <c r="J60" s="116">
        <v>-5.2545539467538536</v>
      </c>
    </row>
    <row r="61" spans="1:16" s="110" customFormat="1" ht="14.45" customHeight="1" x14ac:dyDescent="0.2">
      <c r="A61" s="118"/>
      <c r="B61" s="121" t="s">
        <v>110</v>
      </c>
      <c r="C61" s="113">
        <v>20.206022187004756</v>
      </c>
      <c r="D61" s="115">
        <v>3315</v>
      </c>
      <c r="E61" s="114">
        <v>3367</v>
      </c>
      <c r="F61" s="114">
        <v>3351</v>
      </c>
      <c r="G61" s="114">
        <v>3363</v>
      </c>
      <c r="H61" s="140">
        <v>3368</v>
      </c>
      <c r="I61" s="115">
        <v>-53</v>
      </c>
      <c r="J61" s="116">
        <v>-1.5736342042755345</v>
      </c>
    </row>
    <row r="62" spans="1:16" s="110" customFormat="1" ht="14.45" customHeight="1" x14ac:dyDescent="0.2">
      <c r="A62" s="120"/>
      <c r="B62" s="121" t="s">
        <v>111</v>
      </c>
      <c r="C62" s="113">
        <v>14.872607582591735</v>
      </c>
      <c r="D62" s="115">
        <v>2440</v>
      </c>
      <c r="E62" s="114">
        <v>2459</v>
      </c>
      <c r="F62" s="114">
        <v>2462</v>
      </c>
      <c r="G62" s="114">
        <v>2420</v>
      </c>
      <c r="H62" s="140">
        <v>2399</v>
      </c>
      <c r="I62" s="115">
        <v>41</v>
      </c>
      <c r="J62" s="116">
        <v>1.7090454355981659</v>
      </c>
    </row>
    <row r="63" spans="1:16" s="110" customFormat="1" ht="14.45" customHeight="1" x14ac:dyDescent="0.2">
      <c r="A63" s="120"/>
      <c r="B63" s="121" t="s">
        <v>112</v>
      </c>
      <c r="C63" s="113">
        <v>1.639644032670974</v>
      </c>
      <c r="D63" s="115">
        <v>269</v>
      </c>
      <c r="E63" s="114">
        <v>253</v>
      </c>
      <c r="F63" s="114">
        <v>282</v>
      </c>
      <c r="G63" s="114">
        <v>228</v>
      </c>
      <c r="H63" s="140">
        <v>224</v>
      </c>
      <c r="I63" s="115">
        <v>45</v>
      </c>
      <c r="J63" s="116">
        <v>20.089285714285715</v>
      </c>
    </row>
    <row r="64" spans="1:16" s="110" customFormat="1" ht="14.45" customHeight="1" x14ac:dyDescent="0.2">
      <c r="A64" s="120" t="s">
        <v>113</v>
      </c>
      <c r="B64" s="119" t="s">
        <v>116</v>
      </c>
      <c r="C64" s="113">
        <v>91.618919907350971</v>
      </c>
      <c r="D64" s="115">
        <v>15031</v>
      </c>
      <c r="E64" s="114">
        <v>15444</v>
      </c>
      <c r="F64" s="114">
        <v>15664</v>
      </c>
      <c r="G64" s="114">
        <v>15715</v>
      </c>
      <c r="H64" s="140">
        <v>15520</v>
      </c>
      <c r="I64" s="115">
        <v>-489</v>
      </c>
      <c r="J64" s="116">
        <v>-3.1507731958762886</v>
      </c>
    </row>
    <row r="65" spans="1:10" s="110" customFormat="1" ht="14.45" customHeight="1" x14ac:dyDescent="0.2">
      <c r="A65" s="123"/>
      <c r="B65" s="124" t="s">
        <v>117</v>
      </c>
      <c r="C65" s="125">
        <v>8.2591734731195903</v>
      </c>
      <c r="D65" s="143">
        <v>1355</v>
      </c>
      <c r="E65" s="144">
        <v>1382</v>
      </c>
      <c r="F65" s="144">
        <v>1364</v>
      </c>
      <c r="G65" s="144">
        <v>1378</v>
      </c>
      <c r="H65" s="145">
        <v>1321</v>
      </c>
      <c r="I65" s="143">
        <v>34</v>
      </c>
      <c r="J65" s="146">
        <v>2.5738077214231643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15542</v>
      </c>
      <c r="G11" s="114">
        <v>16027</v>
      </c>
      <c r="H11" s="114">
        <v>16205</v>
      </c>
      <c r="I11" s="114">
        <v>16336</v>
      </c>
      <c r="J11" s="140">
        <v>16225</v>
      </c>
      <c r="K11" s="114">
        <v>-683</v>
      </c>
      <c r="L11" s="116">
        <v>-4.2095531587057007</v>
      </c>
    </row>
    <row r="12" spans="1:17" s="110" customFormat="1" ht="24" customHeight="1" x14ac:dyDescent="0.2">
      <c r="A12" s="604" t="s">
        <v>185</v>
      </c>
      <c r="B12" s="605"/>
      <c r="C12" s="605"/>
      <c r="D12" s="606"/>
      <c r="E12" s="113">
        <v>38.901042336893582</v>
      </c>
      <c r="F12" s="115">
        <v>6046</v>
      </c>
      <c r="G12" s="114">
        <v>6255</v>
      </c>
      <c r="H12" s="114">
        <v>6350</v>
      </c>
      <c r="I12" s="114">
        <v>6347</v>
      </c>
      <c r="J12" s="140">
        <v>6330</v>
      </c>
      <c r="K12" s="114">
        <v>-284</v>
      </c>
      <c r="L12" s="116">
        <v>-4.4865718799368093</v>
      </c>
    </row>
    <row r="13" spans="1:17" s="110" customFormat="1" ht="15" customHeight="1" x14ac:dyDescent="0.2">
      <c r="A13" s="120"/>
      <c r="B13" s="612" t="s">
        <v>107</v>
      </c>
      <c r="C13" s="612"/>
      <c r="E13" s="113">
        <v>61.098957663106418</v>
      </c>
      <c r="F13" s="115">
        <v>9496</v>
      </c>
      <c r="G13" s="114">
        <v>9772</v>
      </c>
      <c r="H13" s="114">
        <v>9855</v>
      </c>
      <c r="I13" s="114">
        <v>9989</v>
      </c>
      <c r="J13" s="140">
        <v>9895</v>
      </c>
      <c r="K13" s="114">
        <v>-399</v>
      </c>
      <c r="L13" s="116">
        <v>-4.0323395654370895</v>
      </c>
    </row>
    <row r="14" spans="1:17" s="110" customFormat="1" ht="22.5" customHeight="1" x14ac:dyDescent="0.2">
      <c r="A14" s="604" t="s">
        <v>186</v>
      </c>
      <c r="B14" s="605"/>
      <c r="C14" s="605"/>
      <c r="D14" s="606"/>
      <c r="E14" s="113">
        <v>14.483335478059452</v>
      </c>
      <c r="F14" s="115">
        <v>2251</v>
      </c>
      <c r="G14" s="114">
        <v>2314</v>
      </c>
      <c r="H14" s="114">
        <v>2371</v>
      </c>
      <c r="I14" s="114">
        <v>2425</v>
      </c>
      <c r="J14" s="140">
        <v>2292</v>
      </c>
      <c r="K14" s="114">
        <v>-41</v>
      </c>
      <c r="L14" s="116">
        <v>-1.7888307155322862</v>
      </c>
    </row>
    <row r="15" spans="1:17" s="110" customFormat="1" ht="15" customHeight="1" x14ac:dyDescent="0.2">
      <c r="A15" s="120"/>
      <c r="B15" s="119"/>
      <c r="C15" s="258" t="s">
        <v>106</v>
      </c>
      <c r="E15" s="113">
        <v>39.404709018214128</v>
      </c>
      <c r="F15" s="115">
        <v>887</v>
      </c>
      <c r="G15" s="114">
        <v>913</v>
      </c>
      <c r="H15" s="114">
        <v>944</v>
      </c>
      <c r="I15" s="114">
        <v>948</v>
      </c>
      <c r="J15" s="140">
        <v>919</v>
      </c>
      <c r="K15" s="114">
        <v>-32</v>
      </c>
      <c r="L15" s="116">
        <v>-3.4820457018498367</v>
      </c>
    </row>
    <row r="16" spans="1:17" s="110" customFormat="1" ht="15" customHeight="1" x14ac:dyDescent="0.2">
      <c r="A16" s="120"/>
      <c r="B16" s="119"/>
      <c r="C16" s="258" t="s">
        <v>107</v>
      </c>
      <c r="E16" s="113">
        <v>60.595290981785872</v>
      </c>
      <c r="F16" s="115">
        <v>1364</v>
      </c>
      <c r="G16" s="114">
        <v>1401</v>
      </c>
      <c r="H16" s="114">
        <v>1427</v>
      </c>
      <c r="I16" s="114">
        <v>1477</v>
      </c>
      <c r="J16" s="140">
        <v>1373</v>
      </c>
      <c r="K16" s="114">
        <v>-9</v>
      </c>
      <c r="L16" s="116">
        <v>-0.65549890750182083</v>
      </c>
    </row>
    <row r="17" spans="1:12" s="110" customFormat="1" ht="15" customHeight="1" x14ac:dyDescent="0.2">
      <c r="A17" s="120"/>
      <c r="B17" s="121" t="s">
        <v>109</v>
      </c>
      <c r="C17" s="258"/>
      <c r="E17" s="113">
        <v>48.893321322867067</v>
      </c>
      <c r="F17" s="115">
        <v>7599</v>
      </c>
      <c r="G17" s="114">
        <v>7916</v>
      </c>
      <c r="H17" s="114">
        <v>8038</v>
      </c>
      <c r="I17" s="114">
        <v>8112</v>
      </c>
      <c r="J17" s="140">
        <v>8152</v>
      </c>
      <c r="K17" s="114">
        <v>-553</v>
      </c>
      <c r="L17" s="116">
        <v>-6.7836113837095189</v>
      </c>
    </row>
    <row r="18" spans="1:12" s="110" customFormat="1" ht="15" customHeight="1" x14ac:dyDescent="0.2">
      <c r="A18" s="120"/>
      <c r="B18" s="119"/>
      <c r="C18" s="258" t="s">
        <v>106</v>
      </c>
      <c r="E18" s="113">
        <v>34.846690353993949</v>
      </c>
      <c r="F18" s="115">
        <v>2648</v>
      </c>
      <c r="G18" s="114">
        <v>2783</v>
      </c>
      <c r="H18" s="114">
        <v>2828</v>
      </c>
      <c r="I18" s="114">
        <v>2813</v>
      </c>
      <c r="J18" s="140">
        <v>2827</v>
      </c>
      <c r="K18" s="114">
        <v>-179</v>
      </c>
      <c r="L18" s="116">
        <v>-6.3318004952246199</v>
      </c>
    </row>
    <row r="19" spans="1:12" s="110" customFormat="1" ht="15" customHeight="1" x14ac:dyDescent="0.2">
      <c r="A19" s="120"/>
      <c r="B19" s="119"/>
      <c r="C19" s="258" t="s">
        <v>107</v>
      </c>
      <c r="E19" s="113">
        <v>65.153309646006051</v>
      </c>
      <c r="F19" s="115">
        <v>4951</v>
      </c>
      <c r="G19" s="114">
        <v>5133</v>
      </c>
      <c r="H19" s="114">
        <v>5210</v>
      </c>
      <c r="I19" s="114">
        <v>5299</v>
      </c>
      <c r="J19" s="140">
        <v>5325</v>
      </c>
      <c r="K19" s="114">
        <v>-374</v>
      </c>
      <c r="L19" s="116">
        <v>-7.023474178403756</v>
      </c>
    </row>
    <row r="20" spans="1:12" s="110" customFormat="1" ht="15" customHeight="1" x14ac:dyDescent="0.2">
      <c r="A20" s="120"/>
      <c r="B20" s="121" t="s">
        <v>110</v>
      </c>
      <c r="C20" s="258"/>
      <c r="E20" s="113">
        <v>20.692317591043622</v>
      </c>
      <c r="F20" s="115">
        <v>3216</v>
      </c>
      <c r="G20" s="114">
        <v>3293</v>
      </c>
      <c r="H20" s="114">
        <v>3295</v>
      </c>
      <c r="I20" s="114">
        <v>3328</v>
      </c>
      <c r="J20" s="140">
        <v>3330</v>
      </c>
      <c r="K20" s="114">
        <v>-114</v>
      </c>
      <c r="L20" s="116">
        <v>-3.4234234234234235</v>
      </c>
    </row>
    <row r="21" spans="1:12" s="110" customFormat="1" ht="15" customHeight="1" x14ac:dyDescent="0.2">
      <c r="A21" s="120"/>
      <c r="B21" s="119"/>
      <c r="C21" s="258" t="s">
        <v>106</v>
      </c>
      <c r="E21" s="113">
        <v>33.022388059701491</v>
      </c>
      <c r="F21" s="115">
        <v>1062</v>
      </c>
      <c r="G21" s="114">
        <v>1077</v>
      </c>
      <c r="H21" s="114">
        <v>1089</v>
      </c>
      <c r="I21" s="114">
        <v>1118</v>
      </c>
      <c r="J21" s="140">
        <v>1127</v>
      </c>
      <c r="K21" s="114">
        <v>-65</v>
      </c>
      <c r="L21" s="116">
        <v>-5.7675244010647742</v>
      </c>
    </row>
    <row r="22" spans="1:12" s="110" customFormat="1" ht="15" customHeight="1" x14ac:dyDescent="0.2">
      <c r="A22" s="120"/>
      <c r="B22" s="119"/>
      <c r="C22" s="258" t="s">
        <v>107</v>
      </c>
      <c r="E22" s="113">
        <v>66.977611940298502</v>
      </c>
      <c r="F22" s="115">
        <v>2154</v>
      </c>
      <c r="G22" s="114">
        <v>2216</v>
      </c>
      <c r="H22" s="114">
        <v>2206</v>
      </c>
      <c r="I22" s="114">
        <v>2210</v>
      </c>
      <c r="J22" s="140">
        <v>2203</v>
      </c>
      <c r="K22" s="114">
        <v>-49</v>
      </c>
      <c r="L22" s="116">
        <v>-2.2242396731729461</v>
      </c>
    </row>
    <row r="23" spans="1:12" s="110" customFormat="1" ht="15" customHeight="1" x14ac:dyDescent="0.2">
      <c r="A23" s="120"/>
      <c r="B23" s="121" t="s">
        <v>111</v>
      </c>
      <c r="C23" s="258"/>
      <c r="E23" s="113">
        <v>15.931025608029854</v>
      </c>
      <c r="F23" s="115">
        <v>2476</v>
      </c>
      <c r="G23" s="114">
        <v>2504</v>
      </c>
      <c r="H23" s="114">
        <v>2501</v>
      </c>
      <c r="I23" s="114">
        <v>2471</v>
      </c>
      <c r="J23" s="140">
        <v>2451</v>
      </c>
      <c r="K23" s="114">
        <v>25</v>
      </c>
      <c r="L23" s="116">
        <v>1.0199918400652794</v>
      </c>
    </row>
    <row r="24" spans="1:12" s="110" customFormat="1" ht="15" customHeight="1" x14ac:dyDescent="0.2">
      <c r="A24" s="120"/>
      <c r="B24" s="119"/>
      <c r="C24" s="258" t="s">
        <v>106</v>
      </c>
      <c r="E24" s="113">
        <v>58.521809369951534</v>
      </c>
      <c r="F24" s="115">
        <v>1449</v>
      </c>
      <c r="G24" s="114">
        <v>1482</v>
      </c>
      <c r="H24" s="114">
        <v>1489</v>
      </c>
      <c r="I24" s="114">
        <v>1468</v>
      </c>
      <c r="J24" s="140">
        <v>1457</v>
      </c>
      <c r="K24" s="114">
        <v>-8</v>
      </c>
      <c r="L24" s="116">
        <v>-0.54907343857240909</v>
      </c>
    </row>
    <row r="25" spans="1:12" s="110" customFormat="1" ht="15" customHeight="1" x14ac:dyDescent="0.2">
      <c r="A25" s="120"/>
      <c r="B25" s="119"/>
      <c r="C25" s="258" t="s">
        <v>107</v>
      </c>
      <c r="E25" s="113">
        <v>41.478190630048466</v>
      </c>
      <c r="F25" s="115">
        <v>1027</v>
      </c>
      <c r="G25" s="114">
        <v>1022</v>
      </c>
      <c r="H25" s="114">
        <v>1012</v>
      </c>
      <c r="I25" s="114">
        <v>1003</v>
      </c>
      <c r="J25" s="140">
        <v>994</v>
      </c>
      <c r="K25" s="114">
        <v>33</v>
      </c>
      <c r="L25" s="116">
        <v>3.3199195171026159</v>
      </c>
    </row>
    <row r="26" spans="1:12" s="110" customFormat="1" ht="15" customHeight="1" x14ac:dyDescent="0.2">
      <c r="A26" s="120"/>
      <c r="C26" s="121" t="s">
        <v>187</v>
      </c>
      <c r="D26" s="110" t="s">
        <v>188</v>
      </c>
      <c r="E26" s="113">
        <v>1.7822674044524514</v>
      </c>
      <c r="F26" s="115">
        <v>277</v>
      </c>
      <c r="G26" s="114">
        <v>258</v>
      </c>
      <c r="H26" s="114">
        <v>283</v>
      </c>
      <c r="I26" s="114">
        <v>227</v>
      </c>
      <c r="J26" s="140">
        <v>229</v>
      </c>
      <c r="K26" s="114">
        <v>48</v>
      </c>
      <c r="L26" s="116">
        <v>20.960698689956331</v>
      </c>
    </row>
    <row r="27" spans="1:12" s="110" customFormat="1" ht="15" customHeight="1" x14ac:dyDescent="0.2">
      <c r="A27" s="120"/>
      <c r="B27" s="119"/>
      <c r="D27" s="259" t="s">
        <v>106</v>
      </c>
      <c r="E27" s="113">
        <v>51.624548736462096</v>
      </c>
      <c r="F27" s="115">
        <v>143</v>
      </c>
      <c r="G27" s="114">
        <v>134</v>
      </c>
      <c r="H27" s="114">
        <v>150</v>
      </c>
      <c r="I27" s="114">
        <v>118</v>
      </c>
      <c r="J27" s="140">
        <v>130</v>
      </c>
      <c r="K27" s="114">
        <v>13</v>
      </c>
      <c r="L27" s="116">
        <v>10</v>
      </c>
    </row>
    <row r="28" spans="1:12" s="110" customFormat="1" ht="15" customHeight="1" x14ac:dyDescent="0.2">
      <c r="A28" s="120"/>
      <c r="B28" s="119"/>
      <c r="D28" s="259" t="s">
        <v>107</v>
      </c>
      <c r="E28" s="113">
        <v>48.375451263537904</v>
      </c>
      <c r="F28" s="115">
        <v>134</v>
      </c>
      <c r="G28" s="114">
        <v>124</v>
      </c>
      <c r="H28" s="114">
        <v>133</v>
      </c>
      <c r="I28" s="114">
        <v>109</v>
      </c>
      <c r="J28" s="140">
        <v>99</v>
      </c>
      <c r="K28" s="114">
        <v>35</v>
      </c>
      <c r="L28" s="116">
        <v>35.353535353535356</v>
      </c>
    </row>
    <row r="29" spans="1:12" s="110" customFormat="1" ht="24" customHeight="1" x14ac:dyDescent="0.2">
      <c r="A29" s="604" t="s">
        <v>189</v>
      </c>
      <c r="B29" s="605"/>
      <c r="C29" s="605"/>
      <c r="D29" s="606"/>
      <c r="E29" s="113">
        <v>91.789988418478956</v>
      </c>
      <c r="F29" s="115">
        <v>14266</v>
      </c>
      <c r="G29" s="114">
        <v>14717</v>
      </c>
      <c r="H29" s="114">
        <v>14909</v>
      </c>
      <c r="I29" s="114">
        <v>15005</v>
      </c>
      <c r="J29" s="140">
        <v>14921</v>
      </c>
      <c r="K29" s="114">
        <v>-655</v>
      </c>
      <c r="L29" s="116">
        <v>-4.3897862073587559</v>
      </c>
    </row>
    <row r="30" spans="1:12" s="110" customFormat="1" ht="15" customHeight="1" x14ac:dyDescent="0.2">
      <c r="A30" s="120"/>
      <c r="B30" s="119"/>
      <c r="C30" s="258" t="s">
        <v>106</v>
      </c>
      <c r="E30" s="113">
        <v>38.749474274498809</v>
      </c>
      <c r="F30" s="115">
        <v>5528</v>
      </c>
      <c r="G30" s="114">
        <v>5701</v>
      </c>
      <c r="H30" s="114">
        <v>5786</v>
      </c>
      <c r="I30" s="114">
        <v>5772</v>
      </c>
      <c r="J30" s="140">
        <v>5767</v>
      </c>
      <c r="K30" s="114">
        <v>-239</v>
      </c>
      <c r="L30" s="116">
        <v>-4.1442691173920583</v>
      </c>
    </row>
    <row r="31" spans="1:12" s="110" customFormat="1" ht="15" customHeight="1" x14ac:dyDescent="0.2">
      <c r="A31" s="120"/>
      <c r="B31" s="119"/>
      <c r="C31" s="258" t="s">
        <v>107</v>
      </c>
      <c r="E31" s="113">
        <v>61.250525725501191</v>
      </c>
      <c r="F31" s="115">
        <v>8738</v>
      </c>
      <c r="G31" s="114">
        <v>9016</v>
      </c>
      <c r="H31" s="114">
        <v>9123</v>
      </c>
      <c r="I31" s="114">
        <v>9233</v>
      </c>
      <c r="J31" s="140">
        <v>9154</v>
      </c>
      <c r="K31" s="114">
        <v>-416</v>
      </c>
      <c r="L31" s="116">
        <v>-4.5444614376228971</v>
      </c>
    </row>
    <row r="32" spans="1:12" s="110" customFormat="1" ht="15" customHeight="1" x14ac:dyDescent="0.2">
      <c r="A32" s="120"/>
      <c r="B32" s="119" t="s">
        <v>117</v>
      </c>
      <c r="C32" s="258"/>
      <c r="E32" s="113">
        <v>8.0298545875691669</v>
      </c>
      <c r="F32" s="114">
        <v>1248</v>
      </c>
      <c r="G32" s="114">
        <v>1280</v>
      </c>
      <c r="H32" s="114">
        <v>1266</v>
      </c>
      <c r="I32" s="114">
        <v>1298</v>
      </c>
      <c r="J32" s="140">
        <v>1270</v>
      </c>
      <c r="K32" s="114">
        <v>-22</v>
      </c>
      <c r="L32" s="116">
        <v>-1.7322834645669292</v>
      </c>
    </row>
    <row r="33" spans="1:12" s="110" customFormat="1" ht="15" customHeight="1" x14ac:dyDescent="0.2">
      <c r="A33" s="120"/>
      <c r="B33" s="119"/>
      <c r="C33" s="258" t="s">
        <v>106</v>
      </c>
      <c r="E33" s="113">
        <v>41.105769230769234</v>
      </c>
      <c r="F33" s="114">
        <v>513</v>
      </c>
      <c r="G33" s="114">
        <v>549</v>
      </c>
      <c r="H33" s="114">
        <v>560</v>
      </c>
      <c r="I33" s="114">
        <v>571</v>
      </c>
      <c r="J33" s="140">
        <v>559</v>
      </c>
      <c r="K33" s="114">
        <v>-46</v>
      </c>
      <c r="L33" s="116">
        <v>-8.2289803220035775</v>
      </c>
    </row>
    <row r="34" spans="1:12" s="110" customFormat="1" ht="15" customHeight="1" x14ac:dyDescent="0.2">
      <c r="A34" s="120"/>
      <c r="B34" s="119"/>
      <c r="C34" s="258" t="s">
        <v>107</v>
      </c>
      <c r="E34" s="113">
        <v>58.894230769230766</v>
      </c>
      <c r="F34" s="114">
        <v>735</v>
      </c>
      <c r="G34" s="114">
        <v>731</v>
      </c>
      <c r="H34" s="114">
        <v>706</v>
      </c>
      <c r="I34" s="114">
        <v>727</v>
      </c>
      <c r="J34" s="140">
        <v>711</v>
      </c>
      <c r="K34" s="114">
        <v>24</v>
      </c>
      <c r="L34" s="116">
        <v>3.3755274261603376</v>
      </c>
    </row>
    <row r="35" spans="1:12" s="110" customFormat="1" ht="24" customHeight="1" x14ac:dyDescent="0.2">
      <c r="A35" s="604" t="s">
        <v>192</v>
      </c>
      <c r="B35" s="605"/>
      <c r="C35" s="605"/>
      <c r="D35" s="606"/>
      <c r="E35" s="113">
        <v>17.996396860120964</v>
      </c>
      <c r="F35" s="114">
        <v>2797</v>
      </c>
      <c r="G35" s="114">
        <v>2898</v>
      </c>
      <c r="H35" s="114">
        <v>2980</v>
      </c>
      <c r="I35" s="114">
        <v>3081</v>
      </c>
      <c r="J35" s="114">
        <v>2958</v>
      </c>
      <c r="K35" s="318">
        <v>-161</v>
      </c>
      <c r="L35" s="319">
        <v>-5.442866801893171</v>
      </c>
    </row>
    <row r="36" spans="1:12" s="110" customFormat="1" ht="15" customHeight="1" x14ac:dyDescent="0.2">
      <c r="A36" s="120"/>
      <c r="B36" s="119"/>
      <c r="C36" s="258" t="s">
        <v>106</v>
      </c>
      <c r="E36" s="113">
        <v>35.681086878798716</v>
      </c>
      <c r="F36" s="114">
        <v>998</v>
      </c>
      <c r="G36" s="114">
        <v>1053</v>
      </c>
      <c r="H36" s="114">
        <v>1097</v>
      </c>
      <c r="I36" s="114">
        <v>1138</v>
      </c>
      <c r="J36" s="114">
        <v>1105</v>
      </c>
      <c r="K36" s="318">
        <v>-107</v>
      </c>
      <c r="L36" s="116">
        <v>-9.6832579185520355</v>
      </c>
    </row>
    <row r="37" spans="1:12" s="110" customFormat="1" ht="15" customHeight="1" x14ac:dyDescent="0.2">
      <c r="A37" s="120"/>
      <c r="B37" s="119"/>
      <c r="C37" s="258" t="s">
        <v>107</v>
      </c>
      <c r="E37" s="113">
        <v>64.318913121201291</v>
      </c>
      <c r="F37" s="114">
        <v>1799</v>
      </c>
      <c r="G37" s="114">
        <v>1845</v>
      </c>
      <c r="H37" s="114">
        <v>1883</v>
      </c>
      <c r="I37" s="114">
        <v>1943</v>
      </c>
      <c r="J37" s="140">
        <v>1853</v>
      </c>
      <c r="K37" s="114">
        <v>-54</v>
      </c>
      <c r="L37" s="116">
        <v>-2.9141932002158661</v>
      </c>
    </row>
    <row r="38" spans="1:12" s="110" customFormat="1" ht="15" customHeight="1" x14ac:dyDescent="0.2">
      <c r="A38" s="120"/>
      <c r="B38" s="119" t="s">
        <v>328</v>
      </c>
      <c r="C38" s="258"/>
      <c r="E38" s="113">
        <v>57.901171020460687</v>
      </c>
      <c r="F38" s="114">
        <v>8999</v>
      </c>
      <c r="G38" s="114">
        <v>9211</v>
      </c>
      <c r="H38" s="114">
        <v>9332</v>
      </c>
      <c r="I38" s="114">
        <v>9320</v>
      </c>
      <c r="J38" s="140">
        <v>9289</v>
      </c>
      <c r="K38" s="114">
        <v>-290</v>
      </c>
      <c r="L38" s="116">
        <v>-3.121972225212617</v>
      </c>
    </row>
    <row r="39" spans="1:12" s="110" customFormat="1" ht="15" customHeight="1" x14ac:dyDescent="0.2">
      <c r="A39" s="120"/>
      <c r="B39" s="119"/>
      <c r="C39" s="258" t="s">
        <v>106</v>
      </c>
      <c r="E39" s="113">
        <v>42.493610401155685</v>
      </c>
      <c r="F39" s="115">
        <v>3824</v>
      </c>
      <c r="G39" s="114">
        <v>3925</v>
      </c>
      <c r="H39" s="114">
        <v>3968</v>
      </c>
      <c r="I39" s="114">
        <v>3933</v>
      </c>
      <c r="J39" s="140">
        <v>3924</v>
      </c>
      <c r="K39" s="114">
        <v>-100</v>
      </c>
      <c r="L39" s="116">
        <v>-2.5484199796126403</v>
      </c>
    </row>
    <row r="40" spans="1:12" s="110" customFormat="1" ht="15" customHeight="1" x14ac:dyDescent="0.2">
      <c r="A40" s="120"/>
      <c r="B40" s="119"/>
      <c r="C40" s="258" t="s">
        <v>107</v>
      </c>
      <c r="E40" s="113">
        <v>57.506389598844315</v>
      </c>
      <c r="F40" s="115">
        <v>5175</v>
      </c>
      <c r="G40" s="114">
        <v>5286</v>
      </c>
      <c r="H40" s="114">
        <v>5364</v>
      </c>
      <c r="I40" s="114">
        <v>5387</v>
      </c>
      <c r="J40" s="140">
        <v>5365</v>
      </c>
      <c r="K40" s="114">
        <v>-190</v>
      </c>
      <c r="L40" s="116">
        <v>-3.5414725069897486</v>
      </c>
    </row>
    <row r="41" spans="1:12" s="110" customFormat="1" ht="15" customHeight="1" x14ac:dyDescent="0.2">
      <c r="A41" s="120"/>
      <c r="B41" s="320" t="s">
        <v>515</v>
      </c>
      <c r="C41" s="258"/>
      <c r="E41" s="113">
        <v>4.6776476643932572</v>
      </c>
      <c r="F41" s="115">
        <v>727</v>
      </c>
      <c r="G41" s="114">
        <v>722</v>
      </c>
      <c r="H41" s="114">
        <v>699</v>
      </c>
      <c r="I41" s="114">
        <v>700</v>
      </c>
      <c r="J41" s="140">
        <v>682</v>
      </c>
      <c r="K41" s="114">
        <v>45</v>
      </c>
      <c r="L41" s="116">
        <v>6.5982404692082115</v>
      </c>
    </row>
    <row r="42" spans="1:12" s="110" customFormat="1" ht="15" customHeight="1" x14ac:dyDescent="0.2">
      <c r="A42" s="120"/>
      <c r="B42" s="119"/>
      <c r="C42" s="268" t="s">
        <v>106</v>
      </c>
      <c r="D42" s="182"/>
      <c r="E42" s="113">
        <v>43.741403026134797</v>
      </c>
      <c r="F42" s="115">
        <v>318</v>
      </c>
      <c r="G42" s="114">
        <v>312</v>
      </c>
      <c r="H42" s="114">
        <v>311</v>
      </c>
      <c r="I42" s="114">
        <v>302</v>
      </c>
      <c r="J42" s="140">
        <v>306</v>
      </c>
      <c r="K42" s="114">
        <v>12</v>
      </c>
      <c r="L42" s="116">
        <v>3.9215686274509802</v>
      </c>
    </row>
    <row r="43" spans="1:12" s="110" customFormat="1" ht="15" customHeight="1" x14ac:dyDescent="0.2">
      <c r="A43" s="120"/>
      <c r="B43" s="119"/>
      <c r="C43" s="268" t="s">
        <v>107</v>
      </c>
      <c r="D43" s="182"/>
      <c r="E43" s="113">
        <v>56.258596973865203</v>
      </c>
      <c r="F43" s="115">
        <v>409</v>
      </c>
      <c r="G43" s="114">
        <v>410</v>
      </c>
      <c r="H43" s="114">
        <v>388</v>
      </c>
      <c r="I43" s="114">
        <v>398</v>
      </c>
      <c r="J43" s="140">
        <v>376</v>
      </c>
      <c r="K43" s="114">
        <v>33</v>
      </c>
      <c r="L43" s="116">
        <v>8.7765957446808507</v>
      </c>
    </row>
    <row r="44" spans="1:12" s="110" customFormat="1" ht="15" customHeight="1" x14ac:dyDescent="0.2">
      <c r="A44" s="120"/>
      <c r="B44" s="119" t="s">
        <v>205</v>
      </c>
      <c r="C44" s="268"/>
      <c r="D44" s="182"/>
      <c r="E44" s="113">
        <v>19.424784455025094</v>
      </c>
      <c r="F44" s="115">
        <v>3019</v>
      </c>
      <c r="G44" s="114">
        <v>3196</v>
      </c>
      <c r="H44" s="114">
        <v>3194</v>
      </c>
      <c r="I44" s="114">
        <v>3235</v>
      </c>
      <c r="J44" s="140">
        <v>3296</v>
      </c>
      <c r="K44" s="114">
        <v>-277</v>
      </c>
      <c r="L44" s="116">
        <v>-8.4041262135922334</v>
      </c>
    </row>
    <row r="45" spans="1:12" s="110" customFormat="1" ht="15" customHeight="1" x14ac:dyDescent="0.2">
      <c r="A45" s="120"/>
      <c r="B45" s="119"/>
      <c r="C45" s="268" t="s">
        <v>106</v>
      </c>
      <c r="D45" s="182"/>
      <c r="E45" s="113">
        <v>30.009937065253396</v>
      </c>
      <c r="F45" s="115">
        <v>906</v>
      </c>
      <c r="G45" s="114">
        <v>965</v>
      </c>
      <c r="H45" s="114">
        <v>974</v>
      </c>
      <c r="I45" s="114">
        <v>974</v>
      </c>
      <c r="J45" s="140">
        <v>995</v>
      </c>
      <c r="K45" s="114">
        <v>-89</v>
      </c>
      <c r="L45" s="116">
        <v>-8.9447236180904515</v>
      </c>
    </row>
    <row r="46" spans="1:12" s="110" customFormat="1" ht="15" customHeight="1" x14ac:dyDescent="0.2">
      <c r="A46" s="123"/>
      <c r="B46" s="124"/>
      <c r="C46" s="260" t="s">
        <v>107</v>
      </c>
      <c r="D46" s="261"/>
      <c r="E46" s="125">
        <v>69.990062934746604</v>
      </c>
      <c r="F46" s="143">
        <v>2113</v>
      </c>
      <c r="G46" s="144">
        <v>2231</v>
      </c>
      <c r="H46" s="144">
        <v>2220</v>
      </c>
      <c r="I46" s="144">
        <v>2261</v>
      </c>
      <c r="J46" s="145">
        <v>2301</v>
      </c>
      <c r="K46" s="144">
        <v>-188</v>
      </c>
      <c r="L46" s="146">
        <v>-8.1703607127335935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15542</v>
      </c>
      <c r="E11" s="114">
        <v>16027</v>
      </c>
      <c r="F11" s="114">
        <v>16205</v>
      </c>
      <c r="G11" s="114">
        <v>16336</v>
      </c>
      <c r="H11" s="140">
        <v>16225</v>
      </c>
      <c r="I11" s="115">
        <v>-683</v>
      </c>
      <c r="J11" s="116">
        <v>-4.2095531587057007</v>
      </c>
    </row>
    <row r="12" spans="1:15" s="110" customFormat="1" ht="24.95" customHeight="1" x14ac:dyDescent="0.2">
      <c r="A12" s="193" t="s">
        <v>132</v>
      </c>
      <c r="B12" s="194" t="s">
        <v>133</v>
      </c>
      <c r="C12" s="113">
        <v>1.5506369836571869</v>
      </c>
      <c r="D12" s="115">
        <v>241</v>
      </c>
      <c r="E12" s="114">
        <v>242</v>
      </c>
      <c r="F12" s="114">
        <v>237</v>
      </c>
      <c r="G12" s="114">
        <v>244</v>
      </c>
      <c r="H12" s="140">
        <v>223</v>
      </c>
      <c r="I12" s="115">
        <v>18</v>
      </c>
      <c r="J12" s="116">
        <v>8.071748878923767</v>
      </c>
    </row>
    <row r="13" spans="1:15" s="110" customFormat="1" ht="24.95" customHeight="1" x14ac:dyDescent="0.2">
      <c r="A13" s="193" t="s">
        <v>134</v>
      </c>
      <c r="B13" s="199" t="s">
        <v>214</v>
      </c>
      <c r="C13" s="113">
        <v>0.36674816625916873</v>
      </c>
      <c r="D13" s="115">
        <v>57</v>
      </c>
      <c r="E13" s="114">
        <v>55</v>
      </c>
      <c r="F13" s="114">
        <v>60</v>
      </c>
      <c r="G13" s="114">
        <v>59</v>
      </c>
      <c r="H13" s="140">
        <v>66</v>
      </c>
      <c r="I13" s="115">
        <v>-9</v>
      </c>
      <c r="J13" s="116">
        <v>-13.636363636363637</v>
      </c>
    </row>
    <row r="14" spans="1:15" s="287" customFormat="1" ht="24.95" customHeight="1" x14ac:dyDescent="0.2">
      <c r="A14" s="193" t="s">
        <v>215</v>
      </c>
      <c r="B14" s="199" t="s">
        <v>137</v>
      </c>
      <c r="C14" s="113">
        <v>20.81456697979668</v>
      </c>
      <c r="D14" s="115">
        <v>3235</v>
      </c>
      <c r="E14" s="114">
        <v>3262</v>
      </c>
      <c r="F14" s="114">
        <v>3361</v>
      </c>
      <c r="G14" s="114">
        <v>3345</v>
      </c>
      <c r="H14" s="140">
        <v>3414</v>
      </c>
      <c r="I14" s="115">
        <v>-179</v>
      </c>
      <c r="J14" s="116">
        <v>-5.2431165787932041</v>
      </c>
      <c r="K14" s="110"/>
      <c r="L14" s="110"/>
      <c r="M14" s="110"/>
      <c r="N14" s="110"/>
      <c r="O14" s="110"/>
    </row>
    <row r="15" spans="1:15" s="110" customFormat="1" ht="24.95" customHeight="1" x14ac:dyDescent="0.2">
      <c r="A15" s="193" t="s">
        <v>216</v>
      </c>
      <c r="B15" s="199" t="s">
        <v>217</v>
      </c>
      <c r="C15" s="113">
        <v>5.584866812508043</v>
      </c>
      <c r="D15" s="115">
        <v>868</v>
      </c>
      <c r="E15" s="114">
        <v>830</v>
      </c>
      <c r="F15" s="114">
        <v>821</v>
      </c>
      <c r="G15" s="114">
        <v>813</v>
      </c>
      <c r="H15" s="140">
        <v>820</v>
      </c>
      <c r="I15" s="115">
        <v>48</v>
      </c>
      <c r="J15" s="116">
        <v>5.8536585365853657</v>
      </c>
    </row>
    <row r="16" spans="1:15" s="287" customFormat="1" ht="24.95" customHeight="1" x14ac:dyDescent="0.2">
      <c r="A16" s="193" t="s">
        <v>218</v>
      </c>
      <c r="B16" s="199" t="s">
        <v>141</v>
      </c>
      <c r="C16" s="113">
        <v>11.742375498648823</v>
      </c>
      <c r="D16" s="115">
        <v>1825</v>
      </c>
      <c r="E16" s="114">
        <v>1896</v>
      </c>
      <c r="F16" s="114">
        <v>1975</v>
      </c>
      <c r="G16" s="114">
        <v>1975</v>
      </c>
      <c r="H16" s="140">
        <v>2015</v>
      </c>
      <c r="I16" s="115">
        <v>-190</v>
      </c>
      <c r="J16" s="116">
        <v>-9.4292803970223318</v>
      </c>
      <c r="K16" s="110"/>
      <c r="L16" s="110"/>
      <c r="M16" s="110"/>
      <c r="N16" s="110"/>
      <c r="O16" s="110"/>
    </row>
    <row r="17" spans="1:15" s="110" customFormat="1" ht="24.95" customHeight="1" x14ac:dyDescent="0.2">
      <c r="A17" s="193" t="s">
        <v>142</v>
      </c>
      <c r="B17" s="199" t="s">
        <v>220</v>
      </c>
      <c r="C17" s="113">
        <v>3.4873246686398147</v>
      </c>
      <c r="D17" s="115">
        <v>542</v>
      </c>
      <c r="E17" s="114">
        <v>536</v>
      </c>
      <c r="F17" s="114">
        <v>565</v>
      </c>
      <c r="G17" s="114">
        <v>557</v>
      </c>
      <c r="H17" s="140">
        <v>579</v>
      </c>
      <c r="I17" s="115">
        <v>-37</v>
      </c>
      <c r="J17" s="116">
        <v>-6.390328151986183</v>
      </c>
    </row>
    <row r="18" spans="1:15" s="287" customFormat="1" ht="24.95" customHeight="1" x14ac:dyDescent="0.2">
      <c r="A18" s="201" t="s">
        <v>144</v>
      </c>
      <c r="B18" s="202" t="s">
        <v>145</v>
      </c>
      <c r="C18" s="113">
        <v>4.117874147471368</v>
      </c>
      <c r="D18" s="115">
        <v>640</v>
      </c>
      <c r="E18" s="114">
        <v>669</v>
      </c>
      <c r="F18" s="114">
        <v>678</v>
      </c>
      <c r="G18" s="114">
        <v>669</v>
      </c>
      <c r="H18" s="140">
        <v>659</v>
      </c>
      <c r="I18" s="115">
        <v>-19</v>
      </c>
      <c r="J18" s="116">
        <v>-2.8831562974203337</v>
      </c>
      <c r="K18" s="110"/>
      <c r="L18" s="110"/>
      <c r="M18" s="110"/>
      <c r="N18" s="110"/>
      <c r="O18" s="110"/>
    </row>
    <row r="19" spans="1:15" s="110" customFormat="1" ht="24.95" customHeight="1" x14ac:dyDescent="0.2">
      <c r="A19" s="193" t="s">
        <v>146</v>
      </c>
      <c r="B19" s="199" t="s">
        <v>147</v>
      </c>
      <c r="C19" s="113">
        <v>15.249002702354909</v>
      </c>
      <c r="D19" s="115">
        <v>2370</v>
      </c>
      <c r="E19" s="114">
        <v>2442</v>
      </c>
      <c r="F19" s="114">
        <v>2431</v>
      </c>
      <c r="G19" s="114">
        <v>2451</v>
      </c>
      <c r="H19" s="140">
        <v>2453</v>
      </c>
      <c r="I19" s="115">
        <v>-83</v>
      </c>
      <c r="J19" s="116">
        <v>-3.3836119037912762</v>
      </c>
    </row>
    <row r="20" spans="1:15" s="287" customFormat="1" ht="24.95" customHeight="1" x14ac:dyDescent="0.2">
      <c r="A20" s="193" t="s">
        <v>148</v>
      </c>
      <c r="B20" s="199" t="s">
        <v>149</v>
      </c>
      <c r="C20" s="113">
        <v>8.2743533650752799</v>
      </c>
      <c r="D20" s="115">
        <v>1286</v>
      </c>
      <c r="E20" s="114">
        <v>1330</v>
      </c>
      <c r="F20" s="114">
        <v>1348</v>
      </c>
      <c r="G20" s="114">
        <v>1385</v>
      </c>
      <c r="H20" s="140">
        <v>1401</v>
      </c>
      <c r="I20" s="115">
        <v>-115</v>
      </c>
      <c r="J20" s="116">
        <v>-8.2084225553176307</v>
      </c>
      <c r="K20" s="110"/>
      <c r="L20" s="110"/>
      <c r="M20" s="110"/>
      <c r="N20" s="110"/>
      <c r="O20" s="110"/>
    </row>
    <row r="21" spans="1:15" s="110" customFormat="1" ht="24.95" customHeight="1" x14ac:dyDescent="0.2">
      <c r="A21" s="201" t="s">
        <v>150</v>
      </c>
      <c r="B21" s="202" t="s">
        <v>151</v>
      </c>
      <c r="C21" s="113">
        <v>11.189036160082358</v>
      </c>
      <c r="D21" s="115">
        <v>1739</v>
      </c>
      <c r="E21" s="114">
        <v>1880</v>
      </c>
      <c r="F21" s="114">
        <v>1923</v>
      </c>
      <c r="G21" s="114">
        <v>2010</v>
      </c>
      <c r="H21" s="140">
        <v>1897</v>
      </c>
      <c r="I21" s="115">
        <v>-158</v>
      </c>
      <c r="J21" s="116">
        <v>-8.3289404322614651</v>
      </c>
    </row>
    <row r="22" spans="1:15" s="110" customFormat="1" ht="24.95" customHeight="1" x14ac:dyDescent="0.2">
      <c r="A22" s="201" t="s">
        <v>152</v>
      </c>
      <c r="B22" s="199" t="s">
        <v>153</v>
      </c>
      <c r="C22" s="113">
        <v>0.8750482563376657</v>
      </c>
      <c r="D22" s="115">
        <v>136</v>
      </c>
      <c r="E22" s="114">
        <v>201</v>
      </c>
      <c r="F22" s="114">
        <v>128</v>
      </c>
      <c r="G22" s="114">
        <v>129</v>
      </c>
      <c r="H22" s="140">
        <v>108</v>
      </c>
      <c r="I22" s="115">
        <v>28</v>
      </c>
      <c r="J22" s="116">
        <v>25.925925925925927</v>
      </c>
    </row>
    <row r="23" spans="1:15" s="110" customFormat="1" ht="24.95" customHeight="1" x14ac:dyDescent="0.2">
      <c r="A23" s="193" t="s">
        <v>154</v>
      </c>
      <c r="B23" s="199" t="s">
        <v>155</v>
      </c>
      <c r="C23" s="113">
        <v>1.2546647793076824</v>
      </c>
      <c r="D23" s="115">
        <v>195</v>
      </c>
      <c r="E23" s="114">
        <v>183</v>
      </c>
      <c r="F23" s="114">
        <v>187</v>
      </c>
      <c r="G23" s="114">
        <v>192</v>
      </c>
      <c r="H23" s="140">
        <v>190</v>
      </c>
      <c r="I23" s="115">
        <v>5</v>
      </c>
      <c r="J23" s="116">
        <v>2.6315789473684212</v>
      </c>
    </row>
    <row r="24" spans="1:15" s="110" customFormat="1" ht="24.95" customHeight="1" x14ac:dyDescent="0.2">
      <c r="A24" s="193" t="s">
        <v>156</v>
      </c>
      <c r="B24" s="199" t="s">
        <v>221</v>
      </c>
      <c r="C24" s="113">
        <v>5.3468022133573543</v>
      </c>
      <c r="D24" s="115">
        <v>831</v>
      </c>
      <c r="E24" s="114">
        <v>862</v>
      </c>
      <c r="F24" s="114">
        <v>861</v>
      </c>
      <c r="G24" s="114">
        <v>867</v>
      </c>
      <c r="H24" s="140">
        <v>859</v>
      </c>
      <c r="I24" s="115">
        <v>-28</v>
      </c>
      <c r="J24" s="116">
        <v>-3.2596041909196742</v>
      </c>
    </row>
    <row r="25" spans="1:15" s="110" customFormat="1" ht="24.95" customHeight="1" x14ac:dyDescent="0.2">
      <c r="A25" s="193" t="s">
        <v>222</v>
      </c>
      <c r="B25" s="204" t="s">
        <v>159</v>
      </c>
      <c r="C25" s="113">
        <v>6.31836314502638</v>
      </c>
      <c r="D25" s="115">
        <v>982</v>
      </c>
      <c r="E25" s="114">
        <v>997</v>
      </c>
      <c r="F25" s="114">
        <v>1038</v>
      </c>
      <c r="G25" s="114">
        <v>1042</v>
      </c>
      <c r="H25" s="140">
        <v>1059</v>
      </c>
      <c r="I25" s="115">
        <v>-77</v>
      </c>
      <c r="J25" s="116">
        <v>-7.2710103871576957</v>
      </c>
    </row>
    <row r="26" spans="1:15" s="110" customFormat="1" ht="24.95" customHeight="1" x14ac:dyDescent="0.2">
      <c r="A26" s="201">
        <v>782.78300000000002</v>
      </c>
      <c r="B26" s="203" t="s">
        <v>160</v>
      </c>
      <c r="C26" s="113">
        <v>0.36674816625916873</v>
      </c>
      <c r="D26" s="115">
        <v>57</v>
      </c>
      <c r="E26" s="114">
        <v>65</v>
      </c>
      <c r="F26" s="114">
        <v>64</v>
      </c>
      <c r="G26" s="114">
        <v>67</v>
      </c>
      <c r="H26" s="140">
        <v>65</v>
      </c>
      <c r="I26" s="115">
        <v>-8</v>
      </c>
      <c r="J26" s="116">
        <v>-12.307692307692308</v>
      </c>
    </row>
    <row r="27" spans="1:15" s="110" customFormat="1" ht="24.95" customHeight="1" x14ac:dyDescent="0.2">
      <c r="A27" s="193" t="s">
        <v>161</v>
      </c>
      <c r="B27" s="199" t="s">
        <v>162</v>
      </c>
      <c r="C27" s="113">
        <v>1.1967571741088663</v>
      </c>
      <c r="D27" s="115">
        <v>186</v>
      </c>
      <c r="E27" s="114">
        <v>184</v>
      </c>
      <c r="F27" s="114">
        <v>184</v>
      </c>
      <c r="G27" s="114">
        <v>186</v>
      </c>
      <c r="H27" s="140">
        <v>183</v>
      </c>
      <c r="I27" s="115">
        <v>3</v>
      </c>
      <c r="J27" s="116">
        <v>1.639344262295082</v>
      </c>
    </row>
    <row r="28" spans="1:15" s="110" customFormat="1" ht="24.95" customHeight="1" x14ac:dyDescent="0.2">
      <c r="A28" s="193" t="s">
        <v>163</v>
      </c>
      <c r="B28" s="199" t="s">
        <v>164</v>
      </c>
      <c r="C28" s="113">
        <v>2.2905674945309484</v>
      </c>
      <c r="D28" s="115">
        <v>356</v>
      </c>
      <c r="E28" s="114">
        <v>362</v>
      </c>
      <c r="F28" s="114">
        <v>357</v>
      </c>
      <c r="G28" s="114">
        <v>366</v>
      </c>
      <c r="H28" s="140">
        <v>370</v>
      </c>
      <c r="I28" s="115">
        <v>-14</v>
      </c>
      <c r="J28" s="116">
        <v>-3.7837837837837838</v>
      </c>
    </row>
    <row r="29" spans="1:15" s="110" customFormat="1" ht="24.95" customHeight="1" x14ac:dyDescent="0.2">
      <c r="A29" s="193">
        <v>86</v>
      </c>
      <c r="B29" s="199" t="s">
        <v>165</v>
      </c>
      <c r="C29" s="113">
        <v>4.0921374340496719</v>
      </c>
      <c r="D29" s="115">
        <v>636</v>
      </c>
      <c r="E29" s="114">
        <v>642</v>
      </c>
      <c r="F29" s="114">
        <v>642</v>
      </c>
      <c r="G29" s="114">
        <v>639</v>
      </c>
      <c r="H29" s="140">
        <v>644</v>
      </c>
      <c r="I29" s="115">
        <v>-8</v>
      </c>
      <c r="J29" s="116">
        <v>-1.2422360248447204</v>
      </c>
    </row>
    <row r="30" spans="1:15" s="110" customFormat="1" ht="24.95" customHeight="1" x14ac:dyDescent="0.2">
      <c r="A30" s="193">
        <v>87.88</v>
      </c>
      <c r="B30" s="204" t="s">
        <v>166</v>
      </c>
      <c r="C30" s="113">
        <v>5.7585896281044908</v>
      </c>
      <c r="D30" s="115">
        <v>895</v>
      </c>
      <c r="E30" s="114">
        <v>907</v>
      </c>
      <c r="F30" s="114">
        <v>920</v>
      </c>
      <c r="G30" s="114">
        <v>894</v>
      </c>
      <c r="H30" s="140">
        <v>913</v>
      </c>
      <c r="I30" s="115">
        <v>-18</v>
      </c>
      <c r="J30" s="116">
        <v>-1.9715224534501643</v>
      </c>
    </row>
    <row r="31" spans="1:15" s="110" customFormat="1" ht="24.95" customHeight="1" x14ac:dyDescent="0.2">
      <c r="A31" s="193" t="s">
        <v>167</v>
      </c>
      <c r="B31" s="199" t="s">
        <v>168</v>
      </c>
      <c r="C31" s="113">
        <v>10.931669025865396</v>
      </c>
      <c r="D31" s="115">
        <v>1699</v>
      </c>
      <c r="E31" s="114">
        <v>1743</v>
      </c>
      <c r="F31" s="114">
        <v>1785</v>
      </c>
      <c r="G31" s="114">
        <v>1790</v>
      </c>
      <c r="H31" s="140">
        <v>1720</v>
      </c>
      <c r="I31" s="115">
        <v>-21</v>
      </c>
      <c r="J31" s="116">
        <v>-1.2209302325581395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1.5506369836571869</v>
      </c>
      <c r="D34" s="115">
        <v>241</v>
      </c>
      <c r="E34" s="114">
        <v>242</v>
      </c>
      <c r="F34" s="114">
        <v>237</v>
      </c>
      <c r="G34" s="114">
        <v>244</v>
      </c>
      <c r="H34" s="140">
        <v>223</v>
      </c>
      <c r="I34" s="115">
        <v>18</v>
      </c>
      <c r="J34" s="116">
        <v>8.071748878923767</v>
      </c>
    </row>
    <row r="35" spans="1:10" s="110" customFormat="1" ht="24.95" customHeight="1" x14ac:dyDescent="0.2">
      <c r="A35" s="292" t="s">
        <v>171</v>
      </c>
      <c r="B35" s="293" t="s">
        <v>172</v>
      </c>
      <c r="C35" s="113">
        <v>25.299189293527217</v>
      </c>
      <c r="D35" s="115">
        <v>3932</v>
      </c>
      <c r="E35" s="114">
        <v>3986</v>
      </c>
      <c r="F35" s="114">
        <v>4099</v>
      </c>
      <c r="G35" s="114">
        <v>4073</v>
      </c>
      <c r="H35" s="140">
        <v>4139</v>
      </c>
      <c r="I35" s="115">
        <v>-207</v>
      </c>
      <c r="J35" s="116">
        <v>-5.0012080212611743</v>
      </c>
    </row>
    <row r="36" spans="1:10" s="110" customFormat="1" ht="24.95" customHeight="1" x14ac:dyDescent="0.2">
      <c r="A36" s="294" t="s">
        <v>173</v>
      </c>
      <c r="B36" s="295" t="s">
        <v>174</v>
      </c>
      <c r="C36" s="125">
        <v>73.143739544460175</v>
      </c>
      <c r="D36" s="143">
        <v>11368</v>
      </c>
      <c r="E36" s="144">
        <v>11798</v>
      </c>
      <c r="F36" s="144">
        <v>11868</v>
      </c>
      <c r="G36" s="144">
        <v>12018</v>
      </c>
      <c r="H36" s="145">
        <v>11862</v>
      </c>
      <c r="I36" s="143">
        <v>-494</v>
      </c>
      <c r="J36" s="146">
        <v>-4.1645590962738153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15542</v>
      </c>
      <c r="F11" s="264">
        <v>16027</v>
      </c>
      <c r="G11" s="264">
        <v>16205</v>
      </c>
      <c r="H11" s="264">
        <v>16336</v>
      </c>
      <c r="I11" s="265">
        <v>16225</v>
      </c>
      <c r="J11" s="263">
        <v>-683</v>
      </c>
      <c r="K11" s="266">
        <v>-4.2095531587057007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42.491313859220178</v>
      </c>
      <c r="E13" s="115">
        <v>6604</v>
      </c>
      <c r="F13" s="114">
        <v>6792</v>
      </c>
      <c r="G13" s="114">
        <v>6884</v>
      </c>
      <c r="H13" s="114">
        <v>6937</v>
      </c>
      <c r="I13" s="140">
        <v>6942</v>
      </c>
      <c r="J13" s="115">
        <v>-338</v>
      </c>
      <c r="K13" s="116">
        <v>-4.868913857677903</v>
      </c>
    </row>
    <row r="14" spans="1:15" ht="15.95" customHeight="1" x14ac:dyDescent="0.2">
      <c r="A14" s="306" t="s">
        <v>230</v>
      </c>
      <c r="B14" s="307"/>
      <c r="C14" s="308"/>
      <c r="D14" s="113">
        <v>47.889589499420921</v>
      </c>
      <c r="E14" s="115">
        <v>7443</v>
      </c>
      <c r="F14" s="114">
        <v>7696</v>
      </c>
      <c r="G14" s="114">
        <v>7791</v>
      </c>
      <c r="H14" s="114">
        <v>7825</v>
      </c>
      <c r="I14" s="140">
        <v>7717</v>
      </c>
      <c r="J14" s="115">
        <v>-274</v>
      </c>
      <c r="K14" s="116">
        <v>-3.550602565763898</v>
      </c>
    </row>
    <row r="15" spans="1:15" ht="15.95" customHeight="1" x14ac:dyDescent="0.2">
      <c r="A15" s="306" t="s">
        <v>231</v>
      </c>
      <c r="B15" s="307"/>
      <c r="C15" s="308"/>
      <c r="D15" s="113">
        <v>4.117874147471368</v>
      </c>
      <c r="E15" s="115">
        <v>640</v>
      </c>
      <c r="F15" s="114">
        <v>660</v>
      </c>
      <c r="G15" s="114">
        <v>672</v>
      </c>
      <c r="H15" s="114">
        <v>679</v>
      </c>
      <c r="I15" s="140">
        <v>686</v>
      </c>
      <c r="J15" s="115">
        <v>-46</v>
      </c>
      <c r="K15" s="116">
        <v>-6.7055393586005829</v>
      </c>
    </row>
    <row r="16" spans="1:15" ht="15.95" customHeight="1" x14ac:dyDescent="0.2">
      <c r="A16" s="306" t="s">
        <v>232</v>
      </c>
      <c r="B16" s="307"/>
      <c r="C16" s="308"/>
      <c r="D16" s="113">
        <v>2.0975421438682282</v>
      </c>
      <c r="E16" s="115">
        <v>326</v>
      </c>
      <c r="F16" s="114">
        <v>337</v>
      </c>
      <c r="G16" s="114">
        <v>330</v>
      </c>
      <c r="H16" s="114">
        <v>335</v>
      </c>
      <c r="I16" s="140">
        <v>333</v>
      </c>
      <c r="J16" s="115">
        <v>-7</v>
      </c>
      <c r="K16" s="116">
        <v>-2.1021021021021022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1.2224938875305624</v>
      </c>
      <c r="E18" s="115">
        <v>190</v>
      </c>
      <c r="F18" s="114">
        <v>187</v>
      </c>
      <c r="G18" s="114">
        <v>178</v>
      </c>
      <c r="H18" s="114">
        <v>192</v>
      </c>
      <c r="I18" s="140">
        <v>177</v>
      </c>
      <c r="J18" s="115">
        <v>13</v>
      </c>
      <c r="K18" s="116">
        <v>7.3446327683615822</v>
      </c>
    </row>
    <row r="19" spans="1:11" ht="14.1" customHeight="1" x14ac:dyDescent="0.2">
      <c r="A19" s="306" t="s">
        <v>235</v>
      </c>
      <c r="B19" s="307" t="s">
        <v>236</v>
      </c>
      <c r="C19" s="308"/>
      <c r="D19" s="113">
        <v>0.52116844678934504</v>
      </c>
      <c r="E19" s="115">
        <v>81</v>
      </c>
      <c r="F19" s="114">
        <v>86</v>
      </c>
      <c r="G19" s="114">
        <v>77</v>
      </c>
      <c r="H19" s="114">
        <v>85</v>
      </c>
      <c r="I19" s="140">
        <v>80</v>
      </c>
      <c r="J19" s="115">
        <v>1</v>
      </c>
      <c r="K19" s="116">
        <v>1.25</v>
      </c>
    </row>
    <row r="20" spans="1:11" ht="14.1" customHeight="1" x14ac:dyDescent="0.2">
      <c r="A20" s="306">
        <v>12</v>
      </c>
      <c r="B20" s="307" t="s">
        <v>237</v>
      </c>
      <c r="C20" s="308"/>
      <c r="D20" s="113">
        <v>1.7758332260970273</v>
      </c>
      <c r="E20" s="115">
        <v>276</v>
      </c>
      <c r="F20" s="114">
        <v>288</v>
      </c>
      <c r="G20" s="114">
        <v>326</v>
      </c>
      <c r="H20" s="114">
        <v>307</v>
      </c>
      <c r="I20" s="140">
        <v>278</v>
      </c>
      <c r="J20" s="115">
        <v>-2</v>
      </c>
      <c r="K20" s="116">
        <v>-0.71942446043165464</v>
      </c>
    </row>
    <row r="21" spans="1:11" ht="14.1" customHeight="1" x14ac:dyDescent="0.2">
      <c r="A21" s="306">
        <v>21</v>
      </c>
      <c r="B21" s="307" t="s">
        <v>238</v>
      </c>
      <c r="C21" s="308"/>
      <c r="D21" s="113">
        <v>0.10938103204220821</v>
      </c>
      <c r="E21" s="115">
        <v>17</v>
      </c>
      <c r="F21" s="114">
        <v>19</v>
      </c>
      <c r="G21" s="114">
        <v>23</v>
      </c>
      <c r="H21" s="114">
        <v>20</v>
      </c>
      <c r="I21" s="140">
        <v>20</v>
      </c>
      <c r="J21" s="115">
        <v>-3</v>
      </c>
      <c r="K21" s="116">
        <v>-15</v>
      </c>
    </row>
    <row r="22" spans="1:11" ht="14.1" customHeight="1" x14ac:dyDescent="0.2">
      <c r="A22" s="306">
        <v>22</v>
      </c>
      <c r="B22" s="307" t="s">
        <v>239</v>
      </c>
      <c r="C22" s="308"/>
      <c r="D22" s="113">
        <v>2.1618839274224682</v>
      </c>
      <c r="E22" s="115">
        <v>336</v>
      </c>
      <c r="F22" s="114">
        <v>326</v>
      </c>
      <c r="G22" s="114">
        <v>334</v>
      </c>
      <c r="H22" s="114">
        <v>323</v>
      </c>
      <c r="I22" s="140">
        <v>334</v>
      </c>
      <c r="J22" s="115">
        <v>2</v>
      </c>
      <c r="K22" s="116">
        <v>0.59880239520958078</v>
      </c>
    </row>
    <row r="23" spans="1:11" ht="14.1" customHeight="1" x14ac:dyDescent="0.2">
      <c r="A23" s="306">
        <v>23</v>
      </c>
      <c r="B23" s="307" t="s">
        <v>240</v>
      </c>
      <c r="C23" s="308"/>
      <c r="D23" s="113">
        <v>0.37318234461459271</v>
      </c>
      <c r="E23" s="115">
        <v>58</v>
      </c>
      <c r="F23" s="114">
        <v>62</v>
      </c>
      <c r="G23" s="114">
        <v>55</v>
      </c>
      <c r="H23" s="114">
        <v>51</v>
      </c>
      <c r="I23" s="140">
        <v>56</v>
      </c>
      <c r="J23" s="115">
        <v>2</v>
      </c>
      <c r="K23" s="116">
        <v>3.5714285714285716</v>
      </c>
    </row>
    <row r="24" spans="1:11" ht="14.1" customHeight="1" x14ac:dyDescent="0.2">
      <c r="A24" s="306">
        <v>24</v>
      </c>
      <c r="B24" s="307" t="s">
        <v>241</v>
      </c>
      <c r="C24" s="308"/>
      <c r="D24" s="113">
        <v>5.4240123536224427</v>
      </c>
      <c r="E24" s="115">
        <v>843</v>
      </c>
      <c r="F24" s="114">
        <v>875</v>
      </c>
      <c r="G24" s="114">
        <v>911</v>
      </c>
      <c r="H24" s="114">
        <v>948</v>
      </c>
      <c r="I24" s="140">
        <v>957</v>
      </c>
      <c r="J24" s="115">
        <v>-114</v>
      </c>
      <c r="K24" s="116">
        <v>-11.912225705329154</v>
      </c>
    </row>
    <row r="25" spans="1:11" ht="14.1" customHeight="1" x14ac:dyDescent="0.2">
      <c r="A25" s="306">
        <v>25</v>
      </c>
      <c r="B25" s="307" t="s">
        <v>242</v>
      </c>
      <c r="C25" s="308"/>
      <c r="D25" s="113">
        <v>3.4358512417964224</v>
      </c>
      <c r="E25" s="115">
        <v>534</v>
      </c>
      <c r="F25" s="114">
        <v>570</v>
      </c>
      <c r="G25" s="114">
        <v>538</v>
      </c>
      <c r="H25" s="114">
        <v>550</v>
      </c>
      <c r="I25" s="140">
        <v>569</v>
      </c>
      <c r="J25" s="115">
        <v>-35</v>
      </c>
      <c r="K25" s="116">
        <v>-6.1511423550087869</v>
      </c>
    </row>
    <row r="26" spans="1:11" ht="14.1" customHeight="1" x14ac:dyDescent="0.2">
      <c r="A26" s="306">
        <v>26</v>
      </c>
      <c r="B26" s="307" t="s">
        <v>243</v>
      </c>
      <c r="C26" s="308"/>
      <c r="D26" s="113">
        <v>0.77210140265088145</v>
      </c>
      <c r="E26" s="115">
        <v>120</v>
      </c>
      <c r="F26" s="114">
        <v>122</v>
      </c>
      <c r="G26" s="114">
        <v>114</v>
      </c>
      <c r="H26" s="114">
        <v>115</v>
      </c>
      <c r="I26" s="140">
        <v>121</v>
      </c>
      <c r="J26" s="115">
        <v>-1</v>
      </c>
      <c r="K26" s="116">
        <v>-0.82644628099173556</v>
      </c>
    </row>
    <row r="27" spans="1:11" ht="14.1" customHeight="1" x14ac:dyDescent="0.2">
      <c r="A27" s="306">
        <v>27</v>
      </c>
      <c r="B27" s="307" t="s">
        <v>244</v>
      </c>
      <c r="C27" s="308"/>
      <c r="D27" s="113">
        <v>0.52116844678934504</v>
      </c>
      <c r="E27" s="115">
        <v>81</v>
      </c>
      <c r="F27" s="114">
        <v>82</v>
      </c>
      <c r="G27" s="114">
        <v>77</v>
      </c>
      <c r="H27" s="114">
        <v>78</v>
      </c>
      <c r="I27" s="140">
        <v>87</v>
      </c>
      <c r="J27" s="115">
        <v>-6</v>
      </c>
      <c r="K27" s="116">
        <v>-6.8965517241379306</v>
      </c>
    </row>
    <row r="28" spans="1:11" ht="14.1" customHeight="1" x14ac:dyDescent="0.2">
      <c r="A28" s="306">
        <v>28</v>
      </c>
      <c r="B28" s="307" t="s">
        <v>245</v>
      </c>
      <c r="C28" s="308"/>
      <c r="D28" s="113">
        <v>0.2573671342169605</v>
      </c>
      <c r="E28" s="115">
        <v>40</v>
      </c>
      <c r="F28" s="114">
        <v>38</v>
      </c>
      <c r="G28" s="114">
        <v>43</v>
      </c>
      <c r="H28" s="114">
        <v>49</v>
      </c>
      <c r="I28" s="140">
        <v>44</v>
      </c>
      <c r="J28" s="115">
        <v>-4</v>
      </c>
      <c r="K28" s="116">
        <v>-9.0909090909090917</v>
      </c>
    </row>
    <row r="29" spans="1:11" ht="14.1" customHeight="1" x14ac:dyDescent="0.2">
      <c r="A29" s="306">
        <v>29</v>
      </c>
      <c r="B29" s="307" t="s">
        <v>246</v>
      </c>
      <c r="C29" s="308"/>
      <c r="D29" s="113">
        <v>2.9983271136275897</v>
      </c>
      <c r="E29" s="115">
        <v>466</v>
      </c>
      <c r="F29" s="114">
        <v>492</v>
      </c>
      <c r="G29" s="114">
        <v>488</v>
      </c>
      <c r="H29" s="114">
        <v>492</v>
      </c>
      <c r="I29" s="140">
        <v>482</v>
      </c>
      <c r="J29" s="115">
        <v>-16</v>
      </c>
      <c r="K29" s="116">
        <v>-3.3195020746887969</v>
      </c>
    </row>
    <row r="30" spans="1:11" ht="14.1" customHeight="1" x14ac:dyDescent="0.2">
      <c r="A30" s="306" t="s">
        <v>247</v>
      </c>
      <c r="B30" s="307" t="s">
        <v>248</v>
      </c>
      <c r="C30" s="308"/>
      <c r="D30" s="113" t="s">
        <v>513</v>
      </c>
      <c r="E30" s="115" t="s">
        <v>513</v>
      </c>
      <c r="F30" s="114">
        <v>80</v>
      </c>
      <c r="G30" s="114">
        <v>77</v>
      </c>
      <c r="H30" s="114">
        <v>78</v>
      </c>
      <c r="I30" s="140">
        <v>85</v>
      </c>
      <c r="J30" s="115" t="s">
        <v>513</v>
      </c>
      <c r="K30" s="116" t="s">
        <v>513</v>
      </c>
    </row>
    <row r="31" spans="1:11" ht="14.1" customHeight="1" x14ac:dyDescent="0.2">
      <c r="A31" s="306" t="s">
        <v>249</v>
      </c>
      <c r="B31" s="307" t="s">
        <v>250</v>
      </c>
      <c r="C31" s="308"/>
      <c r="D31" s="113">
        <v>2.4385535967057006</v>
      </c>
      <c r="E31" s="115">
        <v>379</v>
      </c>
      <c r="F31" s="114">
        <v>412</v>
      </c>
      <c r="G31" s="114">
        <v>411</v>
      </c>
      <c r="H31" s="114">
        <v>414</v>
      </c>
      <c r="I31" s="140">
        <v>397</v>
      </c>
      <c r="J31" s="115">
        <v>-18</v>
      </c>
      <c r="K31" s="116">
        <v>-4.5340050377833752</v>
      </c>
    </row>
    <row r="32" spans="1:11" ht="14.1" customHeight="1" x14ac:dyDescent="0.2">
      <c r="A32" s="306">
        <v>31</v>
      </c>
      <c r="B32" s="307" t="s">
        <v>251</v>
      </c>
      <c r="C32" s="308"/>
      <c r="D32" s="113">
        <v>0.1029468536867842</v>
      </c>
      <c r="E32" s="115">
        <v>16</v>
      </c>
      <c r="F32" s="114">
        <v>20</v>
      </c>
      <c r="G32" s="114">
        <v>18</v>
      </c>
      <c r="H32" s="114">
        <v>18</v>
      </c>
      <c r="I32" s="140">
        <v>18</v>
      </c>
      <c r="J32" s="115">
        <v>-2</v>
      </c>
      <c r="K32" s="116">
        <v>-11.111111111111111</v>
      </c>
    </row>
    <row r="33" spans="1:11" ht="14.1" customHeight="1" x14ac:dyDescent="0.2">
      <c r="A33" s="306">
        <v>32</v>
      </c>
      <c r="B33" s="307" t="s">
        <v>252</v>
      </c>
      <c r="C33" s="308"/>
      <c r="D33" s="113">
        <v>1.0809419637112341</v>
      </c>
      <c r="E33" s="115">
        <v>168</v>
      </c>
      <c r="F33" s="114">
        <v>170</v>
      </c>
      <c r="G33" s="114">
        <v>181</v>
      </c>
      <c r="H33" s="114">
        <v>182</v>
      </c>
      <c r="I33" s="140">
        <v>178</v>
      </c>
      <c r="J33" s="115">
        <v>-10</v>
      </c>
      <c r="K33" s="116">
        <v>-5.617977528089888</v>
      </c>
    </row>
    <row r="34" spans="1:11" ht="14.1" customHeight="1" x14ac:dyDescent="0.2">
      <c r="A34" s="306">
        <v>33</v>
      </c>
      <c r="B34" s="307" t="s">
        <v>253</v>
      </c>
      <c r="C34" s="308"/>
      <c r="D34" s="113">
        <v>0.48899755501222492</v>
      </c>
      <c r="E34" s="115">
        <v>76</v>
      </c>
      <c r="F34" s="114">
        <v>88</v>
      </c>
      <c r="G34" s="114">
        <v>87</v>
      </c>
      <c r="H34" s="114">
        <v>83</v>
      </c>
      <c r="I34" s="140">
        <v>90</v>
      </c>
      <c r="J34" s="115">
        <v>-14</v>
      </c>
      <c r="K34" s="116">
        <v>-15.555555555555555</v>
      </c>
    </row>
    <row r="35" spans="1:11" ht="14.1" customHeight="1" x14ac:dyDescent="0.2">
      <c r="A35" s="306">
        <v>34</v>
      </c>
      <c r="B35" s="307" t="s">
        <v>254</v>
      </c>
      <c r="C35" s="308"/>
      <c r="D35" s="113">
        <v>3.6546133058808392</v>
      </c>
      <c r="E35" s="115">
        <v>568</v>
      </c>
      <c r="F35" s="114">
        <v>559</v>
      </c>
      <c r="G35" s="114">
        <v>588</v>
      </c>
      <c r="H35" s="114">
        <v>577</v>
      </c>
      <c r="I35" s="140">
        <v>567</v>
      </c>
      <c r="J35" s="115">
        <v>1</v>
      </c>
      <c r="K35" s="116">
        <v>0.17636684303350969</v>
      </c>
    </row>
    <row r="36" spans="1:11" ht="14.1" customHeight="1" x14ac:dyDescent="0.2">
      <c r="A36" s="306">
        <v>41</v>
      </c>
      <c r="B36" s="307" t="s">
        <v>255</v>
      </c>
      <c r="C36" s="308"/>
      <c r="D36" s="113">
        <v>0.12224938875305623</v>
      </c>
      <c r="E36" s="115">
        <v>19</v>
      </c>
      <c r="F36" s="114">
        <v>20</v>
      </c>
      <c r="G36" s="114">
        <v>20</v>
      </c>
      <c r="H36" s="114">
        <v>17</v>
      </c>
      <c r="I36" s="140">
        <v>16</v>
      </c>
      <c r="J36" s="115">
        <v>3</v>
      </c>
      <c r="K36" s="116">
        <v>18.75</v>
      </c>
    </row>
    <row r="37" spans="1:11" ht="14.1" customHeight="1" x14ac:dyDescent="0.2">
      <c r="A37" s="306">
        <v>42</v>
      </c>
      <c r="B37" s="307" t="s">
        <v>256</v>
      </c>
      <c r="C37" s="308"/>
      <c r="D37" s="113">
        <v>3.2170891777120063E-2</v>
      </c>
      <c r="E37" s="115">
        <v>5</v>
      </c>
      <c r="F37" s="114">
        <v>3</v>
      </c>
      <c r="G37" s="114">
        <v>4</v>
      </c>
      <c r="H37" s="114" t="s">
        <v>513</v>
      </c>
      <c r="I37" s="140" t="s">
        <v>513</v>
      </c>
      <c r="J37" s="115" t="s">
        <v>513</v>
      </c>
      <c r="K37" s="116" t="s">
        <v>513</v>
      </c>
    </row>
    <row r="38" spans="1:11" ht="14.1" customHeight="1" x14ac:dyDescent="0.2">
      <c r="A38" s="306">
        <v>43</v>
      </c>
      <c r="B38" s="307" t="s">
        <v>257</v>
      </c>
      <c r="C38" s="308"/>
      <c r="D38" s="113">
        <v>0.18659117230729635</v>
      </c>
      <c r="E38" s="115">
        <v>29</v>
      </c>
      <c r="F38" s="114">
        <v>31</v>
      </c>
      <c r="G38" s="114">
        <v>27</v>
      </c>
      <c r="H38" s="114">
        <v>27</v>
      </c>
      <c r="I38" s="140">
        <v>29</v>
      </c>
      <c r="J38" s="115">
        <v>0</v>
      </c>
      <c r="K38" s="116">
        <v>0</v>
      </c>
    </row>
    <row r="39" spans="1:11" ht="14.1" customHeight="1" x14ac:dyDescent="0.2">
      <c r="A39" s="306">
        <v>51</v>
      </c>
      <c r="B39" s="307" t="s">
        <v>258</v>
      </c>
      <c r="C39" s="308"/>
      <c r="D39" s="113">
        <v>7.7853558100630549</v>
      </c>
      <c r="E39" s="115">
        <v>1210</v>
      </c>
      <c r="F39" s="114">
        <v>1244</v>
      </c>
      <c r="G39" s="114">
        <v>1284</v>
      </c>
      <c r="H39" s="114">
        <v>1304</v>
      </c>
      <c r="I39" s="140">
        <v>1334</v>
      </c>
      <c r="J39" s="115">
        <v>-124</v>
      </c>
      <c r="K39" s="116">
        <v>-9.2953523238380811</v>
      </c>
    </row>
    <row r="40" spans="1:11" ht="14.1" customHeight="1" x14ac:dyDescent="0.2">
      <c r="A40" s="306" t="s">
        <v>259</v>
      </c>
      <c r="B40" s="307" t="s">
        <v>260</v>
      </c>
      <c r="C40" s="308"/>
      <c r="D40" s="113">
        <v>7.5408570325569428</v>
      </c>
      <c r="E40" s="115">
        <v>1172</v>
      </c>
      <c r="F40" s="114">
        <v>1207</v>
      </c>
      <c r="G40" s="114">
        <v>1254</v>
      </c>
      <c r="H40" s="114">
        <v>1271</v>
      </c>
      <c r="I40" s="140">
        <v>1303</v>
      </c>
      <c r="J40" s="115">
        <v>-131</v>
      </c>
      <c r="K40" s="116">
        <v>-10.053722179585572</v>
      </c>
    </row>
    <row r="41" spans="1:11" ht="14.1" customHeight="1" x14ac:dyDescent="0.2">
      <c r="A41" s="306"/>
      <c r="B41" s="307" t="s">
        <v>261</v>
      </c>
      <c r="C41" s="308"/>
      <c r="D41" s="113">
        <v>3.3329043881096383</v>
      </c>
      <c r="E41" s="115">
        <v>518</v>
      </c>
      <c r="F41" s="114">
        <v>527</v>
      </c>
      <c r="G41" s="114">
        <v>552</v>
      </c>
      <c r="H41" s="114">
        <v>544</v>
      </c>
      <c r="I41" s="140">
        <v>558</v>
      </c>
      <c r="J41" s="115">
        <v>-40</v>
      </c>
      <c r="K41" s="116">
        <v>-7.1684587813620073</v>
      </c>
    </row>
    <row r="42" spans="1:11" ht="14.1" customHeight="1" x14ac:dyDescent="0.2">
      <c r="A42" s="306">
        <v>52</v>
      </c>
      <c r="B42" s="307" t="s">
        <v>262</v>
      </c>
      <c r="C42" s="308"/>
      <c r="D42" s="113">
        <v>6.1961137562733235</v>
      </c>
      <c r="E42" s="115">
        <v>963</v>
      </c>
      <c r="F42" s="114">
        <v>1000</v>
      </c>
      <c r="G42" s="114">
        <v>994</v>
      </c>
      <c r="H42" s="114">
        <v>999</v>
      </c>
      <c r="I42" s="140">
        <v>990</v>
      </c>
      <c r="J42" s="115">
        <v>-27</v>
      </c>
      <c r="K42" s="116">
        <v>-2.7272727272727271</v>
      </c>
    </row>
    <row r="43" spans="1:11" ht="14.1" customHeight="1" x14ac:dyDescent="0.2">
      <c r="A43" s="306" t="s">
        <v>263</v>
      </c>
      <c r="B43" s="307" t="s">
        <v>264</v>
      </c>
      <c r="C43" s="308"/>
      <c r="D43" s="113">
        <v>5.9709175138334833</v>
      </c>
      <c r="E43" s="115">
        <v>928</v>
      </c>
      <c r="F43" s="114">
        <v>961</v>
      </c>
      <c r="G43" s="114">
        <v>960</v>
      </c>
      <c r="H43" s="114">
        <v>963</v>
      </c>
      <c r="I43" s="140">
        <v>952</v>
      </c>
      <c r="J43" s="115">
        <v>-24</v>
      </c>
      <c r="K43" s="116">
        <v>-2.5210084033613445</v>
      </c>
    </row>
    <row r="44" spans="1:11" ht="14.1" customHeight="1" x14ac:dyDescent="0.2">
      <c r="A44" s="306">
        <v>53</v>
      </c>
      <c r="B44" s="307" t="s">
        <v>265</v>
      </c>
      <c r="C44" s="308"/>
      <c r="D44" s="113">
        <v>0.9136533264702098</v>
      </c>
      <c r="E44" s="115">
        <v>142</v>
      </c>
      <c r="F44" s="114">
        <v>145</v>
      </c>
      <c r="G44" s="114">
        <v>155</v>
      </c>
      <c r="H44" s="114">
        <v>143</v>
      </c>
      <c r="I44" s="140">
        <v>136</v>
      </c>
      <c r="J44" s="115">
        <v>6</v>
      </c>
      <c r="K44" s="116">
        <v>4.4117647058823533</v>
      </c>
    </row>
    <row r="45" spans="1:11" ht="14.1" customHeight="1" x14ac:dyDescent="0.2">
      <c r="A45" s="306" t="s">
        <v>266</v>
      </c>
      <c r="B45" s="307" t="s">
        <v>267</v>
      </c>
      <c r="C45" s="308"/>
      <c r="D45" s="113">
        <v>0.89435079140393769</v>
      </c>
      <c r="E45" s="115">
        <v>139</v>
      </c>
      <c r="F45" s="114">
        <v>142</v>
      </c>
      <c r="G45" s="114">
        <v>152</v>
      </c>
      <c r="H45" s="114">
        <v>140</v>
      </c>
      <c r="I45" s="140">
        <v>132</v>
      </c>
      <c r="J45" s="115">
        <v>7</v>
      </c>
      <c r="K45" s="116">
        <v>5.3030303030303028</v>
      </c>
    </row>
    <row r="46" spans="1:11" ht="14.1" customHeight="1" x14ac:dyDescent="0.2">
      <c r="A46" s="306">
        <v>54</v>
      </c>
      <c r="B46" s="307" t="s">
        <v>268</v>
      </c>
      <c r="C46" s="308"/>
      <c r="D46" s="113">
        <v>12.739673143739545</v>
      </c>
      <c r="E46" s="115">
        <v>1980</v>
      </c>
      <c r="F46" s="114">
        <v>2015</v>
      </c>
      <c r="G46" s="114">
        <v>2030</v>
      </c>
      <c r="H46" s="114">
        <v>2047</v>
      </c>
      <c r="I46" s="140">
        <v>2108</v>
      </c>
      <c r="J46" s="115">
        <v>-128</v>
      </c>
      <c r="K46" s="116">
        <v>-6.0721062618595827</v>
      </c>
    </row>
    <row r="47" spans="1:11" ht="14.1" customHeight="1" x14ac:dyDescent="0.2">
      <c r="A47" s="306">
        <v>61</v>
      </c>
      <c r="B47" s="307" t="s">
        <v>269</v>
      </c>
      <c r="C47" s="308"/>
      <c r="D47" s="113">
        <v>0.51473426843392101</v>
      </c>
      <c r="E47" s="115">
        <v>80</v>
      </c>
      <c r="F47" s="114">
        <v>83</v>
      </c>
      <c r="G47" s="114">
        <v>83</v>
      </c>
      <c r="H47" s="114">
        <v>77</v>
      </c>
      <c r="I47" s="140">
        <v>75</v>
      </c>
      <c r="J47" s="115">
        <v>5</v>
      </c>
      <c r="K47" s="116">
        <v>6.666666666666667</v>
      </c>
    </row>
    <row r="48" spans="1:11" ht="14.1" customHeight="1" x14ac:dyDescent="0.2">
      <c r="A48" s="306">
        <v>62</v>
      </c>
      <c r="B48" s="307" t="s">
        <v>270</v>
      </c>
      <c r="C48" s="308"/>
      <c r="D48" s="113">
        <v>11.697336250160854</v>
      </c>
      <c r="E48" s="115">
        <v>1818</v>
      </c>
      <c r="F48" s="114">
        <v>1855</v>
      </c>
      <c r="G48" s="114">
        <v>1824</v>
      </c>
      <c r="H48" s="114">
        <v>1808</v>
      </c>
      <c r="I48" s="140">
        <v>1792</v>
      </c>
      <c r="J48" s="115">
        <v>26</v>
      </c>
      <c r="K48" s="116">
        <v>1.4508928571428572</v>
      </c>
    </row>
    <row r="49" spans="1:11" ht="14.1" customHeight="1" x14ac:dyDescent="0.2">
      <c r="A49" s="306">
        <v>63</v>
      </c>
      <c r="B49" s="307" t="s">
        <v>271</v>
      </c>
      <c r="C49" s="308"/>
      <c r="D49" s="113">
        <v>9.7863852785999228</v>
      </c>
      <c r="E49" s="115">
        <v>1521</v>
      </c>
      <c r="F49" s="114">
        <v>1656</v>
      </c>
      <c r="G49" s="114">
        <v>1702</v>
      </c>
      <c r="H49" s="114">
        <v>1757</v>
      </c>
      <c r="I49" s="140">
        <v>1615</v>
      </c>
      <c r="J49" s="115">
        <v>-94</v>
      </c>
      <c r="K49" s="116">
        <v>-5.8204334365325074</v>
      </c>
    </row>
    <row r="50" spans="1:11" ht="14.1" customHeight="1" x14ac:dyDescent="0.2">
      <c r="A50" s="306" t="s">
        <v>272</v>
      </c>
      <c r="B50" s="307" t="s">
        <v>273</v>
      </c>
      <c r="C50" s="308"/>
      <c r="D50" s="113">
        <v>0.68202290567494528</v>
      </c>
      <c r="E50" s="115">
        <v>106</v>
      </c>
      <c r="F50" s="114">
        <v>107</v>
      </c>
      <c r="G50" s="114">
        <v>102</v>
      </c>
      <c r="H50" s="114">
        <v>104</v>
      </c>
      <c r="I50" s="140">
        <v>107</v>
      </c>
      <c r="J50" s="115">
        <v>-1</v>
      </c>
      <c r="K50" s="116">
        <v>-0.93457943925233644</v>
      </c>
    </row>
    <row r="51" spans="1:11" ht="14.1" customHeight="1" x14ac:dyDescent="0.2">
      <c r="A51" s="306" t="s">
        <v>274</v>
      </c>
      <c r="B51" s="307" t="s">
        <v>275</v>
      </c>
      <c r="C51" s="308"/>
      <c r="D51" s="113">
        <v>8.7183116715995368</v>
      </c>
      <c r="E51" s="115">
        <v>1355</v>
      </c>
      <c r="F51" s="114">
        <v>1483</v>
      </c>
      <c r="G51" s="114">
        <v>1519</v>
      </c>
      <c r="H51" s="114">
        <v>1577</v>
      </c>
      <c r="I51" s="140">
        <v>1468</v>
      </c>
      <c r="J51" s="115">
        <v>-113</v>
      </c>
      <c r="K51" s="116">
        <v>-7.6975476839237054</v>
      </c>
    </row>
    <row r="52" spans="1:11" ht="14.1" customHeight="1" x14ac:dyDescent="0.2">
      <c r="A52" s="306">
        <v>71</v>
      </c>
      <c r="B52" s="307" t="s">
        <v>276</v>
      </c>
      <c r="C52" s="308"/>
      <c r="D52" s="113">
        <v>10.018015699395187</v>
      </c>
      <c r="E52" s="115">
        <v>1557</v>
      </c>
      <c r="F52" s="114">
        <v>1582</v>
      </c>
      <c r="G52" s="114">
        <v>1615</v>
      </c>
      <c r="H52" s="114">
        <v>1627</v>
      </c>
      <c r="I52" s="140">
        <v>1617</v>
      </c>
      <c r="J52" s="115">
        <v>-60</v>
      </c>
      <c r="K52" s="116">
        <v>-3.7105751391465676</v>
      </c>
    </row>
    <row r="53" spans="1:11" ht="14.1" customHeight="1" x14ac:dyDescent="0.2">
      <c r="A53" s="306" t="s">
        <v>277</v>
      </c>
      <c r="B53" s="307" t="s">
        <v>278</v>
      </c>
      <c r="C53" s="308"/>
      <c r="D53" s="113">
        <v>1.1388495689100502</v>
      </c>
      <c r="E53" s="115">
        <v>177</v>
      </c>
      <c r="F53" s="114">
        <v>177</v>
      </c>
      <c r="G53" s="114">
        <v>178</v>
      </c>
      <c r="H53" s="114">
        <v>179</v>
      </c>
      <c r="I53" s="140">
        <v>196</v>
      </c>
      <c r="J53" s="115">
        <v>-19</v>
      </c>
      <c r="K53" s="116">
        <v>-9.6938775510204085</v>
      </c>
    </row>
    <row r="54" spans="1:11" ht="14.1" customHeight="1" x14ac:dyDescent="0.2">
      <c r="A54" s="306" t="s">
        <v>279</v>
      </c>
      <c r="B54" s="307" t="s">
        <v>280</v>
      </c>
      <c r="C54" s="308"/>
      <c r="D54" s="113">
        <v>8.5188521425813928</v>
      </c>
      <c r="E54" s="115">
        <v>1324</v>
      </c>
      <c r="F54" s="114">
        <v>1347</v>
      </c>
      <c r="G54" s="114">
        <v>1376</v>
      </c>
      <c r="H54" s="114">
        <v>1388</v>
      </c>
      <c r="I54" s="140">
        <v>1362</v>
      </c>
      <c r="J54" s="115">
        <v>-38</v>
      </c>
      <c r="K54" s="116">
        <v>-2.790014684287812</v>
      </c>
    </row>
    <row r="55" spans="1:11" ht="14.1" customHeight="1" x14ac:dyDescent="0.2">
      <c r="A55" s="306">
        <v>72</v>
      </c>
      <c r="B55" s="307" t="s">
        <v>281</v>
      </c>
      <c r="C55" s="308"/>
      <c r="D55" s="113">
        <v>1.0873761420666581</v>
      </c>
      <c r="E55" s="115">
        <v>169</v>
      </c>
      <c r="F55" s="114">
        <v>168</v>
      </c>
      <c r="G55" s="114">
        <v>175</v>
      </c>
      <c r="H55" s="114">
        <v>179</v>
      </c>
      <c r="I55" s="140">
        <v>179</v>
      </c>
      <c r="J55" s="115">
        <v>-10</v>
      </c>
      <c r="K55" s="116">
        <v>-5.5865921787709496</v>
      </c>
    </row>
    <row r="56" spans="1:11" ht="14.1" customHeight="1" x14ac:dyDescent="0.2">
      <c r="A56" s="306" t="s">
        <v>282</v>
      </c>
      <c r="B56" s="307" t="s">
        <v>283</v>
      </c>
      <c r="C56" s="308"/>
      <c r="D56" s="113">
        <v>0.32814309612662462</v>
      </c>
      <c r="E56" s="115">
        <v>51</v>
      </c>
      <c r="F56" s="114">
        <v>50</v>
      </c>
      <c r="G56" s="114">
        <v>51</v>
      </c>
      <c r="H56" s="114">
        <v>52</v>
      </c>
      <c r="I56" s="140">
        <v>53</v>
      </c>
      <c r="J56" s="115">
        <v>-2</v>
      </c>
      <c r="K56" s="116">
        <v>-3.7735849056603774</v>
      </c>
    </row>
    <row r="57" spans="1:11" ht="14.1" customHeight="1" x14ac:dyDescent="0.2">
      <c r="A57" s="306" t="s">
        <v>284</v>
      </c>
      <c r="B57" s="307" t="s">
        <v>285</v>
      </c>
      <c r="C57" s="308"/>
      <c r="D57" s="113">
        <v>0.59837858705443314</v>
      </c>
      <c r="E57" s="115">
        <v>93</v>
      </c>
      <c r="F57" s="114">
        <v>92</v>
      </c>
      <c r="G57" s="114">
        <v>97</v>
      </c>
      <c r="H57" s="114">
        <v>98</v>
      </c>
      <c r="I57" s="140">
        <v>98</v>
      </c>
      <c r="J57" s="115">
        <v>-5</v>
      </c>
      <c r="K57" s="116">
        <v>-5.1020408163265305</v>
      </c>
    </row>
    <row r="58" spans="1:11" ht="14.1" customHeight="1" x14ac:dyDescent="0.2">
      <c r="A58" s="306">
        <v>73</v>
      </c>
      <c r="B58" s="307" t="s">
        <v>286</v>
      </c>
      <c r="C58" s="308"/>
      <c r="D58" s="113">
        <v>0.57264187363273711</v>
      </c>
      <c r="E58" s="115">
        <v>89</v>
      </c>
      <c r="F58" s="114">
        <v>94</v>
      </c>
      <c r="G58" s="114">
        <v>90</v>
      </c>
      <c r="H58" s="114">
        <v>90</v>
      </c>
      <c r="I58" s="140">
        <v>83</v>
      </c>
      <c r="J58" s="115">
        <v>6</v>
      </c>
      <c r="K58" s="116">
        <v>7.2289156626506026</v>
      </c>
    </row>
    <row r="59" spans="1:11" ht="14.1" customHeight="1" x14ac:dyDescent="0.2">
      <c r="A59" s="306" t="s">
        <v>287</v>
      </c>
      <c r="B59" s="307" t="s">
        <v>288</v>
      </c>
      <c r="C59" s="308"/>
      <c r="D59" s="113">
        <v>0.33457727448204866</v>
      </c>
      <c r="E59" s="115">
        <v>52</v>
      </c>
      <c r="F59" s="114">
        <v>58</v>
      </c>
      <c r="G59" s="114">
        <v>57</v>
      </c>
      <c r="H59" s="114">
        <v>54</v>
      </c>
      <c r="I59" s="140">
        <v>47</v>
      </c>
      <c r="J59" s="115">
        <v>5</v>
      </c>
      <c r="K59" s="116">
        <v>10.638297872340425</v>
      </c>
    </row>
    <row r="60" spans="1:11" ht="14.1" customHeight="1" x14ac:dyDescent="0.2">
      <c r="A60" s="306">
        <v>81</v>
      </c>
      <c r="B60" s="307" t="s">
        <v>289</v>
      </c>
      <c r="C60" s="308"/>
      <c r="D60" s="113">
        <v>2.9339853300733498</v>
      </c>
      <c r="E60" s="115">
        <v>456</v>
      </c>
      <c r="F60" s="114">
        <v>476</v>
      </c>
      <c r="G60" s="114">
        <v>482</v>
      </c>
      <c r="H60" s="114">
        <v>475</v>
      </c>
      <c r="I60" s="140">
        <v>473</v>
      </c>
      <c r="J60" s="115">
        <v>-17</v>
      </c>
      <c r="K60" s="116">
        <v>-3.5940803382663846</v>
      </c>
    </row>
    <row r="61" spans="1:11" ht="14.1" customHeight="1" x14ac:dyDescent="0.2">
      <c r="A61" s="306" t="s">
        <v>290</v>
      </c>
      <c r="B61" s="307" t="s">
        <v>291</v>
      </c>
      <c r="C61" s="308"/>
      <c r="D61" s="113">
        <v>1.3447432762836187</v>
      </c>
      <c r="E61" s="115">
        <v>209</v>
      </c>
      <c r="F61" s="114">
        <v>209</v>
      </c>
      <c r="G61" s="114">
        <v>212</v>
      </c>
      <c r="H61" s="114">
        <v>206</v>
      </c>
      <c r="I61" s="140">
        <v>205</v>
      </c>
      <c r="J61" s="115">
        <v>4</v>
      </c>
      <c r="K61" s="116">
        <v>1.9512195121951219</v>
      </c>
    </row>
    <row r="62" spans="1:11" ht="14.1" customHeight="1" x14ac:dyDescent="0.2">
      <c r="A62" s="306" t="s">
        <v>292</v>
      </c>
      <c r="B62" s="307" t="s">
        <v>293</v>
      </c>
      <c r="C62" s="308"/>
      <c r="D62" s="113">
        <v>0.72706215416291342</v>
      </c>
      <c r="E62" s="115">
        <v>113</v>
      </c>
      <c r="F62" s="114">
        <v>126</v>
      </c>
      <c r="G62" s="114">
        <v>132</v>
      </c>
      <c r="H62" s="114">
        <v>122</v>
      </c>
      <c r="I62" s="140">
        <v>120</v>
      </c>
      <c r="J62" s="115">
        <v>-7</v>
      </c>
      <c r="K62" s="116">
        <v>-5.833333333333333</v>
      </c>
    </row>
    <row r="63" spans="1:11" ht="14.1" customHeight="1" x14ac:dyDescent="0.2">
      <c r="A63" s="306"/>
      <c r="B63" s="307" t="s">
        <v>294</v>
      </c>
      <c r="C63" s="308"/>
      <c r="D63" s="113">
        <v>0.56620769527731307</v>
      </c>
      <c r="E63" s="115">
        <v>88</v>
      </c>
      <c r="F63" s="114">
        <v>98</v>
      </c>
      <c r="G63" s="114">
        <v>103</v>
      </c>
      <c r="H63" s="114">
        <v>97</v>
      </c>
      <c r="I63" s="140">
        <v>102</v>
      </c>
      <c r="J63" s="115">
        <v>-14</v>
      </c>
      <c r="K63" s="116">
        <v>-13.725490196078431</v>
      </c>
    </row>
    <row r="64" spans="1:11" ht="14.1" customHeight="1" x14ac:dyDescent="0.2">
      <c r="A64" s="306" t="s">
        <v>295</v>
      </c>
      <c r="B64" s="307" t="s">
        <v>296</v>
      </c>
      <c r="C64" s="308"/>
      <c r="D64" s="113">
        <v>1.9302535066272036E-2</v>
      </c>
      <c r="E64" s="115">
        <v>3</v>
      </c>
      <c r="F64" s="114">
        <v>3</v>
      </c>
      <c r="G64" s="114">
        <v>3</v>
      </c>
      <c r="H64" s="114">
        <v>3</v>
      </c>
      <c r="I64" s="140">
        <v>4</v>
      </c>
      <c r="J64" s="115">
        <v>-1</v>
      </c>
      <c r="K64" s="116">
        <v>-25</v>
      </c>
    </row>
    <row r="65" spans="1:11" ht="14.1" customHeight="1" x14ac:dyDescent="0.2">
      <c r="A65" s="306" t="s">
        <v>297</v>
      </c>
      <c r="B65" s="307" t="s">
        <v>298</v>
      </c>
      <c r="C65" s="308"/>
      <c r="D65" s="113">
        <v>0.56620769527731307</v>
      </c>
      <c r="E65" s="115">
        <v>88</v>
      </c>
      <c r="F65" s="114">
        <v>89</v>
      </c>
      <c r="G65" s="114">
        <v>88</v>
      </c>
      <c r="H65" s="114">
        <v>95</v>
      </c>
      <c r="I65" s="140">
        <v>93</v>
      </c>
      <c r="J65" s="115">
        <v>-5</v>
      </c>
      <c r="K65" s="116">
        <v>-5.376344086021505</v>
      </c>
    </row>
    <row r="66" spans="1:11" ht="14.1" customHeight="1" x14ac:dyDescent="0.2">
      <c r="A66" s="306">
        <v>82</v>
      </c>
      <c r="B66" s="307" t="s">
        <v>299</v>
      </c>
      <c r="C66" s="308"/>
      <c r="D66" s="113">
        <v>1.5763736970788831</v>
      </c>
      <c r="E66" s="115">
        <v>245</v>
      </c>
      <c r="F66" s="114">
        <v>255</v>
      </c>
      <c r="G66" s="114">
        <v>255</v>
      </c>
      <c r="H66" s="114">
        <v>271</v>
      </c>
      <c r="I66" s="140">
        <v>273</v>
      </c>
      <c r="J66" s="115">
        <v>-28</v>
      </c>
      <c r="K66" s="116">
        <v>-10.256410256410257</v>
      </c>
    </row>
    <row r="67" spans="1:11" ht="14.1" customHeight="1" x14ac:dyDescent="0.2">
      <c r="A67" s="306" t="s">
        <v>300</v>
      </c>
      <c r="B67" s="307" t="s">
        <v>301</v>
      </c>
      <c r="C67" s="308"/>
      <c r="D67" s="113">
        <v>0.35387980954832066</v>
      </c>
      <c r="E67" s="115">
        <v>55</v>
      </c>
      <c r="F67" s="114">
        <v>51</v>
      </c>
      <c r="G67" s="114">
        <v>49</v>
      </c>
      <c r="H67" s="114">
        <v>50</v>
      </c>
      <c r="I67" s="140">
        <v>55</v>
      </c>
      <c r="J67" s="115">
        <v>0</v>
      </c>
      <c r="K67" s="116">
        <v>0</v>
      </c>
    </row>
    <row r="68" spans="1:11" ht="14.1" customHeight="1" x14ac:dyDescent="0.2">
      <c r="A68" s="306" t="s">
        <v>302</v>
      </c>
      <c r="B68" s="307" t="s">
        <v>303</v>
      </c>
      <c r="C68" s="308"/>
      <c r="D68" s="113">
        <v>0.99729764509072194</v>
      </c>
      <c r="E68" s="115">
        <v>155</v>
      </c>
      <c r="F68" s="114">
        <v>170</v>
      </c>
      <c r="G68" s="114">
        <v>172</v>
      </c>
      <c r="H68" s="114">
        <v>184</v>
      </c>
      <c r="I68" s="140">
        <v>184</v>
      </c>
      <c r="J68" s="115">
        <v>-29</v>
      </c>
      <c r="K68" s="116">
        <v>-15.760869565217391</v>
      </c>
    </row>
    <row r="69" spans="1:11" ht="14.1" customHeight="1" x14ac:dyDescent="0.2">
      <c r="A69" s="306">
        <v>83</v>
      </c>
      <c r="B69" s="307" t="s">
        <v>304</v>
      </c>
      <c r="C69" s="308"/>
      <c r="D69" s="113">
        <v>3.8669411916098313</v>
      </c>
      <c r="E69" s="115">
        <v>601</v>
      </c>
      <c r="F69" s="114">
        <v>612</v>
      </c>
      <c r="G69" s="114">
        <v>618</v>
      </c>
      <c r="H69" s="114">
        <v>605</v>
      </c>
      <c r="I69" s="140">
        <v>604</v>
      </c>
      <c r="J69" s="115">
        <v>-3</v>
      </c>
      <c r="K69" s="116">
        <v>-0.49668874172185429</v>
      </c>
    </row>
    <row r="70" spans="1:11" ht="14.1" customHeight="1" x14ac:dyDescent="0.2">
      <c r="A70" s="306" t="s">
        <v>305</v>
      </c>
      <c r="B70" s="307" t="s">
        <v>306</v>
      </c>
      <c r="C70" s="308"/>
      <c r="D70" s="113">
        <v>2.2197915326212843</v>
      </c>
      <c r="E70" s="115">
        <v>345</v>
      </c>
      <c r="F70" s="114">
        <v>352</v>
      </c>
      <c r="G70" s="114">
        <v>352</v>
      </c>
      <c r="H70" s="114">
        <v>358</v>
      </c>
      <c r="I70" s="140">
        <v>352</v>
      </c>
      <c r="J70" s="115">
        <v>-7</v>
      </c>
      <c r="K70" s="116">
        <v>-1.9886363636363635</v>
      </c>
    </row>
    <row r="71" spans="1:11" ht="14.1" customHeight="1" x14ac:dyDescent="0.2">
      <c r="A71" s="306"/>
      <c r="B71" s="307" t="s">
        <v>307</v>
      </c>
      <c r="C71" s="308"/>
      <c r="D71" s="113">
        <v>1.0938103204220821</v>
      </c>
      <c r="E71" s="115">
        <v>170</v>
      </c>
      <c r="F71" s="114">
        <v>181</v>
      </c>
      <c r="G71" s="114">
        <v>181</v>
      </c>
      <c r="H71" s="114">
        <v>189</v>
      </c>
      <c r="I71" s="140">
        <v>187</v>
      </c>
      <c r="J71" s="115">
        <v>-17</v>
      </c>
      <c r="K71" s="116">
        <v>-9.0909090909090917</v>
      </c>
    </row>
    <row r="72" spans="1:11" ht="14.1" customHeight="1" x14ac:dyDescent="0.2">
      <c r="A72" s="306">
        <v>84</v>
      </c>
      <c r="B72" s="307" t="s">
        <v>308</v>
      </c>
      <c r="C72" s="308"/>
      <c r="D72" s="113">
        <v>1.1838888173980182</v>
      </c>
      <c r="E72" s="115">
        <v>184</v>
      </c>
      <c r="F72" s="114">
        <v>186</v>
      </c>
      <c r="G72" s="114">
        <v>185</v>
      </c>
      <c r="H72" s="114">
        <v>189</v>
      </c>
      <c r="I72" s="140">
        <v>199</v>
      </c>
      <c r="J72" s="115">
        <v>-15</v>
      </c>
      <c r="K72" s="116">
        <v>-7.5376884422110555</v>
      </c>
    </row>
    <row r="73" spans="1:11" ht="14.1" customHeight="1" x14ac:dyDescent="0.2">
      <c r="A73" s="306" t="s">
        <v>309</v>
      </c>
      <c r="B73" s="307" t="s">
        <v>310</v>
      </c>
      <c r="C73" s="308"/>
      <c r="D73" s="113">
        <v>0.16085445888560032</v>
      </c>
      <c r="E73" s="115">
        <v>25</v>
      </c>
      <c r="F73" s="114">
        <v>24</v>
      </c>
      <c r="G73" s="114">
        <v>25</v>
      </c>
      <c r="H73" s="114">
        <v>27</v>
      </c>
      <c r="I73" s="140">
        <v>32</v>
      </c>
      <c r="J73" s="115">
        <v>-7</v>
      </c>
      <c r="K73" s="116">
        <v>-21.875</v>
      </c>
    </row>
    <row r="74" spans="1:11" ht="14.1" customHeight="1" x14ac:dyDescent="0.2">
      <c r="A74" s="306" t="s">
        <v>311</v>
      </c>
      <c r="B74" s="307" t="s">
        <v>312</v>
      </c>
      <c r="C74" s="308"/>
      <c r="D74" s="113">
        <v>6.4341783554240126E-2</v>
      </c>
      <c r="E74" s="115">
        <v>10</v>
      </c>
      <c r="F74" s="114">
        <v>11</v>
      </c>
      <c r="G74" s="114">
        <v>8</v>
      </c>
      <c r="H74" s="114">
        <v>8</v>
      </c>
      <c r="I74" s="140">
        <v>8</v>
      </c>
      <c r="J74" s="115">
        <v>2</v>
      </c>
      <c r="K74" s="116">
        <v>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8.3644318620512165E-2</v>
      </c>
      <c r="E76" s="115">
        <v>13</v>
      </c>
      <c r="F76" s="114">
        <v>14</v>
      </c>
      <c r="G76" s="114">
        <v>13</v>
      </c>
      <c r="H76" s="114">
        <v>12</v>
      </c>
      <c r="I76" s="140">
        <v>12</v>
      </c>
      <c r="J76" s="115">
        <v>1</v>
      </c>
      <c r="K76" s="116">
        <v>8.3333333333333339</v>
      </c>
    </row>
    <row r="77" spans="1:11" ht="14.1" customHeight="1" x14ac:dyDescent="0.2">
      <c r="A77" s="306">
        <v>92</v>
      </c>
      <c r="B77" s="307" t="s">
        <v>316</v>
      </c>
      <c r="C77" s="308"/>
      <c r="D77" s="113">
        <v>0.16728863724102433</v>
      </c>
      <c r="E77" s="115">
        <v>26</v>
      </c>
      <c r="F77" s="114">
        <v>26</v>
      </c>
      <c r="G77" s="114">
        <v>28</v>
      </c>
      <c r="H77" s="114">
        <v>32</v>
      </c>
      <c r="I77" s="140">
        <v>29</v>
      </c>
      <c r="J77" s="115">
        <v>-3</v>
      </c>
      <c r="K77" s="116">
        <v>-10.344827586206897</v>
      </c>
    </row>
    <row r="78" spans="1:11" ht="14.1" customHeight="1" x14ac:dyDescent="0.2">
      <c r="A78" s="306">
        <v>93</v>
      </c>
      <c r="B78" s="307" t="s">
        <v>317</v>
      </c>
      <c r="C78" s="308"/>
      <c r="D78" s="113">
        <v>0.13511774546390426</v>
      </c>
      <c r="E78" s="115">
        <v>21</v>
      </c>
      <c r="F78" s="114">
        <v>25</v>
      </c>
      <c r="G78" s="114">
        <v>22</v>
      </c>
      <c r="H78" s="114">
        <v>23</v>
      </c>
      <c r="I78" s="140">
        <v>21</v>
      </c>
      <c r="J78" s="115">
        <v>0</v>
      </c>
      <c r="K78" s="116">
        <v>0</v>
      </c>
    </row>
    <row r="79" spans="1:11" ht="14.1" customHeight="1" x14ac:dyDescent="0.2">
      <c r="A79" s="306">
        <v>94</v>
      </c>
      <c r="B79" s="307" t="s">
        <v>318</v>
      </c>
      <c r="C79" s="308"/>
      <c r="D79" s="113">
        <v>0.61768112212070514</v>
      </c>
      <c r="E79" s="115">
        <v>96</v>
      </c>
      <c r="F79" s="114">
        <v>97</v>
      </c>
      <c r="G79" s="114">
        <v>110</v>
      </c>
      <c r="H79" s="114">
        <v>103</v>
      </c>
      <c r="I79" s="140">
        <v>109</v>
      </c>
      <c r="J79" s="115">
        <v>-13</v>
      </c>
      <c r="K79" s="116">
        <v>-11.926605504587156</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3.4036803500193025</v>
      </c>
      <c r="E81" s="143">
        <v>529</v>
      </c>
      <c r="F81" s="144">
        <v>542</v>
      </c>
      <c r="G81" s="144">
        <v>528</v>
      </c>
      <c r="H81" s="144">
        <v>560</v>
      </c>
      <c r="I81" s="145">
        <v>547</v>
      </c>
      <c r="J81" s="143">
        <v>-18</v>
      </c>
      <c r="K81" s="146">
        <v>-3.290676416819013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4198</v>
      </c>
      <c r="G12" s="536">
        <v>2742</v>
      </c>
      <c r="H12" s="536">
        <v>5579</v>
      </c>
      <c r="I12" s="536">
        <v>3693</v>
      </c>
      <c r="J12" s="537">
        <v>4509</v>
      </c>
      <c r="K12" s="538">
        <v>-311</v>
      </c>
      <c r="L12" s="349">
        <v>-6.8973164781548011</v>
      </c>
    </row>
    <row r="13" spans="1:17" s="110" customFormat="1" ht="15" customHeight="1" x14ac:dyDescent="0.2">
      <c r="A13" s="350" t="s">
        <v>344</v>
      </c>
      <c r="B13" s="351" t="s">
        <v>345</v>
      </c>
      <c r="C13" s="347"/>
      <c r="D13" s="347"/>
      <c r="E13" s="348"/>
      <c r="F13" s="536">
        <v>2526</v>
      </c>
      <c r="G13" s="536">
        <v>1529</v>
      </c>
      <c r="H13" s="536">
        <v>3189</v>
      </c>
      <c r="I13" s="536">
        <v>2250</v>
      </c>
      <c r="J13" s="537">
        <v>2687</v>
      </c>
      <c r="K13" s="538">
        <v>-161</v>
      </c>
      <c r="L13" s="349">
        <v>-5.9918124302195759</v>
      </c>
    </row>
    <row r="14" spans="1:17" s="110" customFormat="1" ht="22.5" customHeight="1" x14ac:dyDescent="0.2">
      <c r="A14" s="350"/>
      <c r="B14" s="351" t="s">
        <v>346</v>
      </c>
      <c r="C14" s="347"/>
      <c r="D14" s="347"/>
      <c r="E14" s="348"/>
      <c r="F14" s="536">
        <v>1672</v>
      </c>
      <c r="G14" s="536">
        <v>1213</v>
      </c>
      <c r="H14" s="536">
        <v>2390</v>
      </c>
      <c r="I14" s="536">
        <v>1443</v>
      </c>
      <c r="J14" s="537">
        <v>1822</v>
      </c>
      <c r="K14" s="538">
        <v>-150</v>
      </c>
      <c r="L14" s="349">
        <v>-8.23271130625686</v>
      </c>
    </row>
    <row r="15" spans="1:17" s="110" customFormat="1" ht="15" customHeight="1" x14ac:dyDescent="0.2">
      <c r="A15" s="350" t="s">
        <v>347</v>
      </c>
      <c r="B15" s="351" t="s">
        <v>108</v>
      </c>
      <c r="C15" s="347"/>
      <c r="D15" s="347"/>
      <c r="E15" s="348"/>
      <c r="F15" s="536">
        <v>1034</v>
      </c>
      <c r="G15" s="536">
        <v>700</v>
      </c>
      <c r="H15" s="536">
        <v>2523</v>
      </c>
      <c r="I15" s="536">
        <v>955</v>
      </c>
      <c r="J15" s="537">
        <v>1132</v>
      </c>
      <c r="K15" s="538">
        <v>-98</v>
      </c>
      <c r="L15" s="349">
        <v>-8.6572438162544163</v>
      </c>
    </row>
    <row r="16" spans="1:17" s="110" customFormat="1" ht="15" customHeight="1" x14ac:dyDescent="0.2">
      <c r="A16" s="350"/>
      <c r="B16" s="351" t="s">
        <v>109</v>
      </c>
      <c r="C16" s="347"/>
      <c r="D16" s="347"/>
      <c r="E16" s="348"/>
      <c r="F16" s="536">
        <v>2682</v>
      </c>
      <c r="G16" s="536">
        <v>1796</v>
      </c>
      <c r="H16" s="536">
        <v>2635</v>
      </c>
      <c r="I16" s="536">
        <v>2410</v>
      </c>
      <c r="J16" s="537">
        <v>2871</v>
      </c>
      <c r="K16" s="538">
        <v>-189</v>
      </c>
      <c r="L16" s="349">
        <v>-6.5830721003134798</v>
      </c>
    </row>
    <row r="17" spans="1:12" s="110" customFormat="1" ht="15" customHeight="1" x14ac:dyDescent="0.2">
      <c r="A17" s="350"/>
      <c r="B17" s="351" t="s">
        <v>110</v>
      </c>
      <c r="C17" s="347"/>
      <c r="D17" s="347"/>
      <c r="E17" s="348"/>
      <c r="F17" s="536">
        <v>429</v>
      </c>
      <c r="G17" s="536">
        <v>206</v>
      </c>
      <c r="H17" s="536">
        <v>375</v>
      </c>
      <c r="I17" s="536">
        <v>289</v>
      </c>
      <c r="J17" s="537">
        <v>440</v>
      </c>
      <c r="K17" s="538">
        <v>-11</v>
      </c>
      <c r="L17" s="349">
        <v>-2.5</v>
      </c>
    </row>
    <row r="18" spans="1:12" s="110" customFormat="1" ht="15" customHeight="1" x14ac:dyDescent="0.2">
      <c r="A18" s="350"/>
      <c r="B18" s="351" t="s">
        <v>111</v>
      </c>
      <c r="C18" s="347"/>
      <c r="D18" s="347"/>
      <c r="E18" s="348"/>
      <c r="F18" s="536">
        <v>53</v>
      </c>
      <c r="G18" s="536">
        <v>40</v>
      </c>
      <c r="H18" s="536">
        <v>46</v>
      </c>
      <c r="I18" s="536">
        <v>39</v>
      </c>
      <c r="J18" s="537">
        <v>66</v>
      </c>
      <c r="K18" s="538">
        <v>-13</v>
      </c>
      <c r="L18" s="349">
        <v>-19.696969696969695</v>
      </c>
    </row>
    <row r="19" spans="1:12" s="110" customFormat="1" ht="15" customHeight="1" x14ac:dyDescent="0.2">
      <c r="A19" s="118" t="s">
        <v>113</v>
      </c>
      <c r="B19" s="119" t="s">
        <v>181</v>
      </c>
      <c r="C19" s="347"/>
      <c r="D19" s="347"/>
      <c r="E19" s="348"/>
      <c r="F19" s="536">
        <v>3158</v>
      </c>
      <c r="G19" s="536">
        <v>1911</v>
      </c>
      <c r="H19" s="536">
        <v>4367</v>
      </c>
      <c r="I19" s="536">
        <v>2789</v>
      </c>
      <c r="J19" s="537">
        <v>3494</v>
      </c>
      <c r="K19" s="538">
        <v>-336</v>
      </c>
      <c r="L19" s="349">
        <v>-9.6164854035489409</v>
      </c>
    </row>
    <row r="20" spans="1:12" s="110" customFormat="1" ht="15" customHeight="1" x14ac:dyDescent="0.2">
      <c r="A20" s="118"/>
      <c r="B20" s="119" t="s">
        <v>182</v>
      </c>
      <c r="C20" s="347"/>
      <c r="D20" s="347"/>
      <c r="E20" s="348"/>
      <c r="F20" s="536">
        <v>1040</v>
      </c>
      <c r="G20" s="536">
        <v>831</v>
      </c>
      <c r="H20" s="536">
        <v>1212</v>
      </c>
      <c r="I20" s="536">
        <v>904</v>
      </c>
      <c r="J20" s="537">
        <v>1015</v>
      </c>
      <c r="K20" s="538">
        <v>25</v>
      </c>
      <c r="L20" s="349">
        <v>2.4630541871921183</v>
      </c>
    </row>
    <row r="21" spans="1:12" s="110" customFormat="1" ht="15" customHeight="1" x14ac:dyDescent="0.2">
      <c r="A21" s="118" t="s">
        <v>113</v>
      </c>
      <c r="B21" s="119" t="s">
        <v>116</v>
      </c>
      <c r="C21" s="347"/>
      <c r="D21" s="347"/>
      <c r="E21" s="348"/>
      <c r="F21" s="536">
        <v>3241</v>
      </c>
      <c r="G21" s="536">
        <v>2071</v>
      </c>
      <c r="H21" s="536">
        <v>4474</v>
      </c>
      <c r="I21" s="536">
        <v>2729</v>
      </c>
      <c r="J21" s="537">
        <v>3472</v>
      </c>
      <c r="K21" s="538">
        <v>-231</v>
      </c>
      <c r="L21" s="349">
        <v>-6.653225806451613</v>
      </c>
    </row>
    <row r="22" spans="1:12" s="110" customFormat="1" ht="15" customHeight="1" x14ac:dyDescent="0.2">
      <c r="A22" s="118"/>
      <c r="B22" s="119" t="s">
        <v>117</v>
      </c>
      <c r="C22" s="347"/>
      <c r="D22" s="347"/>
      <c r="E22" s="348"/>
      <c r="F22" s="536">
        <v>953</v>
      </c>
      <c r="G22" s="536">
        <v>670</v>
      </c>
      <c r="H22" s="536">
        <v>1099</v>
      </c>
      <c r="I22" s="536">
        <v>962</v>
      </c>
      <c r="J22" s="537">
        <v>1033</v>
      </c>
      <c r="K22" s="538">
        <v>-80</v>
      </c>
      <c r="L22" s="349">
        <v>-7.7444336882865441</v>
      </c>
    </row>
    <row r="23" spans="1:12" s="110" customFormat="1" ht="15" customHeight="1" x14ac:dyDescent="0.2">
      <c r="A23" s="352" t="s">
        <v>347</v>
      </c>
      <c r="B23" s="353" t="s">
        <v>193</v>
      </c>
      <c r="C23" s="354"/>
      <c r="D23" s="354"/>
      <c r="E23" s="355"/>
      <c r="F23" s="539">
        <v>77</v>
      </c>
      <c r="G23" s="539">
        <v>110</v>
      </c>
      <c r="H23" s="539">
        <v>1131</v>
      </c>
      <c r="I23" s="539">
        <v>70</v>
      </c>
      <c r="J23" s="540">
        <v>82</v>
      </c>
      <c r="K23" s="541">
        <v>-5</v>
      </c>
      <c r="L23" s="356">
        <v>-6.0975609756097562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39.9</v>
      </c>
      <c r="G25" s="542">
        <v>49.3</v>
      </c>
      <c r="H25" s="542">
        <v>47.1</v>
      </c>
      <c r="I25" s="542">
        <v>46.1</v>
      </c>
      <c r="J25" s="542">
        <v>42.5</v>
      </c>
      <c r="K25" s="543" t="s">
        <v>349</v>
      </c>
      <c r="L25" s="364">
        <v>-2.6000000000000014</v>
      </c>
    </row>
    <row r="26" spans="1:12" s="110" customFormat="1" ht="15" customHeight="1" x14ac:dyDescent="0.2">
      <c r="A26" s="365" t="s">
        <v>105</v>
      </c>
      <c r="B26" s="366" t="s">
        <v>345</v>
      </c>
      <c r="C26" s="362"/>
      <c r="D26" s="362"/>
      <c r="E26" s="363"/>
      <c r="F26" s="542">
        <v>38.4</v>
      </c>
      <c r="G26" s="542">
        <v>48.6</v>
      </c>
      <c r="H26" s="542">
        <v>42.3</v>
      </c>
      <c r="I26" s="542">
        <v>43.3</v>
      </c>
      <c r="J26" s="544">
        <v>41.3</v>
      </c>
      <c r="K26" s="543" t="s">
        <v>349</v>
      </c>
      <c r="L26" s="364">
        <v>-2.8999999999999986</v>
      </c>
    </row>
    <row r="27" spans="1:12" s="110" customFormat="1" ht="15" customHeight="1" x14ac:dyDescent="0.2">
      <c r="A27" s="365"/>
      <c r="B27" s="366" t="s">
        <v>346</v>
      </c>
      <c r="C27" s="362"/>
      <c r="D27" s="362"/>
      <c r="E27" s="363"/>
      <c r="F27" s="542">
        <v>42.2</v>
      </c>
      <c r="G27" s="542">
        <v>50.3</v>
      </c>
      <c r="H27" s="542">
        <v>53.2</v>
      </c>
      <c r="I27" s="542">
        <v>50.7</v>
      </c>
      <c r="J27" s="542">
        <v>44.2</v>
      </c>
      <c r="K27" s="543" t="s">
        <v>349</v>
      </c>
      <c r="L27" s="364">
        <v>-2</v>
      </c>
    </row>
    <row r="28" spans="1:12" s="110" customFormat="1" ht="15" customHeight="1" x14ac:dyDescent="0.2">
      <c r="A28" s="365" t="s">
        <v>113</v>
      </c>
      <c r="B28" s="366" t="s">
        <v>108</v>
      </c>
      <c r="C28" s="362"/>
      <c r="D28" s="362"/>
      <c r="E28" s="363"/>
      <c r="F28" s="542">
        <v>52.3</v>
      </c>
      <c r="G28" s="542">
        <v>56.5</v>
      </c>
      <c r="H28" s="542">
        <v>57</v>
      </c>
      <c r="I28" s="542">
        <v>57</v>
      </c>
      <c r="J28" s="542">
        <v>56.5</v>
      </c>
      <c r="K28" s="543" t="s">
        <v>349</v>
      </c>
      <c r="L28" s="364">
        <v>-4.2000000000000028</v>
      </c>
    </row>
    <row r="29" spans="1:12" s="110" customFormat="1" ht="11.25" x14ac:dyDescent="0.2">
      <c r="A29" s="365"/>
      <c r="B29" s="366" t="s">
        <v>109</v>
      </c>
      <c r="C29" s="362"/>
      <c r="D29" s="362"/>
      <c r="E29" s="363"/>
      <c r="F29" s="542">
        <v>37.4</v>
      </c>
      <c r="G29" s="542">
        <v>48.1</v>
      </c>
      <c r="H29" s="542">
        <v>43.2</v>
      </c>
      <c r="I29" s="542">
        <v>43.1</v>
      </c>
      <c r="J29" s="544">
        <v>40</v>
      </c>
      <c r="K29" s="543" t="s">
        <v>349</v>
      </c>
      <c r="L29" s="364">
        <v>-2.6000000000000014</v>
      </c>
    </row>
    <row r="30" spans="1:12" s="110" customFormat="1" ht="15" customHeight="1" x14ac:dyDescent="0.2">
      <c r="A30" s="365"/>
      <c r="B30" s="366" t="s">
        <v>110</v>
      </c>
      <c r="C30" s="362"/>
      <c r="D30" s="362"/>
      <c r="E30" s="363"/>
      <c r="F30" s="542">
        <v>29.4</v>
      </c>
      <c r="G30" s="542">
        <v>41.3</v>
      </c>
      <c r="H30" s="542">
        <v>42.1</v>
      </c>
      <c r="I30" s="542">
        <v>38.5</v>
      </c>
      <c r="J30" s="542">
        <v>27.1</v>
      </c>
      <c r="K30" s="543" t="s">
        <v>349</v>
      </c>
      <c r="L30" s="364">
        <v>2.2999999999999972</v>
      </c>
    </row>
    <row r="31" spans="1:12" s="110" customFormat="1" ht="15" customHeight="1" x14ac:dyDescent="0.2">
      <c r="A31" s="365"/>
      <c r="B31" s="366" t="s">
        <v>111</v>
      </c>
      <c r="C31" s="362"/>
      <c r="D31" s="362"/>
      <c r="E31" s="363"/>
      <c r="F31" s="542">
        <v>26.4</v>
      </c>
      <c r="G31" s="542">
        <v>45</v>
      </c>
      <c r="H31" s="542">
        <v>32.6</v>
      </c>
      <c r="I31" s="542">
        <v>41</v>
      </c>
      <c r="J31" s="542">
        <v>33.299999999999997</v>
      </c>
      <c r="K31" s="543" t="s">
        <v>349</v>
      </c>
      <c r="L31" s="364">
        <v>-6.8999999999999986</v>
      </c>
    </row>
    <row r="32" spans="1:12" s="110" customFormat="1" ht="15" customHeight="1" x14ac:dyDescent="0.2">
      <c r="A32" s="367" t="s">
        <v>113</v>
      </c>
      <c r="B32" s="368" t="s">
        <v>181</v>
      </c>
      <c r="C32" s="362"/>
      <c r="D32" s="362"/>
      <c r="E32" s="363"/>
      <c r="F32" s="542">
        <v>39.200000000000003</v>
      </c>
      <c r="G32" s="542">
        <v>49.3</v>
      </c>
      <c r="H32" s="542">
        <v>45.6</v>
      </c>
      <c r="I32" s="542">
        <v>46.8</v>
      </c>
      <c r="J32" s="544">
        <v>43.4</v>
      </c>
      <c r="K32" s="543" t="s">
        <v>349</v>
      </c>
      <c r="L32" s="364">
        <v>-4.1999999999999957</v>
      </c>
    </row>
    <row r="33" spans="1:12" s="110" customFormat="1" ht="15" customHeight="1" x14ac:dyDescent="0.2">
      <c r="A33" s="367"/>
      <c r="B33" s="368" t="s">
        <v>182</v>
      </c>
      <c r="C33" s="362"/>
      <c r="D33" s="362"/>
      <c r="E33" s="363"/>
      <c r="F33" s="542">
        <v>41.9</v>
      </c>
      <c r="G33" s="542">
        <v>49.4</v>
      </c>
      <c r="H33" s="542">
        <v>50.9</v>
      </c>
      <c r="I33" s="542">
        <v>44.2</v>
      </c>
      <c r="J33" s="542">
        <v>39.299999999999997</v>
      </c>
      <c r="K33" s="543" t="s">
        <v>349</v>
      </c>
      <c r="L33" s="364">
        <v>2.6000000000000014</v>
      </c>
    </row>
    <row r="34" spans="1:12" s="369" customFormat="1" ht="15" customHeight="1" x14ac:dyDescent="0.2">
      <c r="A34" s="367" t="s">
        <v>113</v>
      </c>
      <c r="B34" s="368" t="s">
        <v>116</v>
      </c>
      <c r="C34" s="362"/>
      <c r="D34" s="362"/>
      <c r="E34" s="363"/>
      <c r="F34" s="542">
        <v>36.299999999999997</v>
      </c>
      <c r="G34" s="542">
        <v>44.4</v>
      </c>
      <c r="H34" s="542">
        <v>44.3</v>
      </c>
      <c r="I34" s="542">
        <v>42.2</v>
      </c>
      <c r="J34" s="542">
        <v>38.6</v>
      </c>
      <c r="K34" s="543" t="s">
        <v>349</v>
      </c>
      <c r="L34" s="364">
        <v>-2.3000000000000043</v>
      </c>
    </row>
    <row r="35" spans="1:12" s="369" customFormat="1" ht="11.25" x14ac:dyDescent="0.2">
      <c r="A35" s="370"/>
      <c r="B35" s="371" t="s">
        <v>117</v>
      </c>
      <c r="C35" s="372"/>
      <c r="D35" s="372"/>
      <c r="E35" s="373"/>
      <c r="F35" s="545">
        <v>51.9</v>
      </c>
      <c r="G35" s="545">
        <v>63.9</v>
      </c>
      <c r="H35" s="545">
        <v>56.6</v>
      </c>
      <c r="I35" s="545">
        <v>57.3</v>
      </c>
      <c r="J35" s="546">
        <v>55.7</v>
      </c>
      <c r="K35" s="547" t="s">
        <v>349</v>
      </c>
      <c r="L35" s="374">
        <v>-3.8000000000000043</v>
      </c>
    </row>
    <row r="36" spans="1:12" s="369" customFormat="1" ht="15.95" customHeight="1" x14ac:dyDescent="0.2">
      <c r="A36" s="375" t="s">
        <v>350</v>
      </c>
      <c r="B36" s="376"/>
      <c r="C36" s="377"/>
      <c r="D36" s="376"/>
      <c r="E36" s="378"/>
      <c r="F36" s="548">
        <v>4102</v>
      </c>
      <c r="G36" s="548">
        <v>2587</v>
      </c>
      <c r="H36" s="548">
        <v>4222</v>
      </c>
      <c r="I36" s="548">
        <v>3608</v>
      </c>
      <c r="J36" s="548">
        <v>4396</v>
      </c>
      <c r="K36" s="549">
        <v>-294</v>
      </c>
      <c r="L36" s="380">
        <v>-6.6878980891719744</v>
      </c>
    </row>
    <row r="37" spans="1:12" s="369" customFormat="1" ht="15.95" customHeight="1" x14ac:dyDescent="0.2">
      <c r="A37" s="381"/>
      <c r="B37" s="382" t="s">
        <v>113</v>
      </c>
      <c r="C37" s="382" t="s">
        <v>351</v>
      </c>
      <c r="D37" s="382"/>
      <c r="E37" s="383"/>
      <c r="F37" s="548">
        <v>1637</v>
      </c>
      <c r="G37" s="548">
        <v>1276</v>
      </c>
      <c r="H37" s="548">
        <v>1988</v>
      </c>
      <c r="I37" s="548">
        <v>1665</v>
      </c>
      <c r="J37" s="548">
        <v>1867</v>
      </c>
      <c r="K37" s="549">
        <v>-230</v>
      </c>
      <c r="L37" s="380">
        <v>-12.319228709159079</v>
      </c>
    </row>
    <row r="38" spans="1:12" s="369" customFormat="1" ht="15.95" customHeight="1" x14ac:dyDescent="0.2">
      <c r="A38" s="381"/>
      <c r="B38" s="384" t="s">
        <v>105</v>
      </c>
      <c r="C38" s="384" t="s">
        <v>106</v>
      </c>
      <c r="D38" s="385"/>
      <c r="E38" s="383"/>
      <c r="F38" s="548">
        <v>2472</v>
      </c>
      <c r="G38" s="548">
        <v>1466</v>
      </c>
      <c r="H38" s="548">
        <v>2368</v>
      </c>
      <c r="I38" s="548">
        <v>2215</v>
      </c>
      <c r="J38" s="550">
        <v>2618</v>
      </c>
      <c r="K38" s="549">
        <v>-146</v>
      </c>
      <c r="L38" s="380">
        <v>-5.5767761650114593</v>
      </c>
    </row>
    <row r="39" spans="1:12" s="369" customFormat="1" ht="15.95" customHeight="1" x14ac:dyDescent="0.2">
      <c r="A39" s="381"/>
      <c r="B39" s="385"/>
      <c r="C39" s="382" t="s">
        <v>352</v>
      </c>
      <c r="D39" s="385"/>
      <c r="E39" s="383"/>
      <c r="F39" s="548">
        <v>949</v>
      </c>
      <c r="G39" s="548">
        <v>712</v>
      </c>
      <c r="H39" s="548">
        <v>1002</v>
      </c>
      <c r="I39" s="548">
        <v>959</v>
      </c>
      <c r="J39" s="548">
        <v>1081</v>
      </c>
      <c r="K39" s="549">
        <v>-132</v>
      </c>
      <c r="L39" s="380">
        <v>-12.210915818686402</v>
      </c>
    </row>
    <row r="40" spans="1:12" s="369" customFormat="1" ht="15.95" customHeight="1" x14ac:dyDescent="0.2">
      <c r="A40" s="381"/>
      <c r="B40" s="384"/>
      <c r="C40" s="384" t="s">
        <v>107</v>
      </c>
      <c r="D40" s="385"/>
      <c r="E40" s="383"/>
      <c r="F40" s="548">
        <v>1630</v>
      </c>
      <c r="G40" s="548">
        <v>1121</v>
      </c>
      <c r="H40" s="548">
        <v>1854</v>
      </c>
      <c r="I40" s="548">
        <v>1393</v>
      </c>
      <c r="J40" s="548">
        <v>1778</v>
      </c>
      <c r="K40" s="549">
        <v>-148</v>
      </c>
      <c r="L40" s="380">
        <v>-8.3239595050618664</v>
      </c>
    </row>
    <row r="41" spans="1:12" s="369" customFormat="1" ht="24" customHeight="1" x14ac:dyDescent="0.2">
      <c r="A41" s="381"/>
      <c r="B41" s="385"/>
      <c r="C41" s="382" t="s">
        <v>352</v>
      </c>
      <c r="D41" s="385"/>
      <c r="E41" s="383"/>
      <c r="F41" s="548">
        <v>688</v>
      </c>
      <c r="G41" s="548">
        <v>564</v>
      </c>
      <c r="H41" s="548">
        <v>986</v>
      </c>
      <c r="I41" s="548">
        <v>706</v>
      </c>
      <c r="J41" s="550">
        <v>786</v>
      </c>
      <c r="K41" s="549">
        <v>-98</v>
      </c>
      <c r="L41" s="380">
        <v>-12.468193384223918</v>
      </c>
    </row>
    <row r="42" spans="1:12" s="110" customFormat="1" ht="15" customHeight="1" x14ac:dyDescent="0.2">
      <c r="A42" s="381"/>
      <c r="B42" s="384" t="s">
        <v>113</v>
      </c>
      <c r="C42" s="384" t="s">
        <v>353</v>
      </c>
      <c r="D42" s="385"/>
      <c r="E42" s="383"/>
      <c r="F42" s="548">
        <v>961</v>
      </c>
      <c r="G42" s="548">
        <v>568</v>
      </c>
      <c r="H42" s="548">
        <v>1243</v>
      </c>
      <c r="I42" s="548">
        <v>886</v>
      </c>
      <c r="J42" s="548">
        <v>1034</v>
      </c>
      <c r="K42" s="549">
        <v>-73</v>
      </c>
      <c r="L42" s="380">
        <v>-7.0599613152804643</v>
      </c>
    </row>
    <row r="43" spans="1:12" s="110" customFormat="1" ht="15" customHeight="1" x14ac:dyDescent="0.2">
      <c r="A43" s="381"/>
      <c r="B43" s="385"/>
      <c r="C43" s="382" t="s">
        <v>352</v>
      </c>
      <c r="D43" s="385"/>
      <c r="E43" s="383"/>
      <c r="F43" s="548">
        <v>503</v>
      </c>
      <c r="G43" s="548">
        <v>321</v>
      </c>
      <c r="H43" s="548">
        <v>709</v>
      </c>
      <c r="I43" s="548">
        <v>505</v>
      </c>
      <c r="J43" s="548">
        <v>584</v>
      </c>
      <c r="K43" s="549">
        <v>-81</v>
      </c>
      <c r="L43" s="380">
        <v>-13.86986301369863</v>
      </c>
    </row>
    <row r="44" spans="1:12" s="110" customFormat="1" ht="15" customHeight="1" x14ac:dyDescent="0.2">
      <c r="A44" s="381"/>
      <c r="B44" s="384"/>
      <c r="C44" s="366" t="s">
        <v>109</v>
      </c>
      <c r="D44" s="385"/>
      <c r="E44" s="383"/>
      <c r="F44" s="548">
        <v>2659</v>
      </c>
      <c r="G44" s="548">
        <v>1773</v>
      </c>
      <c r="H44" s="548">
        <v>2558</v>
      </c>
      <c r="I44" s="548">
        <v>2395</v>
      </c>
      <c r="J44" s="550">
        <v>2857</v>
      </c>
      <c r="K44" s="549">
        <v>-198</v>
      </c>
      <c r="L44" s="380">
        <v>-6.9303465173258667</v>
      </c>
    </row>
    <row r="45" spans="1:12" s="110" customFormat="1" ht="15" customHeight="1" x14ac:dyDescent="0.2">
      <c r="A45" s="381"/>
      <c r="B45" s="385"/>
      <c r="C45" s="382" t="s">
        <v>352</v>
      </c>
      <c r="D45" s="385"/>
      <c r="E45" s="383"/>
      <c r="F45" s="548">
        <v>994</v>
      </c>
      <c r="G45" s="548">
        <v>852</v>
      </c>
      <c r="H45" s="548">
        <v>1106</v>
      </c>
      <c r="I45" s="548">
        <v>1033</v>
      </c>
      <c r="J45" s="548">
        <v>1142</v>
      </c>
      <c r="K45" s="549">
        <v>-148</v>
      </c>
      <c r="L45" s="380">
        <v>-12.959719789842381</v>
      </c>
    </row>
    <row r="46" spans="1:12" s="110" customFormat="1" ht="15" customHeight="1" x14ac:dyDescent="0.2">
      <c r="A46" s="381"/>
      <c r="B46" s="384"/>
      <c r="C46" s="366" t="s">
        <v>110</v>
      </c>
      <c r="D46" s="385"/>
      <c r="E46" s="383"/>
      <c r="F46" s="548">
        <v>429</v>
      </c>
      <c r="G46" s="548">
        <v>206</v>
      </c>
      <c r="H46" s="548">
        <v>375</v>
      </c>
      <c r="I46" s="548">
        <v>288</v>
      </c>
      <c r="J46" s="548">
        <v>439</v>
      </c>
      <c r="K46" s="549">
        <v>-10</v>
      </c>
      <c r="L46" s="380">
        <v>-2.2779043280182232</v>
      </c>
    </row>
    <row r="47" spans="1:12" s="110" customFormat="1" ht="15" customHeight="1" x14ac:dyDescent="0.2">
      <c r="A47" s="381"/>
      <c r="B47" s="385"/>
      <c r="C47" s="382" t="s">
        <v>352</v>
      </c>
      <c r="D47" s="385"/>
      <c r="E47" s="383"/>
      <c r="F47" s="548">
        <v>126</v>
      </c>
      <c r="G47" s="548">
        <v>85</v>
      </c>
      <c r="H47" s="548">
        <v>158</v>
      </c>
      <c r="I47" s="548">
        <v>111</v>
      </c>
      <c r="J47" s="550">
        <v>119</v>
      </c>
      <c r="K47" s="549">
        <v>7</v>
      </c>
      <c r="L47" s="380">
        <v>5.882352941176471</v>
      </c>
    </row>
    <row r="48" spans="1:12" s="110" customFormat="1" ht="15" customHeight="1" x14ac:dyDescent="0.2">
      <c r="A48" s="381"/>
      <c r="B48" s="385"/>
      <c r="C48" s="366" t="s">
        <v>111</v>
      </c>
      <c r="D48" s="386"/>
      <c r="E48" s="387"/>
      <c r="F48" s="548">
        <v>53</v>
      </c>
      <c r="G48" s="548">
        <v>40</v>
      </c>
      <c r="H48" s="548">
        <v>46</v>
      </c>
      <c r="I48" s="548">
        <v>39</v>
      </c>
      <c r="J48" s="548">
        <v>66</v>
      </c>
      <c r="K48" s="549">
        <v>-13</v>
      </c>
      <c r="L48" s="380">
        <v>-19.696969696969695</v>
      </c>
    </row>
    <row r="49" spans="1:12" s="110" customFormat="1" ht="15" customHeight="1" x14ac:dyDescent="0.2">
      <c r="A49" s="381"/>
      <c r="B49" s="385"/>
      <c r="C49" s="382" t="s">
        <v>352</v>
      </c>
      <c r="D49" s="385"/>
      <c r="E49" s="383"/>
      <c r="F49" s="548">
        <v>14</v>
      </c>
      <c r="G49" s="548">
        <v>18</v>
      </c>
      <c r="H49" s="548">
        <v>15</v>
      </c>
      <c r="I49" s="548">
        <v>16</v>
      </c>
      <c r="J49" s="548">
        <v>22</v>
      </c>
      <c r="K49" s="549">
        <v>-8</v>
      </c>
      <c r="L49" s="380">
        <v>-36.363636363636367</v>
      </c>
    </row>
    <row r="50" spans="1:12" s="110" customFormat="1" ht="15" customHeight="1" x14ac:dyDescent="0.2">
      <c r="A50" s="381"/>
      <c r="B50" s="384" t="s">
        <v>113</v>
      </c>
      <c r="C50" s="382" t="s">
        <v>181</v>
      </c>
      <c r="D50" s="385"/>
      <c r="E50" s="383"/>
      <c r="F50" s="548">
        <v>3066</v>
      </c>
      <c r="G50" s="548">
        <v>1763</v>
      </c>
      <c r="H50" s="548">
        <v>3034</v>
      </c>
      <c r="I50" s="548">
        <v>2708</v>
      </c>
      <c r="J50" s="550">
        <v>3384</v>
      </c>
      <c r="K50" s="549">
        <v>-318</v>
      </c>
      <c r="L50" s="380">
        <v>-9.3971631205673756</v>
      </c>
    </row>
    <row r="51" spans="1:12" s="110" customFormat="1" ht="15" customHeight="1" x14ac:dyDescent="0.2">
      <c r="A51" s="381"/>
      <c r="B51" s="385"/>
      <c r="C51" s="382" t="s">
        <v>352</v>
      </c>
      <c r="D51" s="385"/>
      <c r="E51" s="383"/>
      <c r="F51" s="548">
        <v>1203</v>
      </c>
      <c r="G51" s="548">
        <v>869</v>
      </c>
      <c r="H51" s="548">
        <v>1383</v>
      </c>
      <c r="I51" s="548">
        <v>1267</v>
      </c>
      <c r="J51" s="548">
        <v>1469</v>
      </c>
      <c r="K51" s="549">
        <v>-266</v>
      </c>
      <c r="L51" s="380">
        <v>-18.107556160653505</v>
      </c>
    </row>
    <row r="52" spans="1:12" s="110" customFormat="1" ht="15" customHeight="1" x14ac:dyDescent="0.2">
      <c r="A52" s="381"/>
      <c r="B52" s="384"/>
      <c r="C52" s="382" t="s">
        <v>182</v>
      </c>
      <c r="D52" s="385"/>
      <c r="E52" s="383"/>
      <c r="F52" s="548">
        <v>1036</v>
      </c>
      <c r="G52" s="548">
        <v>824</v>
      </c>
      <c r="H52" s="548">
        <v>1188</v>
      </c>
      <c r="I52" s="548">
        <v>900</v>
      </c>
      <c r="J52" s="548">
        <v>1012</v>
      </c>
      <c r="K52" s="549">
        <v>24</v>
      </c>
      <c r="L52" s="380">
        <v>2.3715415019762847</v>
      </c>
    </row>
    <row r="53" spans="1:12" s="269" customFormat="1" ht="11.25" customHeight="1" x14ac:dyDescent="0.2">
      <c r="A53" s="381"/>
      <c r="B53" s="385"/>
      <c r="C53" s="382" t="s">
        <v>352</v>
      </c>
      <c r="D53" s="385"/>
      <c r="E53" s="383"/>
      <c r="F53" s="548">
        <v>434</v>
      </c>
      <c r="G53" s="548">
        <v>407</v>
      </c>
      <c r="H53" s="548">
        <v>605</v>
      </c>
      <c r="I53" s="548">
        <v>398</v>
      </c>
      <c r="J53" s="550">
        <v>398</v>
      </c>
      <c r="K53" s="549">
        <v>36</v>
      </c>
      <c r="L53" s="380">
        <v>9.0452261306532655</v>
      </c>
    </row>
    <row r="54" spans="1:12" s="151" customFormat="1" ht="12.75" customHeight="1" x14ac:dyDescent="0.2">
      <c r="A54" s="381"/>
      <c r="B54" s="384" t="s">
        <v>113</v>
      </c>
      <c r="C54" s="384" t="s">
        <v>116</v>
      </c>
      <c r="D54" s="385"/>
      <c r="E54" s="383"/>
      <c r="F54" s="548">
        <v>3159</v>
      </c>
      <c r="G54" s="548">
        <v>1934</v>
      </c>
      <c r="H54" s="548">
        <v>3259</v>
      </c>
      <c r="I54" s="548">
        <v>2655</v>
      </c>
      <c r="J54" s="548">
        <v>3382</v>
      </c>
      <c r="K54" s="549">
        <v>-223</v>
      </c>
      <c r="L54" s="380">
        <v>-6.5937315198107624</v>
      </c>
    </row>
    <row r="55" spans="1:12" ht="11.25" x14ac:dyDescent="0.2">
      <c r="A55" s="381"/>
      <c r="B55" s="385"/>
      <c r="C55" s="382" t="s">
        <v>352</v>
      </c>
      <c r="D55" s="385"/>
      <c r="E55" s="383"/>
      <c r="F55" s="548">
        <v>1148</v>
      </c>
      <c r="G55" s="548">
        <v>859</v>
      </c>
      <c r="H55" s="548">
        <v>1443</v>
      </c>
      <c r="I55" s="548">
        <v>1120</v>
      </c>
      <c r="J55" s="548">
        <v>1304</v>
      </c>
      <c r="K55" s="549">
        <v>-156</v>
      </c>
      <c r="L55" s="380">
        <v>-11.963190184049079</v>
      </c>
    </row>
    <row r="56" spans="1:12" ht="14.25" customHeight="1" x14ac:dyDescent="0.2">
      <c r="A56" s="381"/>
      <c r="B56" s="385"/>
      <c r="C56" s="384" t="s">
        <v>117</v>
      </c>
      <c r="D56" s="385"/>
      <c r="E56" s="383"/>
      <c r="F56" s="548">
        <v>940</v>
      </c>
      <c r="G56" s="548">
        <v>653</v>
      </c>
      <c r="H56" s="548">
        <v>958</v>
      </c>
      <c r="I56" s="548">
        <v>951</v>
      </c>
      <c r="J56" s="548">
        <v>1011</v>
      </c>
      <c r="K56" s="549">
        <v>-71</v>
      </c>
      <c r="L56" s="380">
        <v>-7.0227497527200793</v>
      </c>
    </row>
    <row r="57" spans="1:12" ht="18.75" customHeight="1" x14ac:dyDescent="0.2">
      <c r="A57" s="388"/>
      <c r="B57" s="389"/>
      <c r="C57" s="390" t="s">
        <v>352</v>
      </c>
      <c r="D57" s="389"/>
      <c r="E57" s="391"/>
      <c r="F57" s="551">
        <v>488</v>
      </c>
      <c r="G57" s="552">
        <v>417</v>
      </c>
      <c r="H57" s="552">
        <v>542</v>
      </c>
      <c r="I57" s="552">
        <v>545</v>
      </c>
      <c r="J57" s="552">
        <v>563</v>
      </c>
      <c r="K57" s="553">
        <f t="shared" ref="K57" si="0">IF(OR(F57=".",J57=".")=TRUE,".",IF(OR(F57="*",J57="*")=TRUE,"*",IF(AND(F57="-",J57="-")=TRUE,"-",IF(AND(ISNUMBER(J57),ISNUMBER(F57))=TRUE,IF(F57-J57=0,0,F57-J57),IF(ISNUMBER(F57)=TRUE,F57,-J57)))))</f>
        <v>-75</v>
      </c>
      <c r="L57" s="392">
        <f t="shared" ref="L57" si="1">IF(K57 =".",".",IF(K57 ="*","*",IF(K57="-","-",IF(K57=0,0,IF(OR(J57="-",J57=".",F57="-",F57=".")=TRUE,"X",IF(J57=0,"0,0",IF(ABS(K57*100/J57)&gt;250,".X",(K57*100/J57))))))))</f>
        <v>-13.321492007104796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4198</v>
      </c>
      <c r="E11" s="114">
        <v>2742</v>
      </c>
      <c r="F11" s="114">
        <v>5579</v>
      </c>
      <c r="G11" s="114">
        <v>3693</v>
      </c>
      <c r="H11" s="140">
        <v>4509</v>
      </c>
      <c r="I11" s="115">
        <v>-311</v>
      </c>
      <c r="J11" s="116">
        <v>-6.8973164781548011</v>
      </c>
    </row>
    <row r="12" spans="1:15" s="110" customFormat="1" ht="24.95" customHeight="1" x14ac:dyDescent="0.2">
      <c r="A12" s="193" t="s">
        <v>132</v>
      </c>
      <c r="B12" s="194" t="s">
        <v>133</v>
      </c>
      <c r="C12" s="113">
        <v>2.096236303001429</v>
      </c>
      <c r="D12" s="115">
        <v>88</v>
      </c>
      <c r="E12" s="114">
        <v>94</v>
      </c>
      <c r="F12" s="114">
        <v>60</v>
      </c>
      <c r="G12" s="114">
        <v>44</v>
      </c>
      <c r="H12" s="140">
        <v>86</v>
      </c>
      <c r="I12" s="115">
        <v>2</v>
      </c>
      <c r="J12" s="116">
        <v>2.3255813953488373</v>
      </c>
    </row>
    <row r="13" spans="1:15" s="110" customFormat="1" ht="24.95" customHeight="1" x14ac:dyDescent="0.2">
      <c r="A13" s="193" t="s">
        <v>134</v>
      </c>
      <c r="B13" s="199" t="s">
        <v>214</v>
      </c>
      <c r="C13" s="113">
        <v>0.5002382086707956</v>
      </c>
      <c r="D13" s="115">
        <v>21</v>
      </c>
      <c r="E13" s="114">
        <v>28</v>
      </c>
      <c r="F13" s="114">
        <v>55</v>
      </c>
      <c r="G13" s="114">
        <v>37</v>
      </c>
      <c r="H13" s="140">
        <v>40</v>
      </c>
      <c r="I13" s="115">
        <v>-19</v>
      </c>
      <c r="J13" s="116">
        <v>-47.5</v>
      </c>
    </row>
    <row r="14" spans="1:15" s="287" customFormat="1" ht="24.95" customHeight="1" x14ac:dyDescent="0.2">
      <c r="A14" s="193" t="s">
        <v>215</v>
      </c>
      <c r="B14" s="199" t="s">
        <v>137</v>
      </c>
      <c r="C14" s="113">
        <v>29.680800381133874</v>
      </c>
      <c r="D14" s="115">
        <v>1246</v>
      </c>
      <c r="E14" s="114">
        <v>618</v>
      </c>
      <c r="F14" s="114">
        <v>1631</v>
      </c>
      <c r="G14" s="114">
        <v>1004</v>
      </c>
      <c r="H14" s="140">
        <v>1611</v>
      </c>
      <c r="I14" s="115">
        <v>-365</v>
      </c>
      <c r="J14" s="116">
        <v>-22.656734947237741</v>
      </c>
      <c r="K14" s="110"/>
      <c r="L14" s="110"/>
      <c r="M14" s="110"/>
      <c r="N14" s="110"/>
      <c r="O14" s="110"/>
    </row>
    <row r="15" spans="1:15" s="110" customFormat="1" ht="24.95" customHeight="1" x14ac:dyDescent="0.2">
      <c r="A15" s="193" t="s">
        <v>216</v>
      </c>
      <c r="B15" s="199" t="s">
        <v>217</v>
      </c>
      <c r="C15" s="113">
        <v>3.2634587898999525</v>
      </c>
      <c r="D15" s="115">
        <v>137</v>
      </c>
      <c r="E15" s="114">
        <v>81</v>
      </c>
      <c r="F15" s="114">
        <v>190</v>
      </c>
      <c r="G15" s="114">
        <v>98</v>
      </c>
      <c r="H15" s="140">
        <v>135</v>
      </c>
      <c r="I15" s="115">
        <v>2</v>
      </c>
      <c r="J15" s="116">
        <v>1.4814814814814814</v>
      </c>
    </row>
    <row r="16" spans="1:15" s="287" customFormat="1" ht="24.95" customHeight="1" x14ac:dyDescent="0.2">
      <c r="A16" s="193" t="s">
        <v>218</v>
      </c>
      <c r="B16" s="199" t="s">
        <v>141</v>
      </c>
      <c r="C16" s="113">
        <v>23.106241067174846</v>
      </c>
      <c r="D16" s="115">
        <v>970</v>
      </c>
      <c r="E16" s="114">
        <v>445</v>
      </c>
      <c r="F16" s="114">
        <v>1215</v>
      </c>
      <c r="G16" s="114">
        <v>753</v>
      </c>
      <c r="H16" s="140">
        <v>1246</v>
      </c>
      <c r="I16" s="115">
        <v>-276</v>
      </c>
      <c r="J16" s="116">
        <v>-22.150882825040128</v>
      </c>
      <c r="K16" s="110"/>
      <c r="L16" s="110"/>
      <c r="M16" s="110"/>
      <c r="N16" s="110"/>
      <c r="O16" s="110"/>
    </row>
    <row r="17" spans="1:15" s="110" customFormat="1" ht="24.95" customHeight="1" x14ac:dyDescent="0.2">
      <c r="A17" s="193" t="s">
        <v>142</v>
      </c>
      <c r="B17" s="199" t="s">
        <v>220</v>
      </c>
      <c r="C17" s="113">
        <v>3.3111005240590758</v>
      </c>
      <c r="D17" s="115">
        <v>139</v>
      </c>
      <c r="E17" s="114">
        <v>92</v>
      </c>
      <c r="F17" s="114">
        <v>226</v>
      </c>
      <c r="G17" s="114">
        <v>153</v>
      </c>
      <c r="H17" s="140">
        <v>230</v>
      </c>
      <c r="I17" s="115">
        <v>-91</v>
      </c>
      <c r="J17" s="116">
        <v>-39.565217391304351</v>
      </c>
    </row>
    <row r="18" spans="1:15" s="287" customFormat="1" ht="24.95" customHeight="1" x14ac:dyDescent="0.2">
      <c r="A18" s="201" t="s">
        <v>144</v>
      </c>
      <c r="B18" s="202" t="s">
        <v>145</v>
      </c>
      <c r="C18" s="113">
        <v>5.7408289661743686</v>
      </c>
      <c r="D18" s="115">
        <v>241</v>
      </c>
      <c r="E18" s="114">
        <v>135</v>
      </c>
      <c r="F18" s="114">
        <v>329</v>
      </c>
      <c r="G18" s="114">
        <v>217</v>
      </c>
      <c r="H18" s="140">
        <v>217</v>
      </c>
      <c r="I18" s="115">
        <v>24</v>
      </c>
      <c r="J18" s="116">
        <v>11.059907834101383</v>
      </c>
      <c r="K18" s="110"/>
      <c r="L18" s="110"/>
      <c r="M18" s="110"/>
      <c r="N18" s="110"/>
      <c r="O18" s="110"/>
    </row>
    <row r="19" spans="1:15" s="110" customFormat="1" ht="24.95" customHeight="1" x14ac:dyDescent="0.2">
      <c r="A19" s="193" t="s">
        <v>146</v>
      </c>
      <c r="B19" s="199" t="s">
        <v>147</v>
      </c>
      <c r="C19" s="113">
        <v>12.101000476417342</v>
      </c>
      <c r="D19" s="115">
        <v>508</v>
      </c>
      <c r="E19" s="114">
        <v>301</v>
      </c>
      <c r="F19" s="114">
        <v>620</v>
      </c>
      <c r="G19" s="114">
        <v>354</v>
      </c>
      <c r="H19" s="140">
        <v>448</v>
      </c>
      <c r="I19" s="115">
        <v>60</v>
      </c>
      <c r="J19" s="116">
        <v>13.392857142857142</v>
      </c>
    </row>
    <row r="20" spans="1:15" s="287" customFormat="1" ht="24.95" customHeight="1" x14ac:dyDescent="0.2">
      <c r="A20" s="193" t="s">
        <v>148</v>
      </c>
      <c r="B20" s="199" t="s">
        <v>149</v>
      </c>
      <c r="C20" s="113">
        <v>4.3830395426393522</v>
      </c>
      <c r="D20" s="115">
        <v>184</v>
      </c>
      <c r="E20" s="114">
        <v>160</v>
      </c>
      <c r="F20" s="114">
        <v>237</v>
      </c>
      <c r="G20" s="114">
        <v>173</v>
      </c>
      <c r="H20" s="140">
        <v>177</v>
      </c>
      <c r="I20" s="115">
        <v>7</v>
      </c>
      <c r="J20" s="116">
        <v>3.9548022598870056</v>
      </c>
      <c r="K20" s="110"/>
      <c r="L20" s="110"/>
      <c r="M20" s="110"/>
      <c r="N20" s="110"/>
      <c r="O20" s="110"/>
    </row>
    <row r="21" spans="1:15" s="110" customFormat="1" ht="24.95" customHeight="1" x14ac:dyDescent="0.2">
      <c r="A21" s="201" t="s">
        <v>150</v>
      </c>
      <c r="B21" s="202" t="s">
        <v>151</v>
      </c>
      <c r="C21" s="113">
        <v>3.1919961886612671</v>
      </c>
      <c r="D21" s="115">
        <v>134</v>
      </c>
      <c r="E21" s="114">
        <v>124</v>
      </c>
      <c r="F21" s="114">
        <v>211</v>
      </c>
      <c r="G21" s="114">
        <v>215</v>
      </c>
      <c r="H21" s="140">
        <v>143</v>
      </c>
      <c r="I21" s="115">
        <v>-9</v>
      </c>
      <c r="J21" s="116">
        <v>-6.2937062937062933</v>
      </c>
    </row>
    <row r="22" spans="1:15" s="110" customFormat="1" ht="24.95" customHeight="1" x14ac:dyDescent="0.2">
      <c r="A22" s="201" t="s">
        <v>152</v>
      </c>
      <c r="B22" s="199" t="s">
        <v>153</v>
      </c>
      <c r="C22" s="113">
        <v>0.78608861362553595</v>
      </c>
      <c r="D22" s="115">
        <v>33</v>
      </c>
      <c r="E22" s="114">
        <v>36</v>
      </c>
      <c r="F22" s="114">
        <v>49</v>
      </c>
      <c r="G22" s="114">
        <v>35</v>
      </c>
      <c r="H22" s="140">
        <v>24</v>
      </c>
      <c r="I22" s="115">
        <v>9</v>
      </c>
      <c r="J22" s="116">
        <v>37.5</v>
      </c>
    </row>
    <row r="23" spans="1:15" s="110" customFormat="1" ht="24.95" customHeight="1" x14ac:dyDescent="0.2">
      <c r="A23" s="193" t="s">
        <v>154</v>
      </c>
      <c r="B23" s="199" t="s">
        <v>155</v>
      </c>
      <c r="C23" s="113">
        <v>0.61934254406860412</v>
      </c>
      <c r="D23" s="115">
        <v>26</v>
      </c>
      <c r="E23" s="114">
        <v>16</v>
      </c>
      <c r="F23" s="114">
        <v>33</v>
      </c>
      <c r="G23" s="114">
        <v>16</v>
      </c>
      <c r="H23" s="140">
        <v>37</v>
      </c>
      <c r="I23" s="115">
        <v>-11</v>
      </c>
      <c r="J23" s="116">
        <v>-29.72972972972973</v>
      </c>
    </row>
    <row r="24" spans="1:15" s="110" customFormat="1" ht="24.95" customHeight="1" x14ac:dyDescent="0.2">
      <c r="A24" s="193" t="s">
        <v>156</v>
      </c>
      <c r="B24" s="199" t="s">
        <v>221</v>
      </c>
      <c r="C24" s="113">
        <v>3.3825631252977608</v>
      </c>
      <c r="D24" s="115">
        <v>142</v>
      </c>
      <c r="E24" s="114">
        <v>68</v>
      </c>
      <c r="F24" s="114">
        <v>176</v>
      </c>
      <c r="G24" s="114">
        <v>127</v>
      </c>
      <c r="H24" s="140">
        <v>113</v>
      </c>
      <c r="I24" s="115">
        <v>29</v>
      </c>
      <c r="J24" s="116">
        <v>25.663716814159294</v>
      </c>
    </row>
    <row r="25" spans="1:15" s="110" customFormat="1" ht="24.95" customHeight="1" x14ac:dyDescent="0.2">
      <c r="A25" s="193" t="s">
        <v>222</v>
      </c>
      <c r="B25" s="204" t="s">
        <v>159</v>
      </c>
      <c r="C25" s="113">
        <v>4.7879942829919013</v>
      </c>
      <c r="D25" s="115">
        <v>201</v>
      </c>
      <c r="E25" s="114">
        <v>144</v>
      </c>
      <c r="F25" s="114">
        <v>240</v>
      </c>
      <c r="G25" s="114">
        <v>218</v>
      </c>
      <c r="H25" s="140">
        <v>230</v>
      </c>
      <c r="I25" s="115">
        <v>-29</v>
      </c>
      <c r="J25" s="116">
        <v>-12.608695652173912</v>
      </c>
    </row>
    <row r="26" spans="1:15" s="110" customFormat="1" ht="24.95" customHeight="1" x14ac:dyDescent="0.2">
      <c r="A26" s="201">
        <v>782.78300000000002</v>
      </c>
      <c r="B26" s="203" t="s">
        <v>160</v>
      </c>
      <c r="C26" s="113">
        <v>16.912815626488804</v>
      </c>
      <c r="D26" s="115">
        <v>710</v>
      </c>
      <c r="E26" s="114">
        <v>399</v>
      </c>
      <c r="F26" s="114">
        <v>751</v>
      </c>
      <c r="G26" s="114">
        <v>686</v>
      </c>
      <c r="H26" s="140">
        <v>706</v>
      </c>
      <c r="I26" s="115">
        <v>4</v>
      </c>
      <c r="J26" s="116">
        <v>0.56657223796033995</v>
      </c>
    </row>
    <row r="27" spans="1:15" s="110" customFormat="1" ht="24.95" customHeight="1" x14ac:dyDescent="0.2">
      <c r="A27" s="193" t="s">
        <v>161</v>
      </c>
      <c r="B27" s="199" t="s">
        <v>162</v>
      </c>
      <c r="C27" s="113">
        <v>1.0481181515007145</v>
      </c>
      <c r="D27" s="115">
        <v>44</v>
      </c>
      <c r="E27" s="114">
        <v>38</v>
      </c>
      <c r="F27" s="114">
        <v>102</v>
      </c>
      <c r="G27" s="114">
        <v>42</v>
      </c>
      <c r="H27" s="140">
        <v>47</v>
      </c>
      <c r="I27" s="115">
        <v>-3</v>
      </c>
      <c r="J27" s="116">
        <v>-6.3829787234042552</v>
      </c>
    </row>
    <row r="28" spans="1:15" s="110" customFormat="1" ht="24.95" customHeight="1" x14ac:dyDescent="0.2">
      <c r="A28" s="193" t="s">
        <v>163</v>
      </c>
      <c r="B28" s="199" t="s">
        <v>164</v>
      </c>
      <c r="C28" s="113">
        <v>1.4292520247737017</v>
      </c>
      <c r="D28" s="115">
        <v>60</v>
      </c>
      <c r="E28" s="114">
        <v>65</v>
      </c>
      <c r="F28" s="114">
        <v>126</v>
      </c>
      <c r="G28" s="114">
        <v>47</v>
      </c>
      <c r="H28" s="140">
        <v>114</v>
      </c>
      <c r="I28" s="115">
        <v>-54</v>
      </c>
      <c r="J28" s="116">
        <v>-47.368421052631582</v>
      </c>
    </row>
    <row r="29" spans="1:15" s="110" customFormat="1" ht="24.95" customHeight="1" x14ac:dyDescent="0.2">
      <c r="A29" s="193">
        <v>86</v>
      </c>
      <c r="B29" s="199" t="s">
        <v>165</v>
      </c>
      <c r="C29" s="113">
        <v>3.8828013339685565</v>
      </c>
      <c r="D29" s="115">
        <v>163</v>
      </c>
      <c r="E29" s="114">
        <v>153</v>
      </c>
      <c r="F29" s="114">
        <v>158</v>
      </c>
      <c r="G29" s="114">
        <v>129</v>
      </c>
      <c r="H29" s="140">
        <v>131</v>
      </c>
      <c r="I29" s="115">
        <v>32</v>
      </c>
      <c r="J29" s="116">
        <v>24.427480916030536</v>
      </c>
    </row>
    <row r="30" spans="1:15" s="110" customFormat="1" ht="24.95" customHeight="1" x14ac:dyDescent="0.2">
      <c r="A30" s="193">
        <v>87.88</v>
      </c>
      <c r="B30" s="204" t="s">
        <v>166</v>
      </c>
      <c r="C30" s="113">
        <v>6.4078132444020959</v>
      </c>
      <c r="D30" s="115">
        <v>269</v>
      </c>
      <c r="E30" s="114">
        <v>279</v>
      </c>
      <c r="F30" s="114">
        <v>637</v>
      </c>
      <c r="G30" s="114">
        <v>213</v>
      </c>
      <c r="H30" s="140">
        <v>267</v>
      </c>
      <c r="I30" s="115">
        <v>2</v>
      </c>
      <c r="J30" s="116">
        <v>0.74906367041198507</v>
      </c>
    </row>
    <row r="31" spans="1:15" s="110" customFormat="1" ht="24.95" customHeight="1" x14ac:dyDescent="0.2">
      <c r="A31" s="193" t="s">
        <v>167</v>
      </c>
      <c r="B31" s="199" t="s">
        <v>168</v>
      </c>
      <c r="C31" s="113">
        <v>3.0490709861838972</v>
      </c>
      <c r="D31" s="115">
        <v>128</v>
      </c>
      <c r="E31" s="114">
        <v>84</v>
      </c>
      <c r="F31" s="114">
        <v>164</v>
      </c>
      <c r="G31" s="114">
        <v>136</v>
      </c>
      <c r="H31" s="140">
        <v>118</v>
      </c>
      <c r="I31" s="115">
        <v>10</v>
      </c>
      <c r="J31" s="116">
        <v>8.4745762711864412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2.096236303001429</v>
      </c>
      <c r="D34" s="115">
        <v>88</v>
      </c>
      <c r="E34" s="114">
        <v>94</v>
      </c>
      <c r="F34" s="114">
        <v>60</v>
      </c>
      <c r="G34" s="114">
        <v>44</v>
      </c>
      <c r="H34" s="140">
        <v>86</v>
      </c>
      <c r="I34" s="115">
        <v>2</v>
      </c>
      <c r="J34" s="116">
        <v>2.3255813953488373</v>
      </c>
    </row>
    <row r="35" spans="1:10" s="110" customFormat="1" ht="24.95" customHeight="1" x14ac:dyDescent="0.2">
      <c r="A35" s="292" t="s">
        <v>171</v>
      </c>
      <c r="B35" s="293" t="s">
        <v>172</v>
      </c>
      <c r="C35" s="113">
        <v>35.921867555979034</v>
      </c>
      <c r="D35" s="115">
        <v>1508</v>
      </c>
      <c r="E35" s="114">
        <v>781</v>
      </c>
      <c r="F35" s="114">
        <v>2015</v>
      </c>
      <c r="G35" s="114">
        <v>1258</v>
      </c>
      <c r="H35" s="140">
        <v>1868</v>
      </c>
      <c r="I35" s="115">
        <v>-360</v>
      </c>
      <c r="J35" s="116">
        <v>-19.271948608137045</v>
      </c>
    </row>
    <row r="36" spans="1:10" s="110" customFormat="1" ht="24.95" customHeight="1" x14ac:dyDescent="0.2">
      <c r="A36" s="294" t="s">
        <v>173</v>
      </c>
      <c r="B36" s="295" t="s">
        <v>174</v>
      </c>
      <c r="C36" s="125">
        <v>61.981896141019533</v>
      </c>
      <c r="D36" s="143">
        <v>2602</v>
      </c>
      <c r="E36" s="144">
        <v>1867</v>
      </c>
      <c r="F36" s="144">
        <v>3504</v>
      </c>
      <c r="G36" s="144">
        <v>2391</v>
      </c>
      <c r="H36" s="145">
        <v>2555</v>
      </c>
      <c r="I36" s="143">
        <v>47</v>
      </c>
      <c r="J36" s="146">
        <v>1.8395303326810175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4198</v>
      </c>
      <c r="F11" s="264">
        <v>2742</v>
      </c>
      <c r="G11" s="264">
        <v>5579</v>
      </c>
      <c r="H11" s="264">
        <v>3693</v>
      </c>
      <c r="I11" s="265">
        <v>4509</v>
      </c>
      <c r="J11" s="263">
        <v>-311</v>
      </c>
      <c r="K11" s="266">
        <v>-6.8973164781548011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33.015721772272514</v>
      </c>
      <c r="E13" s="115">
        <v>1386</v>
      </c>
      <c r="F13" s="114">
        <v>1021</v>
      </c>
      <c r="G13" s="114">
        <v>1776</v>
      </c>
      <c r="H13" s="114">
        <v>1471</v>
      </c>
      <c r="I13" s="140">
        <v>1514</v>
      </c>
      <c r="J13" s="115">
        <v>-128</v>
      </c>
      <c r="K13" s="116">
        <v>-8.4544253632760906</v>
      </c>
    </row>
    <row r="14" spans="1:15" ht="15.95" customHeight="1" x14ac:dyDescent="0.2">
      <c r="A14" s="306" t="s">
        <v>230</v>
      </c>
      <c r="B14" s="307"/>
      <c r="C14" s="308"/>
      <c r="D14" s="113">
        <v>52.810862315388277</v>
      </c>
      <c r="E14" s="115">
        <v>2217</v>
      </c>
      <c r="F14" s="114">
        <v>1343</v>
      </c>
      <c r="G14" s="114">
        <v>3229</v>
      </c>
      <c r="H14" s="114">
        <v>1809</v>
      </c>
      <c r="I14" s="140">
        <v>2454</v>
      </c>
      <c r="J14" s="115">
        <v>-237</v>
      </c>
      <c r="K14" s="116">
        <v>-9.657701711491443</v>
      </c>
    </row>
    <row r="15" spans="1:15" ht="15.95" customHeight="1" x14ac:dyDescent="0.2">
      <c r="A15" s="306" t="s">
        <v>231</v>
      </c>
      <c r="B15" s="307"/>
      <c r="C15" s="308"/>
      <c r="D15" s="113">
        <v>7.7179609337779898</v>
      </c>
      <c r="E15" s="115">
        <v>324</v>
      </c>
      <c r="F15" s="114">
        <v>172</v>
      </c>
      <c r="G15" s="114">
        <v>279</v>
      </c>
      <c r="H15" s="114">
        <v>205</v>
      </c>
      <c r="I15" s="140">
        <v>298</v>
      </c>
      <c r="J15" s="115">
        <v>26</v>
      </c>
      <c r="K15" s="116">
        <v>8.724832214765101</v>
      </c>
    </row>
    <row r="16" spans="1:15" ht="15.95" customHeight="1" x14ac:dyDescent="0.2">
      <c r="A16" s="306" t="s">
        <v>232</v>
      </c>
      <c r="B16" s="307"/>
      <c r="C16" s="308"/>
      <c r="D16" s="113">
        <v>6.4078132444020959</v>
      </c>
      <c r="E16" s="115">
        <v>269</v>
      </c>
      <c r="F16" s="114">
        <v>194</v>
      </c>
      <c r="G16" s="114">
        <v>265</v>
      </c>
      <c r="H16" s="114">
        <v>208</v>
      </c>
      <c r="I16" s="140">
        <v>242</v>
      </c>
      <c r="J16" s="115">
        <v>27</v>
      </c>
      <c r="K16" s="116">
        <v>11.15702479338843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1.5245354930919486</v>
      </c>
      <c r="E18" s="115">
        <v>64</v>
      </c>
      <c r="F18" s="114">
        <v>127</v>
      </c>
      <c r="G18" s="114">
        <v>65</v>
      </c>
      <c r="H18" s="114">
        <v>63</v>
      </c>
      <c r="I18" s="140">
        <v>63</v>
      </c>
      <c r="J18" s="115">
        <v>1</v>
      </c>
      <c r="K18" s="116">
        <v>1.5873015873015872</v>
      </c>
    </row>
    <row r="19" spans="1:11" ht="14.1" customHeight="1" x14ac:dyDescent="0.2">
      <c r="A19" s="306" t="s">
        <v>235</v>
      </c>
      <c r="B19" s="307" t="s">
        <v>236</v>
      </c>
      <c r="C19" s="308"/>
      <c r="D19" s="113">
        <v>0.21438780371605526</v>
      </c>
      <c r="E19" s="115">
        <v>9</v>
      </c>
      <c r="F19" s="114">
        <v>21</v>
      </c>
      <c r="G19" s="114">
        <v>24</v>
      </c>
      <c r="H19" s="114">
        <v>9</v>
      </c>
      <c r="I19" s="140">
        <v>13</v>
      </c>
      <c r="J19" s="115">
        <v>-4</v>
      </c>
      <c r="K19" s="116">
        <v>-30.76923076923077</v>
      </c>
    </row>
    <row r="20" spans="1:11" ht="14.1" customHeight="1" x14ac:dyDescent="0.2">
      <c r="A20" s="306">
        <v>12</v>
      </c>
      <c r="B20" s="307" t="s">
        <v>237</v>
      </c>
      <c r="C20" s="308"/>
      <c r="D20" s="113">
        <v>1.7151024297284421</v>
      </c>
      <c r="E20" s="115">
        <v>72</v>
      </c>
      <c r="F20" s="114">
        <v>29</v>
      </c>
      <c r="G20" s="114">
        <v>57</v>
      </c>
      <c r="H20" s="114">
        <v>72</v>
      </c>
      <c r="I20" s="140">
        <v>86</v>
      </c>
      <c r="J20" s="115">
        <v>-14</v>
      </c>
      <c r="K20" s="116">
        <v>-16.279069767441861</v>
      </c>
    </row>
    <row r="21" spans="1:11" ht="14.1" customHeight="1" x14ac:dyDescent="0.2">
      <c r="A21" s="306">
        <v>21</v>
      </c>
      <c r="B21" s="307" t="s">
        <v>238</v>
      </c>
      <c r="C21" s="308"/>
      <c r="D21" s="113">
        <v>0.47641734159123394</v>
      </c>
      <c r="E21" s="115">
        <v>20</v>
      </c>
      <c r="F21" s="114">
        <v>15</v>
      </c>
      <c r="G21" s="114">
        <v>22</v>
      </c>
      <c r="H21" s="114">
        <v>22</v>
      </c>
      <c r="I21" s="140">
        <v>19</v>
      </c>
      <c r="J21" s="115">
        <v>1</v>
      </c>
      <c r="K21" s="116">
        <v>5.2631578947368425</v>
      </c>
    </row>
    <row r="22" spans="1:11" ht="14.1" customHeight="1" x14ac:dyDescent="0.2">
      <c r="A22" s="306">
        <v>22</v>
      </c>
      <c r="B22" s="307" t="s">
        <v>239</v>
      </c>
      <c r="C22" s="308"/>
      <c r="D22" s="113">
        <v>3.3825631252977608</v>
      </c>
      <c r="E22" s="115">
        <v>142</v>
      </c>
      <c r="F22" s="114">
        <v>88</v>
      </c>
      <c r="G22" s="114">
        <v>157</v>
      </c>
      <c r="H22" s="114">
        <v>113</v>
      </c>
      <c r="I22" s="140">
        <v>181</v>
      </c>
      <c r="J22" s="115">
        <v>-39</v>
      </c>
      <c r="K22" s="116">
        <v>-21.546961325966851</v>
      </c>
    </row>
    <row r="23" spans="1:11" ht="14.1" customHeight="1" x14ac:dyDescent="0.2">
      <c r="A23" s="306">
        <v>23</v>
      </c>
      <c r="B23" s="307" t="s">
        <v>240</v>
      </c>
      <c r="C23" s="308"/>
      <c r="D23" s="113">
        <v>1.5721772272510719</v>
      </c>
      <c r="E23" s="115">
        <v>66</v>
      </c>
      <c r="F23" s="114">
        <v>34</v>
      </c>
      <c r="G23" s="114">
        <v>139</v>
      </c>
      <c r="H23" s="114">
        <v>60</v>
      </c>
      <c r="I23" s="140">
        <v>48</v>
      </c>
      <c r="J23" s="115">
        <v>18</v>
      </c>
      <c r="K23" s="116">
        <v>37.5</v>
      </c>
    </row>
    <row r="24" spans="1:11" ht="14.1" customHeight="1" x14ac:dyDescent="0.2">
      <c r="A24" s="306">
        <v>24</v>
      </c>
      <c r="B24" s="307" t="s">
        <v>241</v>
      </c>
      <c r="C24" s="308"/>
      <c r="D24" s="113">
        <v>17.627441638875656</v>
      </c>
      <c r="E24" s="115">
        <v>740</v>
      </c>
      <c r="F24" s="114">
        <v>388</v>
      </c>
      <c r="G24" s="114">
        <v>876</v>
      </c>
      <c r="H24" s="114">
        <v>756</v>
      </c>
      <c r="I24" s="140">
        <v>983</v>
      </c>
      <c r="J24" s="115">
        <v>-243</v>
      </c>
      <c r="K24" s="116">
        <v>-24.720244150559513</v>
      </c>
    </row>
    <row r="25" spans="1:11" ht="14.1" customHeight="1" x14ac:dyDescent="0.2">
      <c r="A25" s="306">
        <v>25</v>
      </c>
      <c r="B25" s="307" t="s">
        <v>242</v>
      </c>
      <c r="C25" s="308"/>
      <c r="D25" s="113">
        <v>7.1939018580276324</v>
      </c>
      <c r="E25" s="115">
        <v>302</v>
      </c>
      <c r="F25" s="114">
        <v>150</v>
      </c>
      <c r="G25" s="114">
        <v>448</v>
      </c>
      <c r="H25" s="114">
        <v>277</v>
      </c>
      <c r="I25" s="140">
        <v>377</v>
      </c>
      <c r="J25" s="115">
        <v>-75</v>
      </c>
      <c r="K25" s="116">
        <v>-19.893899204244033</v>
      </c>
    </row>
    <row r="26" spans="1:11" ht="14.1" customHeight="1" x14ac:dyDescent="0.2">
      <c r="A26" s="306">
        <v>26</v>
      </c>
      <c r="B26" s="307" t="s">
        <v>243</v>
      </c>
      <c r="C26" s="308"/>
      <c r="D26" s="113">
        <v>3.6684135302525012</v>
      </c>
      <c r="E26" s="115">
        <v>154</v>
      </c>
      <c r="F26" s="114">
        <v>77</v>
      </c>
      <c r="G26" s="114">
        <v>161</v>
      </c>
      <c r="H26" s="114">
        <v>80</v>
      </c>
      <c r="I26" s="140">
        <v>90</v>
      </c>
      <c r="J26" s="115">
        <v>64</v>
      </c>
      <c r="K26" s="116">
        <v>71.111111111111114</v>
      </c>
    </row>
    <row r="27" spans="1:11" ht="14.1" customHeight="1" x14ac:dyDescent="0.2">
      <c r="A27" s="306">
        <v>27</v>
      </c>
      <c r="B27" s="307" t="s">
        <v>244</v>
      </c>
      <c r="C27" s="308"/>
      <c r="D27" s="113">
        <v>3.0014292520247738</v>
      </c>
      <c r="E27" s="115">
        <v>126</v>
      </c>
      <c r="F27" s="114">
        <v>46</v>
      </c>
      <c r="G27" s="114">
        <v>133</v>
      </c>
      <c r="H27" s="114">
        <v>80</v>
      </c>
      <c r="I27" s="140">
        <v>132</v>
      </c>
      <c r="J27" s="115">
        <v>-6</v>
      </c>
      <c r="K27" s="116">
        <v>-4.5454545454545459</v>
      </c>
    </row>
    <row r="28" spans="1:11" ht="14.1" customHeight="1" x14ac:dyDescent="0.2">
      <c r="A28" s="306">
        <v>28</v>
      </c>
      <c r="B28" s="307" t="s">
        <v>245</v>
      </c>
      <c r="C28" s="308"/>
      <c r="D28" s="113">
        <v>0.26202953787517863</v>
      </c>
      <c r="E28" s="115">
        <v>11</v>
      </c>
      <c r="F28" s="114" t="s">
        <v>513</v>
      </c>
      <c r="G28" s="114" t="s">
        <v>513</v>
      </c>
      <c r="H28" s="114">
        <v>5</v>
      </c>
      <c r="I28" s="140">
        <v>6</v>
      </c>
      <c r="J28" s="115">
        <v>5</v>
      </c>
      <c r="K28" s="116">
        <v>83.333333333333329</v>
      </c>
    </row>
    <row r="29" spans="1:11" ht="14.1" customHeight="1" x14ac:dyDescent="0.2">
      <c r="A29" s="306">
        <v>29</v>
      </c>
      <c r="B29" s="307" t="s">
        <v>246</v>
      </c>
      <c r="C29" s="308"/>
      <c r="D29" s="113">
        <v>2.6917579799904718</v>
      </c>
      <c r="E29" s="115">
        <v>113</v>
      </c>
      <c r="F29" s="114">
        <v>76</v>
      </c>
      <c r="G29" s="114">
        <v>151</v>
      </c>
      <c r="H29" s="114">
        <v>131</v>
      </c>
      <c r="I29" s="140">
        <v>102</v>
      </c>
      <c r="J29" s="115">
        <v>11</v>
      </c>
      <c r="K29" s="116">
        <v>10.784313725490197</v>
      </c>
    </row>
    <row r="30" spans="1:11" ht="14.1" customHeight="1" x14ac:dyDescent="0.2">
      <c r="A30" s="306" t="s">
        <v>247</v>
      </c>
      <c r="B30" s="307" t="s">
        <v>248</v>
      </c>
      <c r="C30" s="308"/>
      <c r="D30" s="113">
        <v>1.2386850881372082</v>
      </c>
      <c r="E30" s="115">
        <v>52</v>
      </c>
      <c r="F30" s="114">
        <v>22</v>
      </c>
      <c r="G30" s="114">
        <v>53</v>
      </c>
      <c r="H30" s="114">
        <v>29</v>
      </c>
      <c r="I30" s="140">
        <v>54</v>
      </c>
      <c r="J30" s="115">
        <v>-2</v>
      </c>
      <c r="K30" s="116">
        <v>-3.7037037037037037</v>
      </c>
    </row>
    <row r="31" spans="1:11" ht="14.1" customHeight="1" x14ac:dyDescent="0.2">
      <c r="A31" s="306" t="s">
        <v>249</v>
      </c>
      <c r="B31" s="307" t="s">
        <v>250</v>
      </c>
      <c r="C31" s="308"/>
      <c r="D31" s="113">
        <v>1.4530728918532634</v>
      </c>
      <c r="E31" s="115">
        <v>61</v>
      </c>
      <c r="F31" s="114">
        <v>54</v>
      </c>
      <c r="G31" s="114">
        <v>98</v>
      </c>
      <c r="H31" s="114">
        <v>102</v>
      </c>
      <c r="I31" s="140" t="s">
        <v>513</v>
      </c>
      <c r="J31" s="115" t="s">
        <v>513</v>
      </c>
      <c r="K31" s="116" t="s">
        <v>513</v>
      </c>
    </row>
    <row r="32" spans="1:11" ht="14.1" customHeight="1" x14ac:dyDescent="0.2">
      <c r="A32" s="306">
        <v>31</v>
      </c>
      <c r="B32" s="307" t="s">
        <v>251</v>
      </c>
      <c r="C32" s="308"/>
      <c r="D32" s="113">
        <v>0.45259647451167223</v>
      </c>
      <c r="E32" s="115">
        <v>19</v>
      </c>
      <c r="F32" s="114">
        <v>12</v>
      </c>
      <c r="G32" s="114">
        <v>17</v>
      </c>
      <c r="H32" s="114">
        <v>17</v>
      </c>
      <c r="I32" s="140">
        <v>9</v>
      </c>
      <c r="J32" s="115">
        <v>10</v>
      </c>
      <c r="K32" s="116">
        <v>111.11111111111111</v>
      </c>
    </row>
    <row r="33" spans="1:11" ht="14.1" customHeight="1" x14ac:dyDescent="0.2">
      <c r="A33" s="306">
        <v>32</v>
      </c>
      <c r="B33" s="307" t="s">
        <v>252</v>
      </c>
      <c r="C33" s="308"/>
      <c r="D33" s="113">
        <v>1.5721772272510719</v>
      </c>
      <c r="E33" s="115">
        <v>66</v>
      </c>
      <c r="F33" s="114">
        <v>49</v>
      </c>
      <c r="G33" s="114">
        <v>113</v>
      </c>
      <c r="H33" s="114">
        <v>101</v>
      </c>
      <c r="I33" s="140">
        <v>65</v>
      </c>
      <c r="J33" s="115">
        <v>1</v>
      </c>
      <c r="K33" s="116">
        <v>1.5384615384615385</v>
      </c>
    </row>
    <row r="34" spans="1:11" ht="14.1" customHeight="1" x14ac:dyDescent="0.2">
      <c r="A34" s="306">
        <v>33</v>
      </c>
      <c r="B34" s="307" t="s">
        <v>253</v>
      </c>
      <c r="C34" s="308"/>
      <c r="D34" s="113">
        <v>1.167222486898523</v>
      </c>
      <c r="E34" s="115">
        <v>49</v>
      </c>
      <c r="F34" s="114">
        <v>26</v>
      </c>
      <c r="G34" s="114">
        <v>71</v>
      </c>
      <c r="H34" s="114">
        <v>54</v>
      </c>
      <c r="I34" s="140">
        <v>58</v>
      </c>
      <c r="J34" s="115">
        <v>-9</v>
      </c>
      <c r="K34" s="116">
        <v>-15.517241379310345</v>
      </c>
    </row>
    <row r="35" spans="1:11" ht="14.1" customHeight="1" x14ac:dyDescent="0.2">
      <c r="A35" s="306">
        <v>34</v>
      </c>
      <c r="B35" s="307" t="s">
        <v>254</v>
      </c>
      <c r="C35" s="308"/>
      <c r="D35" s="113">
        <v>1.6674606955693188</v>
      </c>
      <c r="E35" s="115">
        <v>70</v>
      </c>
      <c r="F35" s="114">
        <v>45</v>
      </c>
      <c r="G35" s="114">
        <v>86</v>
      </c>
      <c r="H35" s="114">
        <v>49</v>
      </c>
      <c r="I35" s="140">
        <v>113</v>
      </c>
      <c r="J35" s="115">
        <v>-43</v>
      </c>
      <c r="K35" s="116">
        <v>-38.053097345132741</v>
      </c>
    </row>
    <row r="36" spans="1:11" ht="14.1" customHeight="1" x14ac:dyDescent="0.2">
      <c r="A36" s="306">
        <v>41</v>
      </c>
      <c r="B36" s="307" t="s">
        <v>255</v>
      </c>
      <c r="C36" s="308"/>
      <c r="D36" s="113">
        <v>0.28585040495474034</v>
      </c>
      <c r="E36" s="115">
        <v>12</v>
      </c>
      <c r="F36" s="114">
        <v>5</v>
      </c>
      <c r="G36" s="114">
        <v>16</v>
      </c>
      <c r="H36" s="114">
        <v>7</v>
      </c>
      <c r="I36" s="140">
        <v>15</v>
      </c>
      <c r="J36" s="115">
        <v>-3</v>
      </c>
      <c r="K36" s="116">
        <v>-20</v>
      </c>
    </row>
    <row r="37" spans="1:11" ht="14.1" customHeight="1" x14ac:dyDescent="0.2">
      <c r="A37" s="306">
        <v>42</v>
      </c>
      <c r="B37" s="307" t="s">
        <v>256</v>
      </c>
      <c r="C37" s="308"/>
      <c r="D37" s="113" t="s">
        <v>513</v>
      </c>
      <c r="E37" s="115" t="s">
        <v>513</v>
      </c>
      <c r="F37" s="114">
        <v>0</v>
      </c>
      <c r="G37" s="114">
        <v>6</v>
      </c>
      <c r="H37" s="114" t="s">
        <v>513</v>
      </c>
      <c r="I37" s="140">
        <v>6</v>
      </c>
      <c r="J37" s="115" t="s">
        <v>513</v>
      </c>
      <c r="K37" s="116" t="s">
        <v>513</v>
      </c>
    </row>
    <row r="38" spans="1:11" ht="14.1" customHeight="1" x14ac:dyDescent="0.2">
      <c r="A38" s="306">
        <v>43</v>
      </c>
      <c r="B38" s="307" t="s">
        <v>257</v>
      </c>
      <c r="C38" s="308"/>
      <c r="D38" s="113">
        <v>0.90519294902334446</v>
      </c>
      <c r="E38" s="115">
        <v>38</v>
      </c>
      <c r="F38" s="114">
        <v>30</v>
      </c>
      <c r="G38" s="114">
        <v>69</v>
      </c>
      <c r="H38" s="114">
        <v>37</v>
      </c>
      <c r="I38" s="140">
        <v>44</v>
      </c>
      <c r="J38" s="115">
        <v>-6</v>
      </c>
      <c r="K38" s="116">
        <v>-13.636363636363637</v>
      </c>
    </row>
    <row r="39" spans="1:11" ht="14.1" customHeight="1" x14ac:dyDescent="0.2">
      <c r="A39" s="306">
        <v>51</v>
      </c>
      <c r="B39" s="307" t="s">
        <v>258</v>
      </c>
      <c r="C39" s="308"/>
      <c r="D39" s="113">
        <v>6.4792758456407817</v>
      </c>
      <c r="E39" s="115">
        <v>272</v>
      </c>
      <c r="F39" s="114">
        <v>203</v>
      </c>
      <c r="G39" s="114">
        <v>392</v>
      </c>
      <c r="H39" s="114">
        <v>262</v>
      </c>
      <c r="I39" s="140">
        <v>347</v>
      </c>
      <c r="J39" s="115">
        <v>-75</v>
      </c>
      <c r="K39" s="116">
        <v>-21.613832853025936</v>
      </c>
    </row>
    <row r="40" spans="1:11" ht="14.1" customHeight="1" x14ac:dyDescent="0.2">
      <c r="A40" s="306" t="s">
        <v>259</v>
      </c>
      <c r="B40" s="307" t="s">
        <v>260</v>
      </c>
      <c r="C40" s="308"/>
      <c r="D40" s="113">
        <v>5.8122915674130535</v>
      </c>
      <c r="E40" s="115">
        <v>244</v>
      </c>
      <c r="F40" s="114">
        <v>190</v>
      </c>
      <c r="G40" s="114">
        <v>348</v>
      </c>
      <c r="H40" s="114">
        <v>249</v>
      </c>
      <c r="I40" s="140">
        <v>334</v>
      </c>
      <c r="J40" s="115">
        <v>-90</v>
      </c>
      <c r="K40" s="116">
        <v>-26.946107784431138</v>
      </c>
    </row>
    <row r="41" spans="1:11" ht="14.1" customHeight="1" x14ac:dyDescent="0.2">
      <c r="A41" s="306"/>
      <c r="B41" s="307" t="s">
        <v>261</v>
      </c>
      <c r="C41" s="308"/>
      <c r="D41" s="113">
        <v>5.0262029537875179</v>
      </c>
      <c r="E41" s="115">
        <v>211</v>
      </c>
      <c r="F41" s="114">
        <v>109</v>
      </c>
      <c r="G41" s="114">
        <v>292</v>
      </c>
      <c r="H41" s="114">
        <v>192</v>
      </c>
      <c r="I41" s="140">
        <v>241</v>
      </c>
      <c r="J41" s="115">
        <v>-30</v>
      </c>
      <c r="K41" s="116">
        <v>-12.448132780082988</v>
      </c>
    </row>
    <row r="42" spans="1:11" ht="14.1" customHeight="1" x14ac:dyDescent="0.2">
      <c r="A42" s="306">
        <v>52</v>
      </c>
      <c r="B42" s="307" t="s">
        <v>262</v>
      </c>
      <c r="C42" s="308"/>
      <c r="D42" s="113">
        <v>4.1210100047641731</v>
      </c>
      <c r="E42" s="115">
        <v>173</v>
      </c>
      <c r="F42" s="114">
        <v>106</v>
      </c>
      <c r="G42" s="114">
        <v>218</v>
      </c>
      <c r="H42" s="114">
        <v>168</v>
      </c>
      <c r="I42" s="140">
        <v>173</v>
      </c>
      <c r="J42" s="115">
        <v>0</v>
      </c>
      <c r="K42" s="116">
        <v>0</v>
      </c>
    </row>
    <row r="43" spans="1:11" ht="14.1" customHeight="1" x14ac:dyDescent="0.2">
      <c r="A43" s="306" t="s">
        <v>263</v>
      </c>
      <c r="B43" s="307" t="s">
        <v>264</v>
      </c>
      <c r="C43" s="308"/>
      <c r="D43" s="113">
        <v>3.5493091948546929</v>
      </c>
      <c r="E43" s="115">
        <v>149</v>
      </c>
      <c r="F43" s="114">
        <v>89</v>
      </c>
      <c r="G43" s="114">
        <v>189</v>
      </c>
      <c r="H43" s="114">
        <v>135</v>
      </c>
      <c r="I43" s="140">
        <v>129</v>
      </c>
      <c r="J43" s="115">
        <v>20</v>
      </c>
      <c r="K43" s="116">
        <v>15.503875968992247</v>
      </c>
    </row>
    <row r="44" spans="1:11" ht="14.1" customHeight="1" x14ac:dyDescent="0.2">
      <c r="A44" s="306">
        <v>53</v>
      </c>
      <c r="B44" s="307" t="s">
        <v>265</v>
      </c>
      <c r="C44" s="308"/>
      <c r="D44" s="113">
        <v>0.35731300619342543</v>
      </c>
      <c r="E44" s="115">
        <v>15</v>
      </c>
      <c r="F44" s="114">
        <v>12</v>
      </c>
      <c r="G44" s="114">
        <v>27</v>
      </c>
      <c r="H44" s="114">
        <v>19</v>
      </c>
      <c r="I44" s="140">
        <v>13</v>
      </c>
      <c r="J44" s="115">
        <v>2</v>
      </c>
      <c r="K44" s="116">
        <v>15.384615384615385</v>
      </c>
    </row>
    <row r="45" spans="1:11" ht="14.1" customHeight="1" x14ac:dyDescent="0.2">
      <c r="A45" s="306" t="s">
        <v>266</v>
      </c>
      <c r="B45" s="307" t="s">
        <v>267</v>
      </c>
      <c r="C45" s="308"/>
      <c r="D45" s="113">
        <v>0.33349213911386372</v>
      </c>
      <c r="E45" s="115">
        <v>14</v>
      </c>
      <c r="F45" s="114">
        <v>9</v>
      </c>
      <c r="G45" s="114">
        <v>24</v>
      </c>
      <c r="H45" s="114">
        <v>15</v>
      </c>
      <c r="I45" s="140">
        <v>11</v>
      </c>
      <c r="J45" s="115">
        <v>3</v>
      </c>
      <c r="K45" s="116">
        <v>27.272727272727273</v>
      </c>
    </row>
    <row r="46" spans="1:11" ht="14.1" customHeight="1" x14ac:dyDescent="0.2">
      <c r="A46" s="306">
        <v>54</v>
      </c>
      <c r="B46" s="307" t="s">
        <v>268</v>
      </c>
      <c r="C46" s="308"/>
      <c r="D46" s="113">
        <v>3.1205335874225821</v>
      </c>
      <c r="E46" s="115">
        <v>131</v>
      </c>
      <c r="F46" s="114">
        <v>95</v>
      </c>
      <c r="G46" s="114">
        <v>153</v>
      </c>
      <c r="H46" s="114">
        <v>119</v>
      </c>
      <c r="I46" s="140">
        <v>91</v>
      </c>
      <c r="J46" s="115">
        <v>40</v>
      </c>
      <c r="K46" s="116">
        <v>43.956043956043956</v>
      </c>
    </row>
    <row r="47" spans="1:11" ht="14.1" customHeight="1" x14ac:dyDescent="0.2">
      <c r="A47" s="306">
        <v>61</v>
      </c>
      <c r="B47" s="307" t="s">
        <v>269</v>
      </c>
      <c r="C47" s="308"/>
      <c r="D47" s="113">
        <v>2.5726536445926631</v>
      </c>
      <c r="E47" s="115">
        <v>108</v>
      </c>
      <c r="F47" s="114">
        <v>46</v>
      </c>
      <c r="G47" s="114">
        <v>118</v>
      </c>
      <c r="H47" s="114">
        <v>59</v>
      </c>
      <c r="I47" s="140">
        <v>83</v>
      </c>
      <c r="J47" s="115">
        <v>25</v>
      </c>
      <c r="K47" s="116">
        <v>30.120481927710845</v>
      </c>
    </row>
    <row r="48" spans="1:11" ht="14.1" customHeight="1" x14ac:dyDescent="0.2">
      <c r="A48" s="306">
        <v>62</v>
      </c>
      <c r="B48" s="307" t="s">
        <v>270</v>
      </c>
      <c r="C48" s="308"/>
      <c r="D48" s="113">
        <v>7.289185326345879</v>
      </c>
      <c r="E48" s="115">
        <v>306</v>
      </c>
      <c r="F48" s="114">
        <v>211</v>
      </c>
      <c r="G48" s="114">
        <v>358</v>
      </c>
      <c r="H48" s="114">
        <v>232</v>
      </c>
      <c r="I48" s="140">
        <v>266</v>
      </c>
      <c r="J48" s="115">
        <v>40</v>
      </c>
      <c r="K48" s="116">
        <v>15.037593984962406</v>
      </c>
    </row>
    <row r="49" spans="1:11" ht="14.1" customHeight="1" x14ac:dyDescent="0.2">
      <c r="A49" s="306">
        <v>63</v>
      </c>
      <c r="B49" s="307" t="s">
        <v>271</v>
      </c>
      <c r="C49" s="308"/>
      <c r="D49" s="113">
        <v>2.7155788470700335</v>
      </c>
      <c r="E49" s="115">
        <v>114</v>
      </c>
      <c r="F49" s="114">
        <v>113</v>
      </c>
      <c r="G49" s="114">
        <v>160</v>
      </c>
      <c r="H49" s="114">
        <v>137</v>
      </c>
      <c r="I49" s="140">
        <v>125</v>
      </c>
      <c r="J49" s="115">
        <v>-11</v>
      </c>
      <c r="K49" s="116">
        <v>-8.8000000000000007</v>
      </c>
    </row>
    <row r="50" spans="1:11" ht="14.1" customHeight="1" x14ac:dyDescent="0.2">
      <c r="A50" s="306" t="s">
        <v>272</v>
      </c>
      <c r="B50" s="307" t="s">
        <v>273</v>
      </c>
      <c r="C50" s="308"/>
      <c r="D50" s="113">
        <v>0.26202953787517863</v>
      </c>
      <c r="E50" s="115">
        <v>11</v>
      </c>
      <c r="F50" s="114">
        <v>13</v>
      </c>
      <c r="G50" s="114">
        <v>34</v>
      </c>
      <c r="H50" s="114">
        <v>13</v>
      </c>
      <c r="I50" s="140">
        <v>15</v>
      </c>
      <c r="J50" s="115">
        <v>-4</v>
      </c>
      <c r="K50" s="116">
        <v>-26.666666666666668</v>
      </c>
    </row>
    <row r="51" spans="1:11" ht="14.1" customHeight="1" x14ac:dyDescent="0.2">
      <c r="A51" s="306" t="s">
        <v>274</v>
      </c>
      <c r="B51" s="307" t="s">
        <v>275</v>
      </c>
      <c r="C51" s="308"/>
      <c r="D51" s="113">
        <v>2.2391615054787994</v>
      </c>
      <c r="E51" s="115">
        <v>94</v>
      </c>
      <c r="F51" s="114">
        <v>95</v>
      </c>
      <c r="G51" s="114">
        <v>117</v>
      </c>
      <c r="H51" s="114">
        <v>115</v>
      </c>
      <c r="I51" s="140">
        <v>105</v>
      </c>
      <c r="J51" s="115">
        <v>-11</v>
      </c>
      <c r="K51" s="116">
        <v>-10.476190476190476</v>
      </c>
    </row>
    <row r="52" spans="1:11" ht="14.1" customHeight="1" x14ac:dyDescent="0.2">
      <c r="A52" s="306">
        <v>71</v>
      </c>
      <c r="B52" s="307" t="s">
        <v>276</v>
      </c>
      <c r="C52" s="308"/>
      <c r="D52" s="113">
        <v>7.4559313959028106</v>
      </c>
      <c r="E52" s="115">
        <v>313</v>
      </c>
      <c r="F52" s="114">
        <v>183</v>
      </c>
      <c r="G52" s="114">
        <v>439</v>
      </c>
      <c r="H52" s="114">
        <v>242</v>
      </c>
      <c r="I52" s="140">
        <v>323</v>
      </c>
      <c r="J52" s="115">
        <v>-10</v>
      </c>
      <c r="K52" s="116">
        <v>-3.0959752321981426</v>
      </c>
    </row>
    <row r="53" spans="1:11" ht="14.1" customHeight="1" x14ac:dyDescent="0.2">
      <c r="A53" s="306" t="s">
        <v>277</v>
      </c>
      <c r="B53" s="307" t="s">
        <v>278</v>
      </c>
      <c r="C53" s="308"/>
      <c r="D53" s="113">
        <v>3.1205335874225821</v>
      </c>
      <c r="E53" s="115">
        <v>131</v>
      </c>
      <c r="F53" s="114">
        <v>71</v>
      </c>
      <c r="G53" s="114">
        <v>234</v>
      </c>
      <c r="H53" s="114">
        <v>114</v>
      </c>
      <c r="I53" s="140">
        <v>142</v>
      </c>
      <c r="J53" s="115">
        <v>-11</v>
      </c>
      <c r="K53" s="116">
        <v>-7.746478873239437</v>
      </c>
    </row>
    <row r="54" spans="1:11" ht="14.1" customHeight="1" x14ac:dyDescent="0.2">
      <c r="A54" s="306" t="s">
        <v>279</v>
      </c>
      <c r="B54" s="307" t="s">
        <v>280</v>
      </c>
      <c r="C54" s="308"/>
      <c r="D54" s="113">
        <v>3.5731300619342545</v>
      </c>
      <c r="E54" s="115">
        <v>150</v>
      </c>
      <c r="F54" s="114">
        <v>94</v>
      </c>
      <c r="G54" s="114">
        <v>178</v>
      </c>
      <c r="H54" s="114">
        <v>102</v>
      </c>
      <c r="I54" s="140">
        <v>147</v>
      </c>
      <c r="J54" s="115">
        <v>3</v>
      </c>
      <c r="K54" s="116">
        <v>2.0408163265306123</v>
      </c>
    </row>
    <row r="55" spans="1:11" ht="14.1" customHeight="1" x14ac:dyDescent="0.2">
      <c r="A55" s="306">
        <v>72</v>
      </c>
      <c r="B55" s="307" t="s">
        <v>281</v>
      </c>
      <c r="C55" s="308"/>
      <c r="D55" s="113">
        <v>1.6436398284897571</v>
      </c>
      <c r="E55" s="115">
        <v>69</v>
      </c>
      <c r="F55" s="114">
        <v>35</v>
      </c>
      <c r="G55" s="114">
        <v>70</v>
      </c>
      <c r="H55" s="114">
        <v>44</v>
      </c>
      <c r="I55" s="140">
        <v>76</v>
      </c>
      <c r="J55" s="115">
        <v>-7</v>
      </c>
      <c r="K55" s="116">
        <v>-9.2105263157894743</v>
      </c>
    </row>
    <row r="56" spans="1:11" ht="14.1" customHeight="1" x14ac:dyDescent="0.2">
      <c r="A56" s="306" t="s">
        <v>282</v>
      </c>
      <c r="B56" s="307" t="s">
        <v>283</v>
      </c>
      <c r="C56" s="308"/>
      <c r="D56" s="113">
        <v>0.54787994282991903</v>
      </c>
      <c r="E56" s="115">
        <v>23</v>
      </c>
      <c r="F56" s="114">
        <v>8</v>
      </c>
      <c r="G56" s="114">
        <v>26</v>
      </c>
      <c r="H56" s="114">
        <v>8</v>
      </c>
      <c r="I56" s="140">
        <v>28</v>
      </c>
      <c r="J56" s="115">
        <v>-5</v>
      </c>
      <c r="K56" s="116">
        <v>-17.857142857142858</v>
      </c>
    </row>
    <row r="57" spans="1:11" ht="14.1" customHeight="1" x14ac:dyDescent="0.2">
      <c r="A57" s="306" t="s">
        <v>284</v>
      </c>
      <c r="B57" s="307" t="s">
        <v>285</v>
      </c>
      <c r="C57" s="308"/>
      <c r="D57" s="113">
        <v>0.71462601238685086</v>
      </c>
      <c r="E57" s="115">
        <v>30</v>
      </c>
      <c r="F57" s="114">
        <v>22</v>
      </c>
      <c r="G57" s="114">
        <v>27</v>
      </c>
      <c r="H57" s="114">
        <v>26</v>
      </c>
      <c r="I57" s="140">
        <v>37</v>
      </c>
      <c r="J57" s="115">
        <v>-7</v>
      </c>
      <c r="K57" s="116">
        <v>-18.918918918918919</v>
      </c>
    </row>
    <row r="58" spans="1:11" ht="14.1" customHeight="1" x14ac:dyDescent="0.2">
      <c r="A58" s="306">
        <v>73</v>
      </c>
      <c r="B58" s="307" t="s">
        <v>286</v>
      </c>
      <c r="C58" s="308"/>
      <c r="D58" s="113">
        <v>0.6908051453072892</v>
      </c>
      <c r="E58" s="115">
        <v>29</v>
      </c>
      <c r="F58" s="114">
        <v>16</v>
      </c>
      <c r="G58" s="114">
        <v>65</v>
      </c>
      <c r="H58" s="114">
        <v>31</v>
      </c>
      <c r="I58" s="140">
        <v>40</v>
      </c>
      <c r="J58" s="115">
        <v>-11</v>
      </c>
      <c r="K58" s="116">
        <v>-27.5</v>
      </c>
    </row>
    <row r="59" spans="1:11" ht="14.1" customHeight="1" x14ac:dyDescent="0.2">
      <c r="A59" s="306" t="s">
        <v>287</v>
      </c>
      <c r="B59" s="307" t="s">
        <v>288</v>
      </c>
      <c r="C59" s="308"/>
      <c r="D59" s="113">
        <v>0.47641734159123394</v>
      </c>
      <c r="E59" s="115">
        <v>20</v>
      </c>
      <c r="F59" s="114">
        <v>10</v>
      </c>
      <c r="G59" s="114">
        <v>37</v>
      </c>
      <c r="H59" s="114">
        <v>26</v>
      </c>
      <c r="I59" s="140">
        <v>26</v>
      </c>
      <c r="J59" s="115">
        <v>-6</v>
      </c>
      <c r="K59" s="116">
        <v>-23.076923076923077</v>
      </c>
    </row>
    <row r="60" spans="1:11" ht="14.1" customHeight="1" x14ac:dyDescent="0.2">
      <c r="A60" s="306">
        <v>81</v>
      </c>
      <c r="B60" s="307" t="s">
        <v>289</v>
      </c>
      <c r="C60" s="308"/>
      <c r="D60" s="113">
        <v>5.1214864221057645</v>
      </c>
      <c r="E60" s="115">
        <v>215</v>
      </c>
      <c r="F60" s="114">
        <v>171</v>
      </c>
      <c r="G60" s="114">
        <v>191</v>
      </c>
      <c r="H60" s="114">
        <v>150</v>
      </c>
      <c r="I60" s="140">
        <v>178</v>
      </c>
      <c r="J60" s="115">
        <v>37</v>
      </c>
      <c r="K60" s="116">
        <v>20.786516853932586</v>
      </c>
    </row>
    <row r="61" spans="1:11" ht="14.1" customHeight="1" x14ac:dyDescent="0.2">
      <c r="A61" s="306" t="s">
        <v>290</v>
      </c>
      <c r="B61" s="307" t="s">
        <v>291</v>
      </c>
      <c r="C61" s="308"/>
      <c r="D61" s="113">
        <v>1.4530728918532634</v>
      </c>
      <c r="E61" s="115">
        <v>61</v>
      </c>
      <c r="F61" s="114">
        <v>25</v>
      </c>
      <c r="G61" s="114">
        <v>63</v>
      </c>
      <c r="H61" s="114">
        <v>44</v>
      </c>
      <c r="I61" s="140">
        <v>52</v>
      </c>
      <c r="J61" s="115">
        <v>9</v>
      </c>
      <c r="K61" s="116">
        <v>17.307692307692307</v>
      </c>
    </row>
    <row r="62" spans="1:11" ht="14.1" customHeight="1" x14ac:dyDescent="0.2">
      <c r="A62" s="306" t="s">
        <v>292</v>
      </c>
      <c r="B62" s="307" t="s">
        <v>293</v>
      </c>
      <c r="C62" s="308"/>
      <c r="D62" s="113">
        <v>2.1438780371605528</v>
      </c>
      <c r="E62" s="115">
        <v>90</v>
      </c>
      <c r="F62" s="114">
        <v>95</v>
      </c>
      <c r="G62" s="114">
        <v>82</v>
      </c>
      <c r="H62" s="114">
        <v>69</v>
      </c>
      <c r="I62" s="140">
        <v>75</v>
      </c>
      <c r="J62" s="115">
        <v>15</v>
      </c>
      <c r="K62" s="116">
        <v>20</v>
      </c>
    </row>
    <row r="63" spans="1:11" ht="14.1" customHeight="1" x14ac:dyDescent="0.2">
      <c r="A63" s="306"/>
      <c r="B63" s="307" t="s">
        <v>294</v>
      </c>
      <c r="C63" s="308"/>
      <c r="D63" s="113">
        <v>1.8818484992853739</v>
      </c>
      <c r="E63" s="115">
        <v>79</v>
      </c>
      <c r="F63" s="114">
        <v>87</v>
      </c>
      <c r="G63" s="114">
        <v>67</v>
      </c>
      <c r="H63" s="114">
        <v>62</v>
      </c>
      <c r="I63" s="140">
        <v>65</v>
      </c>
      <c r="J63" s="115">
        <v>14</v>
      </c>
      <c r="K63" s="116">
        <v>21.53846153846154</v>
      </c>
    </row>
    <row r="64" spans="1:11" ht="14.1" customHeight="1" x14ac:dyDescent="0.2">
      <c r="A64" s="306" t="s">
        <v>295</v>
      </c>
      <c r="B64" s="307" t="s">
        <v>296</v>
      </c>
      <c r="C64" s="308"/>
      <c r="D64" s="113">
        <v>0.5002382086707956</v>
      </c>
      <c r="E64" s="115">
        <v>21</v>
      </c>
      <c r="F64" s="114">
        <v>25</v>
      </c>
      <c r="G64" s="114">
        <v>18</v>
      </c>
      <c r="H64" s="114">
        <v>15</v>
      </c>
      <c r="I64" s="140">
        <v>27</v>
      </c>
      <c r="J64" s="115">
        <v>-6</v>
      </c>
      <c r="K64" s="116">
        <v>-22.222222222222221</v>
      </c>
    </row>
    <row r="65" spans="1:11" ht="14.1" customHeight="1" x14ac:dyDescent="0.2">
      <c r="A65" s="306" t="s">
        <v>297</v>
      </c>
      <c r="B65" s="307" t="s">
        <v>298</v>
      </c>
      <c r="C65" s="308"/>
      <c r="D65" s="113">
        <v>0.38113387327298714</v>
      </c>
      <c r="E65" s="115">
        <v>16</v>
      </c>
      <c r="F65" s="114">
        <v>15</v>
      </c>
      <c r="G65" s="114">
        <v>11</v>
      </c>
      <c r="H65" s="114">
        <v>12</v>
      </c>
      <c r="I65" s="140">
        <v>12</v>
      </c>
      <c r="J65" s="115">
        <v>4</v>
      </c>
      <c r="K65" s="116">
        <v>33.333333333333336</v>
      </c>
    </row>
    <row r="66" spans="1:11" ht="14.1" customHeight="1" x14ac:dyDescent="0.2">
      <c r="A66" s="306">
        <v>82</v>
      </c>
      <c r="B66" s="307" t="s">
        <v>299</v>
      </c>
      <c r="C66" s="308"/>
      <c r="D66" s="113">
        <v>2.3820867079561694</v>
      </c>
      <c r="E66" s="115">
        <v>100</v>
      </c>
      <c r="F66" s="114">
        <v>87</v>
      </c>
      <c r="G66" s="114">
        <v>147</v>
      </c>
      <c r="H66" s="114">
        <v>66</v>
      </c>
      <c r="I66" s="140">
        <v>78</v>
      </c>
      <c r="J66" s="115">
        <v>22</v>
      </c>
      <c r="K66" s="116">
        <v>28.205128205128204</v>
      </c>
    </row>
    <row r="67" spans="1:11" ht="14.1" customHeight="1" x14ac:dyDescent="0.2">
      <c r="A67" s="306" t="s">
        <v>300</v>
      </c>
      <c r="B67" s="307" t="s">
        <v>301</v>
      </c>
      <c r="C67" s="308"/>
      <c r="D67" s="113">
        <v>1.0719390185802764</v>
      </c>
      <c r="E67" s="115">
        <v>45</v>
      </c>
      <c r="F67" s="114">
        <v>59</v>
      </c>
      <c r="G67" s="114">
        <v>89</v>
      </c>
      <c r="H67" s="114">
        <v>50</v>
      </c>
      <c r="I67" s="140">
        <v>45</v>
      </c>
      <c r="J67" s="115">
        <v>0</v>
      </c>
      <c r="K67" s="116">
        <v>0</v>
      </c>
    </row>
    <row r="68" spans="1:11" ht="14.1" customHeight="1" x14ac:dyDescent="0.2">
      <c r="A68" s="306" t="s">
        <v>302</v>
      </c>
      <c r="B68" s="307" t="s">
        <v>303</v>
      </c>
      <c r="C68" s="308"/>
      <c r="D68" s="113">
        <v>0.78608861362553595</v>
      </c>
      <c r="E68" s="115">
        <v>33</v>
      </c>
      <c r="F68" s="114">
        <v>18</v>
      </c>
      <c r="G68" s="114">
        <v>31</v>
      </c>
      <c r="H68" s="114">
        <v>13</v>
      </c>
      <c r="I68" s="140">
        <v>19</v>
      </c>
      <c r="J68" s="115">
        <v>14</v>
      </c>
      <c r="K68" s="116">
        <v>73.684210526315795</v>
      </c>
    </row>
    <row r="69" spans="1:11" ht="14.1" customHeight="1" x14ac:dyDescent="0.2">
      <c r="A69" s="306">
        <v>83</v>
      </c>
      <c r="B69" s="307" t="s">
        <v>304</v>
      </c>
      <c r="C69" s="308"/>
      <c r="D69" s="113">
        <v>4.4545021438780372</v>
      </c>
      <c r="E69" s="115">
        <v>187</v>
      </c>
      <c r="F69" s="114">
        <v>193</v>
      </c>
      <c r="G69" s="114">
        <v>546</v>
      </c>
      <c r="H69" s="114">
        <v>156</v>
      </c>
      <c r="I69" s="140">
        <v>243</v>
      </c>
      <c r="J69" s="115">
        <v>-56</v>
      </c>
      <c r="K69" s="116">
        <v>-23.045267489711936</v>
      </c>
    </row>
    <row r="70" spans="1:11" ht="14.1" customHeight="1" x14ac:dyDescent="0.2">
      <c r="A70" s="306" t="s">
        <v>305</v>
      </c>
      <c r="B70" s="307" t="s">
        <v>306</v>
      </c>
      <c r="C70" s="308"/>
      <c r="D70" s="113">
        <v>2.8346831824678418</v>
      </c>
      <c r="E70" s="115">
        <v>119</v>
      </c>
      <c r="F70" s="114">
        <v>138</v>
      </c>
      <c r="G70" s="114">
        <v>473</v>
      </c>
      <c r="H70" s="114">
        <v>98</v>
      </c>
      <c r="I70" s="140">
        <v>175</v>
      </c>
      <c r="J70" s="115">
        <v>-56</v>
      </c>
      <c r="K70" s="116">
        <v>-32</v>
      </c>
    </row>
    <row r="71" spans="1:11" ht="14.1" customHeight="1" x14ac:dyDescent="0.2">
      <c r="A71" s="306"/>
      <c r="B71" s="307" t="s">
        <v>307</v>
      </c>
      <c r="C71" s="308"/>
      <c r="D71" s="113">
        <v>1.7389232968080037</v>
      </c>
      <c r="E71" s="115">
        <v>73</v>
      </c>
      <c r="F71" s="114">
        <v>68</v>
      </c>
      <c r="G71" s="114">
        <v>351</v>
      </c>
      <c r="H71" s="114">
        <v>55</v>
      </c>
      <c r="I71" s="140">
        <v>131</v>
      </c>
      <c r="J71" s="115">
        <v>-58</v>
      </c>
      <c r="K71" s="116">
        <v>-44.274809160305345</v>
      </c>
    </row>
    <row r="72" spans="1:11" ht="14.1" customHeight="1" x14ac:dyDescent="0.2">
      <c r="A72" s="306">
        <v>84</v>
      </c>
      <c r="B72" s="307" t="s">
        <v>308</v>
      </c>
      <c r="C72" s="308"/>
      <c r="D72" s="113">
        <v>1.2148642210576466</v>
      </c>
      <c r="E72" s="115">
        <v>51</v>
      </c>
      <c r="F72" s="114">
        <v>42</v>
      </c>
      <c r="G72" s="114">
        <v>50</v>
      </c>
      <c r="H72" s="114">
        <v>46</v>
      </c>
      <c r="I72" s="140">
        <v>49</v>
      </c>
      <c r="J72" s="115">
        <v>2</v>
      </c>
      <c r="K72" s="116">
        <v>4.0816326530612246</v>
      </c>
    </row>
    <row r="73" spans="1:11" ht="14.1" customHeight="1" x14ac:dyDescent="0.2">
      <c r="A73" s="306" t="s">
        <v>309</v>
      </c>
      <c r="B73" s="307" t="s">
        <v>310</v>
      </c>
      <c r="C73" s="308"/>
      <c r="D73" s="113">
        <v>0.59552167698904235</v>
      </c>
      <c r="E73" s="115">
        <v>25</v>
      </c>
      <c r="F73" s="114">
        <v>32</v>
      </c>
      <c r="G73" s="114">
        <v>34</v>
      </c>
      <c r="H73" s="114">
        <v>22</v>
      </c>
      <c r="I73" s="140">
        <v>30</v>
      </c>
      <c r="J73" s="115">
        <v>-5</v>
      </c>
      <c r="K73" s="116">
        <v>-16.666666666666668</v>
      </c>
    </row>
    <row r="74" spans="1:11" ht="14.1" customHeight="1" x14ac:dyDescent="0.2">
      <c r="A74" s="306" t="s">
        <v>311</v>
      </c>
      <c r="B74" s="307" t="s">
        <v>312</v>
      </c>
      <c r="C74" s="308"/>
      <c r="D74" s="113">
        <v>7.1462601238685086E-2</v>
      </c>
      <c r="E74" s="115">
        <v>3</v>
      </c>
      <c r="F74" s="114">
        <v>4</v>
      </c>
      <c r="G74" s="114">
        <v>5</v>
      </c>
      <c r="H74" s="114">
        <v>12</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0.16674606955693186</v>
      </c>
      <c r="E76" s="115">
        <v>7</v>
      </c>
      <c r="F76" s="114" t="s">
        <v>513</v>
      </c>
      <c r="G76" s="114">
        <v>4</v>
      </c>
      <c r="H76" s="114" t="s">
        <v>513</v>
      </c>
      <c r="I76" s="140" t="s">
        <v>513</v>
      </c>
      <c r="J76" s="115" t="s">
        <v>513</v>
      </c>
      <c r="K76" s="116" t="s">
        <v>513</v>
      </c>
    </row>
    <row r="77" spans="1:11" ht="14.1" customHeight="1" x14ac:dyDescent="0.2">
      <c r="A77" s="306">
        <v>92</v>
      </c>
      <c r="B77" s="307" t="s">
        <v>316</v>
      </c>
      <c r="C77" s="308"/>
      <c r="D77" s="113">
        <v>0.76226774654597429</v>
      </c>
      <c r="E77" s="115">
        <v>32</v>
      </c>
      <c r="F77" s="114">
        <v>14</v>
      </c>
      <c r="G77" s="114">
        <v>17</v>
      </c>
      <c r="H77" s="114">
        <v>17</v>
      </c>
      <c r="I77" s="140">
        <v>19</v>
      </c>
      <c r="J77" s="115">
        <v>13</v>
      </c>
      <c r="K77" s="116">
        <v>68.421052631578945</v>
      </c>
    </row>
    <row r="78" spans="1:11" ht="14.1" customHeight="1" x14ac:dyDescent="0.2">
      <c r="A78" s="306">
        <v>93</v>
      </c>
      <c r="B78" s="307" t="s">
        <v>317</v>
      </c>
      <c r="C78" s="308"/>
      <c r="D78" s="113">
        <v>9.5283468318246786E-2</v>
      </c>
      <c r="E78" s="115">
        <v>4</v>
      </c>
      <c r="F78" s="114">
        <v>0</v>
      </c>
      <c r="G78" s="114">
        <v>3</v>
      </c>
      <c r="H78" s="114">
        <v>8</v>
      </c>
      <c r="I78" s="140">
        <v>3</v>
      </c>
      <c r="J78" s="115">
        <v>1</v>
      </c>
      <c r="K78" s="116">
        <v>33.333333333333336</v>
      </c>
    </row>
    <row r="79" spans="1:11" ht="14.1" customHeight="1" x14ac:dyDescent="0.2">
      <c r="A79" s="306">
        <v>94</v>
      </c>
      <c r="B79" s="307" t="s">
        <v>318</v>
      </c>
      <c r="C79" s="308"/>
      <c r="D79" s="113">
        <v>0.11910433539780849</v>
      </c>
      <c r="E79" s="115">
        <v>5</v>
      </c>
      <c r="F79" s="114" t="s">
        <v>513</v>
      </c>
      <c r="G79" s="114" t="s">
        <v>513</v>
      </c>
      <c r="H79" s="114">
        <v>8</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t="s">
        <v>513</v>
      </c>
      <c r="E81" s="143" t="s">
        <v>513</v>
      </c>
      <c r="F81" s="144">
        <v>12</v>
      </c>
      <c r="G81" s="144">
        <v>30</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4351</v>
      </c>
      <c r="E11" s="114">
        <v>3568</v>
      </c>
      <c r="F11" s="114">
        <v>4845</v>
      </c>
      <c r="G11" s="114">
        <v>3605</v>
      </c>
      <c r="H11" s="140">
        <v>4315</v>
      </c>
      <c r="I11" s="115">
        <v>36</v>
      </c>
      <c r="J11" s="116">
        <v>0.83429895712630364</v>
      </c>
    </row>
    <row r="12" spans="1:15" s="110" customFormat="1" ht="24.95" customHeight="1" x14ac:dyDescent="0.2">
      <c r="A12" s="193" t="s">
        <v>132</v>
      </c>
      <c r="B12" s="194" t="s">
        <v>133</v>
      </c>
      <c r="C12" s="113">
        <v>1.1261778901401978</v>
      </c>
      <c r="D12" s="115">
        <v>49</v>
      </c>
      <c r="E12" s="114">
        <v>115</v>
      </c>
      <c r="F12" s="114">
        <v>56</v>
      </c>
      <c r="G12" s="114">
        <v>65</v>
      </c>
      <c r="H12" s="140">
        <v>31</v>
      </c>
      <c r="I12" s="115">
        <v>18</v>
      </c>
      <c r="J12" s="116">
        <v>58.064516129032256</v>
      </c>
    </row>
    <row r="13" spans="1:15" s="110" customFormat="1" ht="24.95" customHeight="1" x14ac:dyDescent="0.2">
      <c r="A13" s="193" t="s">
        <v>134</v>
      </c>
      <c r="B13" s="199" t="s">
        <v>214</v>
      </c>
      <c r="C13" s="113">
        <v>0.75844633417605145</v>
      </c>
      <c r="D13" s="115">
        <v>33</v>
      </c>
      <c r="E13" s="114">
        <v>32</v>
      </c>
      <c r="F13" s="114">
        <v>32</v>
      </c>
      <c r="G13" s="114">
        <v>32</v>
      </c>
      <c r="H13" s="140">
        <v>28</v>
      </c>
      <c r="I13" s="115">
        <v>5</v>
      </c>
      <c r="J13" s="116">
        <v>17.857142857142858</v>
      </c>
    </row>
    <row r="14" spans="1:15" s="287" customFormat="1" ht="24.95" customHeight="1" x14ac:dyDescent="0.2">
      <c r="A14" s="193" t="s">
        <v>215</v>
      </c>
      <c r="B14" s="199" t="s">
        <v>137</v>
      </c>
      <c r="C14" s="113">
        <v>32.406343369340384</v>
      </c>
      <c r="D14" s="115">
        <v>1410</v>
      </c>
      <c r="E14" s="114">
        <v>930</v>
      </c>
      <c r="F14" s="114">
        <v>1368</v>
      </c>
      <c r="G14" s="114">
        <v>1178</v>
      </c>
      <c r="H14" s="140">
        <v>1497</v>
      </c>
      <c r="I14" s="115">
        <v>-87</v>
      </c>
      <c r="J14" s="116">
        <v>-5.811623246492986</v>
      </c>
      <c r="K14" s="110"/>
      <c r="L14" s="110"/>
      <c r="M14" s="110"/>
      <c r="N14" s="110"/>
      <c r="O14" s="110"/>
    </row>
    <row r="15" spans="1:15" s="110" customFormat="1" ht="24.95" customHeight="1" x14ac:dyDescent="0.2">
      <c r="A15" s="193" t="s">
        <v>216</v>
      </c>
      <c r="B15" s="199" t="s">
        <v>217</v>
      </c>
      <c r="C15" s="113">
        <v>3.1716846701907606</v>
      </c>
      <c r="D15" s="115">
        <v>138</v>
      </c>
      <c r="E15" s="114">
        <v>101</v>
      </c>
      <c r="F15" s="114">
        <v>138</v>
      </c>
      <c r="G15" s="114">
        <v>113</v>
      </c>
      <c r="H15" s="140">
        <v>135</v>
      </c>
      <c r="I15" s="115">
        <v>3</v>
      </c>
      <c r="J15" s="116">
        <v>2.2222222222222223</v>
      </c>
    </row>
    <row r="16" spans="1:15" s="287" customFormat="1" ht="24.95" customHeight="1" x14ac:dyDescent="0.2">
      <c r="A16" s="193" t="s">
        <v>218</v>
      </c>
      <c r="B16" s="199" t="s">
        <v>141</v>
      </c>
      <c r="C16" s="113">
        <v>25.350494139278325</v>
      </c>
      <c r="D16" s="115">
        <v>1103</v>
      </c>
      <c r="E16" s="114">
        <v>684</v>
      </c>
      <c r="F16" s="114">
        <v>1033</v>
      </c>
      <c r="G16" s="114">
        <v>917</v>
      </c>
      <c r="H16" s="140">
        <v>1121</v>
      </c>
      <c r="I16" s="115">
        <v>-18</v>
      </c>
      <c r="J16" s="116">
        <v>-1.6057091882247994</v>
      </c>
      <c r="K16" s="110"/>
      <c r="L16" s="110"/>
      <c r="M16" s="110"/>
      <c r="N16" s="110"/>
      <c r="O16" s="110"/>
    </row>
    <row r="17" spans="1:15" s="110" customFormat="1" ht="24.95" customHeight="1" x14ac:dyDescent="0.2">
      <c r="A17" s="193" t="s">
        <v>142</v>
      </c>
      <c r="B17" s="199" t="s">
        <v>220</v>
      </c>
      <c r="C17" s="113">
        <v>3.8841645598712939</v>
      </c>
      <c r="D17" s="115">
        <v>169</v>
      </c>
      <c r="E17" s="114">
        <v>145</v>
      </c>
      <c r="F17" s="114">
        <v>197</v>
      </c>
      <c r="G17" s="114">
        <v>148</v>
      </c>
      <c r="H17" s="140">
        <v>241</v>
      </c>
      <c r="I17" s="115">
        <v>-72</v>
      </c>
      <c r="J17" s="116">
        <v>-29.875518672199171</v>
      </c>
    </row>
    <row r="18" spans="1:15" s="287" customFormat="1" ht="24.95" customHeight="1" x14ac:dyDescent="0.2">
      <c r="A18" s="201" t="s">
        <v>144</v>
      </c>
      <c r="B18" s="202" t="s">
        <v>145</v>
      </c>
      <c r="C18" s="113">
        <v>4.7115605607906232</v>
      </c>
      <c r="D18" s="115">
        <v>205</v>
      </c>
      <c r="E18" s="114">
        <v>189</v>
      </c>
      <c r="F18" s="114">
        <v>216</v>
      </c>
      <c r="G18" s="114">
        <v>121</v>
      </c>
      <c r="H18" s="140">
        <v>234</v>
      </c>
      <c r="I18" s="115">
        <v>-29</v>
      </c>
      <c r="J18" s="116">
        <v>-12.393162393162394</v>
      </c>
      <c r="K18" s="110"/>
      <c r="L18" s="110"/>
      <c r="M18" s="110"/>
      <c r="N18" s="110"/>
      <c r="O18" s="110"/>
    </row>
    <row r="19" spans="1:15" s="110" customFormat="1" ht="24.95" customHeight="1" x14ac:dyDescent="0.2">
      <c r="A19" s="193" t="s">
        <v>146</v>
      </c>
      <c r="B19" s="199" t="s">
        <v>147</v>
      </c>
      <c r="C19" s="113">
        <v>12.617789014019765</v>
      </c>
      <c r="D19" s="115">
        <v>549</v>
      </c>
      <c r="E19" s="114">
        <v>373</v>
      </c>
      <c r="F19" s="114">
        <v>560</v>
      </c>
      <c r="G19" s="114">
        <v>391</v>
      </c>
      <c r="H19" s="140">
        <v>489</v>
      </c>
      <c r="I19" s="115">
        <v>60</v>
      </c>
      <c r="J19" s="116">
        <v>12.269938650306749</v>
      </c>
    </row>
    <row r="20" spans="1:15" s="287" customFormat="1" ht="24.95" customHeight="1" x14ac:dyDescent="0.2">
      <c r="A20" s="193" t="s">
        <v>148</v>
      </c>
      <c r="B20" s="199" t="s">
        <v>149</v>
      </c>
      <c r="C20" s="113">
        <v>5.1022753390025279</v>
      </c>
      <c r="D20" s="115">
        <v>222</v>
      </c>
      <c r="E20" s="114">
        <v>178</v>
      </c>
      <c r="F20" s="114">
        <v>221</v>
      </c>
      <c r="G20" s="114">
        <v>180</v>
      </c>
      <c r="H20" s="140">
        <v>179</v>
      </c>
      <c r="I20" s="115">
        <v>43</v>
      </c>
      <c r="J20" s="116">
        <v>24.022346368715084</v>
      </c>
      <c r="K20" s="110"/>
      <c r="L20" s="110"/>
      <c r="M20" s="110"/>
      <c r="N20" s="110"/>
      <c r="O20" s="110"/>
    </row>
    <row r="21" spans="1:15" s="110" customFormat="1" ht="24.95" customHeight="1" x14ac:dyDescent="0.2">
      <c r="A21" s="201" t="s">
        <v>150</v>
      </c>
      <c r="B21" s="202" t="s">
        <v>151</v>
      </c>
      <c r="C21" s="113">
        <v>3.355550448172834</v>
      </c>
      <c r="D21" s="115">
        <v>146</v>
      </c>
      <c r="E21" s="114">
        <v>170</v>
      </c>
      <c r="F21" s="114">
        <v>198</v>
      </c>
      <c r="G21" s="114">
        <v>146</v>
      </c>
      <c r="H21" s="140">
        <v>155</v>
      </c>
      <c r="I21" s="115">
        <v>-9</v>
      </c>
      <c r="J21" s="116">
        <v>-5.806451612903226</v>
      </c>
    </row>
    <row r="22" spans="1:15" s="110" customFormat="1" ht="24.95" customHeight="1" x14ac:dyDescent="0.2">
      <c r="A22" s="201" t="s">
        <v>152</v>
      </c>
      <c r="B22" s="199" t="s">
        <v>153</v>
      </c>
      <c r="C22" s="113">
        <v>0.82739600091932886</v>
      </c>
      <c r="D22" s="115">
        <v>36</v>
      </c>
      <c r="E22" s="114">
        <v>17</v>
      </c>
      <c r="F22" s="114">
        <v>29</v>
      </c>
      <c r="G22" s="114">
        <v>24</v>
      </c>
      <c r="H22" s="140">
        <v>29</v>
      </c>
      <c r="I22" s="115">
        <v>7</v>
      </c>
      <c r="J22" s="116">
        <v>24.137931034482758</v>
      </c>
    </row>
    <row r="23" spans="1:15" s="110" customFormat="1" ht="24.95" customHeight="1" x14ac:dyDescent="0.2">
      <c r="A23" s="193" t="s">
        <v>154</v>
      </c>
      <c r="B23" s="199" t="s">
        <v>155</v>
      </c>
      <c r="C23" s="113">
        <v>0.91932888991036543</v>
      </c>
      <c r="D23" s="115">
        <v>40</v>
      </c>
      <c r="E23" s="114">
        <v>26</v>
      </c>
      <c r="F23" s="114">
        <v>31</v>
      </c>
      <c r="G23" s="114">
        <v>22</v>
      </c>
      <c r="H23" s="140">
        <v>42</v>
      </c>
      <c r="I23" s="115">
        <v>-2</v>
      </c>
      <c r="J23" s="116">
        <v>-4.7619047619047619</v>
      </c>
    </row>
    <row r="24" spans="1:15" s="110" customFormat="1" ht="24.95" customHeight="1" x14ac:dyDescent="0.2">
      <c r="A24" s="193" t="s">
        <v>156</v>
      </c>
      <c r="B24" s="199" t="s">
        <v>221</v>
      </c>
      <c r="C24" s="113">
        <v>3.1027350034474832</v>
      </c>
      <c r="D24" s="115">
        <v>135</v>
      </c>
      <c r="E24" s="114">
        <v>88</v>
      </c>
      <c r="F24" s="114">
        <v>133</v>
      </c>
      <c r="G24" s="114">
        <v>108</v>
      </c>
      <c r="H24" s="140">
        <v>140</v>
      </c>
      <c r="I24" s="115">
        <v>-5</v>
      </c>
      <c r="J24" s="116">
        <v>-3.5714285714285716</v>
      </c>
    </row>
    <row r="25" spans="1:15" s="110" customFormat="1" ht="24.95" customHeight="1" x14ac:dyDescent="0.2">
      <c r="A25" s="193" t="s">
        <v>222</v>
      </c>
      <c r="B25" s="204" t="s">
        <v>159</v>
      </c>
      <c r="C25" s="113">
        <v>4.8034934497816595</v>
      </c>
      <c r="D25" s="115">
        <v>209</v>
      </c>
      <c r="E25" s="114">
        <v>192</v>
      </c>
      <c r="F25" s="114">
        <v>166</v>
      </c>
      <c r="G25" s="114">
        <v>161</v>
      </c>
      <c r="H25" s="140">
        <v>162</v>
      </c>
      <c r="I25" s="115">
        <v>47</v>
      </c>
      <c r="J25" s="116">
        <v>29.012345679012345</v>
      </c>
    </row>
    <row r="26" spans="1:15" s="110" customFormat="1" ht="24.95" customHeight="1" x14ac:dyDescent="0.2">
      <c r="A26" s="201">
        <v>782.78300000000002</v>
      </c>
      <c r="B26" s="203" t="s">
        <v>160</v>
      </c>
      <c r="C26" s="113">
        <v>15.467708572741898</v>
      </c>
      <c r="D26" s="115">
        <v>673</v>
      </c>
      <c r="E26" s="114">
        <v>694</v>
      </c>
      <c r="F26" s="114">
        <v>761</v>
      </c>
      <c r="G26" s="114">
        <v>634</v>
      </c>
      <c r="H26" s="140">
        <v>642</v>
      </c>
      <c r="I26" s="115">
        <v>31</v>
      </c>
      <c r="J26" s="116">
        <v>4.8286604361370715</v>
      </c>
    </row>
    <row r="27" spans="1:15" s="110" customFormat="1" ht="24.95" customHeight="1" x14ac:dyDescent="0.2">
      <c r="A27" s="193" t="s">
        <v>161</v>
      </c>
      <c r="B27" s="199" t="s">
        <v>162</v>
      </c>
      <c r="C27" s="113">
        <v>1.0572282233969204</v>
      </c>
      <c r="D27" s="115">
        <v>46</v>
      </c>
      <c r="E27" s="114">
        <v>39</v>
      </c>
      <c r="F27" s="114">
        <v>74</v>
      </c>
      <c r="G27" s="114">
        <v>44</v>
      </c>
      <c r="H27" s="140">
        <v>52</v>
      </c>
      <c r="I27" s="115">
        <v>-6</v>
      </c>
      <c r="J27" s="116">
        <v>-11.538461538461538</v>
      </c>
    </row>
    <row r="28" spans="1:15" s="110" customFormat="1" ht="24.95" customHeight="1" x14ac:dyDescent="0.2">
      <c r="A28" s="193" t="s">
        <v>163</v>
      </c>
      <c r="B28" s="199" t="s">
        <v>164</v>
      </c>
      <c r="C28" s="113">
        <v>1.3100436681222707</v>
      </c>
      <c r="D28" s="115">
        <v>57</v>
      </c>
      <c r="E28" s="114">
        <v>44</v>
      </c>
      <c r="F28" s="114">
        <v>119</v>
      </c>
      <c r="G28" s="114">
        <v>41</v>
      </c>
      <c r="H28" s="140">
        <v>89</v>
      </c>
      <c r="I28" s="115">
        <v>-32</v>
      </c>
      <c r="J28" s="116">
        <v>-35.955056179775283</v>
      </c>
    </row>
    <row r="29" spans="1:15" s="110" customFormat="1" ht="24.95" customHeight="1" x14ac:dyDescent="0.2">
      <c r="A29" s="193">
        <v>86</v>
      </c>
      <c r="B29" s="199" t="s">
        <v>165</v>
      </c>
      <c r="C29" s="113">
        <v>3.1946678924385199</v>
      </c>
      <c r="D29" s="115">
        <v>139</v>
      </c>
      <c r="E29" s="114">
        <v>133</v>
      </c>
      <c r="F29" s="114">
        <v>152</v>
      </c>
      <c r="G29" s="114">
        <v>138</v>
      </c>
      <c r="H29" s="140">
        <v>147</v>
      </c>
      <c r="I29" s="115">
        <v>-8</v>
      </c>
      <c r="J29" s="116">
        <v>-5.4421768707482991</v>
      </c>
    </row>
    <row r="30" spans="1:15" s="110" customFormat="1" ht="24.95" customHeight="1" x14ac:dyDescent="0.2">
      <c r="A30" s="193">
        <v>87.88</v>
      </c>
      <c r="B30" s="204" t="s">
        <v>166</v>
      </c>
      <c r="C30" s="113">
        <v>6.366352562629281</v>
      </c>
      <c r="D30" s="115">
        <v>277</v>
      </c>
      <c r="E30" s="114">
        <v>217</v>
      </c>
      <c r="F30" s="114">
        <v>573</v>
      </c>
      <c r="G30" s="114">
        <v>238</v>
      </c>
      <c r="H30" s="140">
        <v>270</v>
      </c>
      <c r="I30" s="115">
        <v>7</v>
      </c>
      <c r="J30" s="116">
        <v>2.5925925925925926</v>
      </c>
    </row>
    <row r="31" spans="1:15" s="110" customFormat="1" ht="24.95" customHeight="1" x14ac:dyDescent="0.2">
      <c r="A31" s="193" t="s">
        <v>167</v>
      </c>
      <c r="B31" s="199" t="s">
        <v>168</v>
      </c>
      <c r="C31" s="113">
        <v>2.8729027809698922</v>
      </c>
      <c r="D31" s="115">
        <v>125</v>
      </c>
      <c r="E31" s="114">
        <v>131</v>
      </c>
      <c r="F31" s="114">
        <v>156</v>
      </c>
      <c r="G31" s="114">
        <v>82</v>
      </c>
      <c r="H31" s="140">
        <v>129</v>
      </c>
      <c r="I31" s="115">
        <v>-4</v>
      </c>
      <c r="J31" s="116">
        <v>-3.1007751937984498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1.1261778901401978</v>
      </c>
      <c r="D34" s="115">
        <v>49</v>
      </c>
      <c r="E34" s="114">
        <v>115</v>
      </c>
      <c r="F34" s="114">
        <v>56</v>
      </c>
      <c r="G34" s="114">
        <v>65</v>
      </c>
      <c r="H34" s="140">
        <v>31</v>
      </c>
      <c r="I34" s="115">
        <v>18</v>
      </c>
      <c r="J34" s="116">
        <v>58.064516129032256</v>
      </c>
    </row>
    <row r="35" spans="1:10" s="110" customFormat="1" ht="24.95" customHeight="1" x14ac:dyDescent="0.2">
      <c r="A35" s="292" t="s">
        <v>171</v>
      </c>
      <c r="B35" s="293" t="s">
        <v>172</v>
      </c>
      <c r="C35" s="113">
        <v>37.876350264307057</v>
      </c>
      <c r="D35" s="115">
        <v>1648</v>
      </c>
      <c r="E35" s="114">
        <v>1151</v>
      </c>
      <c r="F35" s="114">
        <v>1616</v>
      </c>
      <c r="G35" s="114">
        <v>1331</v>
      </c>
      <c r="H35" s="140">
        <v>1759</v>
      </c>
      <c r="I35" s="115">
        <v>-111</v>
      </c>
      <c r="J35" s="116">
        <v>-6.3104036384309268</v>
      </c>
    </row>
    <row r="36" spans="1:10" s="110" customFormat="1" ht="24.95" customHeight="1" x14ac:dyDescent="0.2">
      <c r="A36" s="294" t="s">
        <v>173</v>
      </c>
      <c r="B36" s="295" t="s">
        <v>174</v>
      </c>
      <c r="C36" s="125">
        <v>60.997471845552745</v>
      </c>
      <c r="D36" s="143">
        <v>2654</v>
      </c>
      <c r="E36" s="144">
        <v>2302</v>
      </c>
      <c r="F36" s="144">
        <v>3173</v>
      </c>
      <c r="G36" s="144">
        <v>2209</v>
      </c>
      <c r="H36" s="145">
        <v>2525</v>
      </c>
      <c r="I36" s="143">
        <v>129</v>
      </c>
      <c r="J36" s="146">
        <v>5.108910891089109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4351</v>
      </c>
      <c r="F11" s="264">
        <v>3568</v>
      </c>
      <c r="G11" s="264">
        <v>4845</v>
      </c>
      <c r="H11" s="264">
        <v>3605</v>
      </c>
      <c r="I11" s="265">
        <v>4315</v>
      </c>
      <c r="J11" s="263">
        <v>36</v>
      </c>
      <c r="K11" s="266">
        <v>0.83429895712630364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32.038611813376235</v>
      </c>
      <c r="E13" s="115">
        <v>1394</v>
      </c>
      <c r="F13" s="114">
        <v>1422</v>
      </c>
      <c r="G13" s="114">
        <v>1677</v>
      </c>
      <c r="H13" s="114">
        <v>1301</v>
      </c>
      <c r="I13" s="140">
        <v>1343</v>
      </c>
      <c r="J13" s="115">
        <v>51</v>
      </c>
      <c r="K13" s="116">
        <v>3.7974683544303796</v>
      </c>
    </row>
    <row r="14" spans="1:17" ht="15.95" customHeight="1" x14ac:dyDescent="0.2">
      <c r="A14" s="306" t="s">
        <v>230</v>
      </c>
      <c r="B14" s="307"/>
      <c r="C14" s="308"/>
      <c r="D14" s="113">
        <v>55.780280395311422</v>
      </c>
      <c r="E14" s="115">
        <v>2427</v>
      </c>
      <c r="F14" s="114">
        <v>1767</v>
      </c>
      <c r="G14" s="114">
        <v>2661</v>
      </c>
      <c r="H14" s="114">
        <v>1896</v>
      </c>
      <c r="I14" s="140">
        <v>2476</v>
      </c>
      <c r="J14" s="115">
        <v>-49</v>
      </c>
      <c r="K14" s="116">
        <v>-1.9789983844911148</v>
      </c>
    </row>
    <row r="15" spans="1:17" ht="15.95" customHeight="1" x14ac:dyDescent="0.2">
      <c r="A15" s="306" t="s">
        <v>231</v>
      </c>
      <c r="B15" s="307"/>
      <c r="C15" s="308"/>
      <c r="D15" s="113">
        <v>6.7570673408411857</v>
      </c>
      <c r="E15" s="115">
        <v>294</v>
      </c>
      <c r="F15" s="114">
        <v>174</v>
      </c>
      <c r="G15" s="114">
        <v>235</v>
      </c>
      <c r="H15" s="114">
        <v>209</v>
      </c>
      <c r="I15" s="140">
        <v>273</v>
      </c>
      <c r="J15" s="115">
        <v>21</v>
      </c>
      <c r="K15" s="116">
        <v>7.6923076923076925</v>
      </c>
    </row>
    <row r="16" spans="1:17" ht="15.95" customHeight="1" x14ac:dyDescent="0.2">
      <c r="A16" s="306" t="s">
        <v>232</v>
      </c>
      <c r="B16" s="307"/>
      <c r="C16" s="308"/>
      <c r="D16" s="113">
        <v>5.2861411169846013</v>
      </c>
      <c r="E16" s="115">
        <v>230</v>
      </c>
      <c r="F16" s="114">
        <v>200</v>
      </c>
      <c r="G16" s="114">
        <v>271</v>
      </c>
      <c r="H16" s="114">
        <v>195</v>
      </c>
      <c r="I16" s="140">
        <v>221</v>
      </c>
      <c r="J16" s="115">
        <v>9</v>
      </c>
      <c r="K16" s="116">
        <v>4.0723981900452486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1.0572282233969204</v>
      </c>
      <c r="E18" s="115">
        <v>46</v>
      </c>
      <c r="F18" s="114">
        <v>151</v>
      </c>
      <c r="G18" s="114">
        <v>57</v>
      </c>
      <c r="H18" s="114">
        <v>58</v>
      </c>
      <c r="I18" s="140">
        <v>27</v>
      </c>
      <c r="J18" s="115">
        <v>19</v>
      </c>
      <c r="K18" s="116">
        <v>70.370370370370367</v>
      </c>
    </row>
    <row r="19" spans="1:11" ht="14.1" customHeight="1" x14ac:dyDescent="0.2">
      <c r="A19" s="306" t="s">
        <v>235</v>
      </c>
      <c r="B19" s="307" t="s">
        <v>236</v>
      </c>
      <c r="C19" s="308"/>
      <c r="D19" s="113">
        <v>0.1838657779820731</v>
      </c>
      <c r="E19" s="115">
        <v>8</v>
      </c>
      <c r="F19" s="114">
        <v>20</v>
      </c>
      <c r="G19" s="114">
        <v>21</v>
      </c>
      <c r="H19" s="114">
        <v>17</v>
      </c>
      <c r="I19" s="140">
        <v>7</v>
      </c>
      <c r="J19" s="115">
        <v>1</v>
      </c>
      <c r="K19" s="116">
        <v>14.285714285714286</v>
      </c>
    </row>
    <row r="20" spans="1:11" ht="14.1" customHeight="1" x14ac:dyDescent="0.2">
      <c r="A20" s="306">
        <v>12</v>
      </c>
      <c r="B20" s="307" t="s">
        <v>237</v>
      </c>
      <c r="C20" s="308"/>
      <c r="D20" s="113">
        <v>0.80441277867156979</v>
      </c>
      <c r="E20" s="115">
        <v>35</v>
      </c>
      <c r="F20" s="114">
        <v>88</v>
      </c>
      <c r="G20" s="114">
        <v>50</v>
      </c>
      <c r="H20" s="114">
        <v>66</v>
      </c>
      <c r="I20" s="140">
        <v>46</v>
      </c>
      <c r="J20" s="115">
        <v>-11</v>
      </c>
      <c r="K20" s="116">
        <v>-23.913043478260871</v>
      </c>
    </row>
    <row r="21" spans="1:11" ht="14.1" customHeight="1" x14ac:dyDescent="0.2">
      <c r="A21" s="306">
        <v>21</v>
      </c>
      <c r="B21" s="307" t="s">
        <v>238</v>
      </c>
      <c r="C21" s="308"/>
      <c r="D21" s="113">
        <v>0.1838657779820731</v>
      </c>
      <c r="E21" s="115">
        <v>8</v>
      </c>
      <c r="F21" s="114">
        <v>15</v>
      </c>
      <c r="G21" s="114">
        <v>24</v>
      </c>
      <c r="H21" s="114">
        <v>20</v>
      </c>
      <c r="I21" s="140">
        <v>17</v>
      </c>
      <c r="J21" s="115">
        <v>-9</v>
      </c>
      <c r="K21" s="116">
        <v>-52.941176470588232</v>
      </c>
    </row>
    <row r="22" spans="1:11" ht="14.1" customHeight="1" x14ac:dyDescent="0.2">
      <c r="A22" s="306">
        <v>22</v>
      </c>
      <c r="B22" s="307" t="s">
        <v>239</v>
      </c>
      <c r="C22" s="308"/>
      <c r="D22" s="113">
        <v>3.1257182256952425</v>
      </c>
      <c r="E22" s="115">
        <v>136</v>
      </c>
      <c r="F22" s="114">
        <v>138</v>
      </c>
      <c r="G22" s="114">
        <v>144</v>
      </c>
      <c r="H22" s="114">
        <v>100</v>
      </c>
      <c r="I22" s="140">
        <v>153</v>
      </c>
      <c r="J22" s="115">
        <v>-17</v>
      </c>
      <c r="K22" s="116">
        <v>-11.111111111111111</v>
      </c>
    </row>
    <row r="23" spans="1:11" ht="14.1" customHeight="1" x14ac:dyDescent="0.2">
      <c r="A23" s="306">
        <v>23</v>
      </c>
      <c r="B23" s="307" t="s">
        <v>240</v>
      </c>
      <c r="C23" s="308"/>
      <c r="D23" s="113">
        <v>1.8846242243162492</v>
      </c>
      <c r="E23" s="115">
        <v>82</v>
      </c>
      <c r="F23" s="114">
        <v>43</v>
      </c>
      <c r="G23" s="114">
        <v>136</v>
      </c>
      <c r="H23" s="114">
        <v>73</v>
      </c>
      <c r="I23" s="140">
        <v>68</v>
      </c>
      <c r="J23" s="115">
        <v>14</v>
      </c>
      <c r="K23" s="116">
        <v>20.588235294117649</v>
      </c>
    </row>
    <row r="24" spans="1:11" ht="14.1" customHeight="1" x14ac:dyDescent="0.2">
      <c r="A24" s="306">
        <v>24</v>
      </c>
      <c r="B24" s="307" t="s">
        <v>241</v>
      </c>
      <c r="C24" s="308"/>
      <c r="D24" s="113">
        <v>19.880487244311652</v>
      </c>
      <c r="E24" s="115">
        <v>865</v>
      </c>
      <c r="F24" s="114">
        <v>757</v>
      </c>
      <c r="G24" s="114">
        <v>879</v>
      </c>
      <c r="H24" s="114">
        <v>752</v>
      </c>
      <c r="I24" s="140">
        <v>873</v>
      </c>
      <c r="J24" s="115">
        <v>-8</v>
      </c>
      <c r="K24" s="116">
        <v>-0.91638029782359676</v>
      </c>
    </row>
    <row r="25" spans="1:11" ht="14.1" customHeight="1" x14ac:dyDescent="0.2">
      <c r="A25" s="306">
        <v>25</v>
      </c>
      <c r="B25" s="307" t="s">
        <v>242</v>
      </c>
      <c r="C25" s="308"/>
      <c r="D25" s="113">
        <v>7.3546311192829235</v>
      </c>
      <c r="E25" s="115">
        <v>320</v>
      </c>
      <c r="F25" s="114">
        <v>201</v>
      </c>
      <c r="G25" s="114">
        <v>309</v>
      </c>
      <c r="H25" s="114">
        <v>292</v>
      </c>
      <c r="I25" s="140">
        <v>346</v>
      </c>
      <c r="J25" s="115">
        <v>-26</v>
      </c>
      <c r="K25" s="116">
        <v>-7.5144508670520231</v>
      </c>
    </row>
    <row r="26" spans="1:11" ht="14.1" customHeight="1" x14ac:dyDescent="0.2">
      <c r="A26" s="306">
        <v>26</v>
      </c>
      <c r="B26" s="307" t="s">
        <v>243</v>
      </c>
      <c r="C26" s="308"/>
      <c r="D26" s="113">
        <v>3.4015168926683521</v>
      </c>
      <c r="E26" s="115">
        <v>148</v>
      </c>
      <c r="F26" s="114">
        <v>89</v>
      </c>
      <c r="G26" s="114">
        <v>114</v>
      </c>
      <c r="H26" s="114">
        <v>69</v>
      </c>
      <c r="I26" s="140">
        <v>110</v>
      </c>
      <c r="J26" s="115">
        <v>38</v>
      </c>
      <c r="K26" s="116">
        <v>34.545454545454547</v>
      </c>
    </row>
    <row r="27" spans="1:11" ht="14.1" customHeight="1" x14ac:dyDescent="0.2">
      <c r="A27" s="306">
        <v>27</v>
      </c>
      <c r="B27" s="307" t="s">
        <v>244</v>
      </c>
      <c r="C27" s="308"/>
      <c r="D27" s="113">
        <v>2.7350034474833373</v>
      </c>
      <c r="E27" s="115">
        <v>119</v>
      </c>
      <c r="F27" s="114">
        <v>79</v>
      </c>
      <c r="G27" s="114">
        <v>102</v>
      </c>
      <c r="H27" s="114">
        <v>114</v>
      </c>
      <c r="I27" s="140">
        <v>115</v>
      </c>
      <c r="J27" s="115">
        <v>4</v>
      </c>
      <c r="K27" s="116">
        <v>3.4782608695652173</v>
      </c>
    </row>
    <row r="28" spans="1:11" ht="14.1" customHeight="1" x14ac:dyDescent="0.2">
      <c r="A28" s="306">
        <v>28</v>
      </c>
      <c r="B28" s="307" t="s">
        <v>245</v>
      </c>
      <c r="C28" s="308"/>
      <c r="D28" s="113">
        <v>0.2528154447253505</v>
      </c>
      <c r="E28" s="115">
        <v>11</v>
      </c>
      <c r="F28" s="114">
        <v>4</v>
      </c>
      <c r="G28" s="114">
        <v>3</v>
      </c>
      <c r="H28" s="114" t="s">
        <v>513</v>
      </c>
      <c r="I28" s="140">
        <v>9</v>
      </c>
      <c r="J28" s="115">
        <v>2</v>
      </c>
      <c r="K28" s="116">
        <v>22.222222222222221</v>
      </c>
    </row>
    <row r="29" spans="1:11" ht="14.1" customHeight="1" x14ac:dyDescent="0.2">
      <c r="A29" s="306">
        <v>29</v>
      </c>
      <c r="B29" s="307" t="s">
        <v>246</v>
      </c>
      <c r="C29" s="308"/>
      <c r="D29" s="113">
        <v>2.5971041139967825</v>
      </c>
      <c r="E29" s="115">
        <v>113</v>
      </c>
      <c r="F29" s="114">
        <v>82</v>
      </c>
      <c r="G29" s="114">
        <v>143</v>
      </c>
      <c r="H29" s="114">
        <v>86</v>
      </c>
      <c r="I29" s="140">
        <v>113</v>
      </c>
      <c r="J29" s="115">
        <v>0</v>
      </c>
      <c r="K29" s="116">
        <v>0</v>
      </c>
    </row>
    <row r="30" spans="1:11" ht="14.1" customHeight="1" x14ac:dyDescent="0.2">
      <c r="A30" s="306" t="s">
        <v>247</v>
      </c>
      <c r="B30" s="307" t="s">
        <v>248</v>
      </c>
      <c r="C30" s="308"/>
      <c r="D30" s="113">
        <v>0.82739600091932886</v>
      </c>
      <c r="E30" s="115">
        <v>36</v>
      </c>
      <c r="F30" s="114" t="s">
        <v>513</v>
      </c>
      <c r="G30" s="114">
        <v>39</v>
      </c>
      <c r="H30" s="114">
        <v>34</v>
      </c>
      <c r="I30" s="140" t="s">
        <v>513</v>
      </c>
      <c r="J30" s="115" t="s">
        <v>513</v>
      </c>
      <c r="K30" s="116" t="s">
        <v>513</v>
      </c>
    </row>
    <row r="31" spans="1:11" ht="14.1" customHeight="1" x14ac:dyDescent="0.2">
      <c r="A31" s="306" t="s">
        <v>249</v>
      </c>
      <c r="B31" s="307" t="s">
        <v>250</v>
      </c>
      <c r="C31" s="308"/>
      <c r="D31" s="113">
        <v>1.7697081130774535</v>
      </c>
      <c r="E31" s="115">
        <v>77</v>
      </c>
      <c r="F31" s="114">
        <v>53</v>
      </c>
      <c r="G31" s="114">
        <v>104</v>
      </c>
      <c r="H31" s="114">
        <v>52</v>
      </c>
      <c r="I31" s="140">
        <v>68</v>
      </c>
      <c r="J31" s="115">
        <v>9</v>
      </c>
      <c r="K31" s="116">
        <v>13.235294117647058</v>
      </c>
    </row>
    <row r="32" spans="1:11" ht="14.1" customHeight="1" x14ac:dyDescent="0.2">
      <c r="A32" s="306">
        <v>31</v>
      </c>
      <c r="B32" s="307" t="s">
        <v>251</v>
      </c>
      <c r="C32" s="308"/>
      <c r="D32" s="113">
        <v>0.34474833371638702</v>
      </c>
      <c r="E32" s="115">
        <v>15</v>
      </c>
      <c r="F32" s="114">
        <v>18</v>
      </c>
      <c r="G32" s="114">
        <v>19</v>
      </c>
      <c r="H32" s="114">
        <v>15</v>
      </c>
      <c r="I32" s="140">
        <v>6</v>
      </c>
      <c r="J32" s="115">
        <v>9</v>
      </c>
      <c r="K32" s="116">
        <v>150</v>
      </c>
    </row>
    <row r="33" spans="1:11" ht="14.1" customHeight="1" x14ac:dyDescent="0.2">
      <c r="A33" s="306">
        <v>32</v>
      </c>
      <c r="B33" s="307" t="s">
        <v>252</v>
      </c>
      <c r="C33" s="308"/>
      <c r="D33" s="113">
        <v>1.1721443346357159</v>
      </c>
      <c r="E33" s="115">
        <v>51</v>
      </c>
      <c r="F33" s="114">
        <v>74</v>
      </c>
      <c r="G33" s="114">
        <v>88</v>
      </c>
      <c r="H33" s="114">
        <v>69</v>
      </c>
      <c r="I33" s="140">
        <v>74</v>
      </c>
      <c r="J33" s="115">
        <v>-23</v>
      </c>
      <c r="K33" s="116">
        <v>-31.081081081081081</v>
      </c>
    </row>
    <row r="34" spans="1:11" ht="14.1" customHeight="1" x14ac:dyDescent="0.2">
      <c r="A34" s="306">
        <v>33</v>
      </c>
      <c r="B34" s="307" t="s">
        <v>253</v>
      </c>
      <c r="C34" s="308"/>
      <c r="D34" s="113">
        <v>0.80441277867156979</v>
      </c>
      <c r="E34" s="115">
        <v>35</v>
      </c>
      <c r="F34" s="114">
        <v>69</v>
      </c>
      <c r="G34" s="114">
        <v>77</v>
      </c>
      <c r="H34" s="114">
        <v>43</v>
      </c>
      <c r="I34" s="140">
        <v>60</v>
      </c>
      <c r="J34" s="115">
        <v>-25</v>
      </c>
      <c r="K34" s="116">
        <v>-41.666666666666664</v>
      </c>
    </row>
    <row r="35" spans="1:11" ht="14.1" customHeight="1" x14ac:dyDescent="0.2">
      <c r="A35" s="306">
        <v>34</v>
      </c>
      <c r="B35" s="307" t="s">
        <v>254</v>
      </c>
      <c r="C35" s="308"/>
      <c r="D35" s="113">
        <v>0.98827855665364284</v>
      </c>
      <c r="E35" s="115">
        <v>43</v>
      </c>
      <c r="F35" s="114">
        <v>43</v>
      </c>
      <c r="G35" s="114">
        <v>48</v>
      </c>
      <c r="H35" s="114">
        <v>42</v>
      </c>
      <c r="I35" s="140">
        <v>57</v>
      </c>
      <c r="J35" s="115">
        <v>-14</v>
      </c>
      <c r="K35" s="116">
        <v>-24.561403508771932</v>
      </c>
    </row>
    <row r="36" spans="1:11" ht="14.1" customHeight="1" x14ac:dyDescent="0.2">
      <c r="A36" s="306">
        <v>41</v>
      </c>
      <c r="B36" s="307" t="s">
        <v>255</v>
      </c>
      <c r="C36" s="308"/>
      <c r="D36" s="113">
        <v>0.27579866697310962</v>
      </c>
      <c r="E36" s="115">
        <v>12</v>
      </c>
      <c r="F36" s="114">
        <v>8</v>
      </c>
      <c r="G36" s="114">
        <v>15</v>
      </c>
      <c r="H36" s="114">
        <v>5</v>
      </c>
      <c r="I36" s="140">
        <v>18</v>
      </c>
      <c r="J36" s="115">
        <v>-6</v>
      </c>
      <c r="K36" s="116">
        <v>-33.333333333333336</v>
      </c>
    </row>
    <row r="37" spans="1:11" ht="14.1" customHeight="1" x14ac:dyDescent="0.2">
      <c r="A37" s="306">
        <v>42</v>
      </c>
      <c r="B37" s="307" t="s">
        <v>256</v>
      </c>
      <c r="C37" s="308"/>
      <c r="D37" s="113" t="s">
        <v>513</v>
      </c>
      <c r="E37" s="115" t="s">
        <v>513</v>
      </c>
      <c r="F37" s="114" t="s">
        <v>513</v>
      </c>
      <c r="G37" s="114">
        <v>4</v>
      </c>
      <c r="H37" s="114">
        <v>3</v>
      </c>
      <c r="I37" s="140" t="s">
        <v>513</v>
      </c>
      <c r="J37" s="115" t="s">
        <v>513</v>
      </c>
      <c r="K37" s="116" t="s">
        <v>513</v>
      </c>
    </row>
    <row r="38" spans="1:11" ht="14.1" customHeight="1" x14ac:dyDescent="0.2">
      <c r="A38" s="306">
        <v>43</v>
      </c>
      <c r="B38" s="307" t="s">
        <v>257</v>
      </c>
      <c r="C38" s="308"/>
      <c r="D38" s="113">
        <v>0.91932888991036543</v>
      </c>
      <c r="E38" s="115">
        <v>40</v>
      </c>
      <c r="F38" s="114">
        <v>27</v>
      </c>
      <c r="G38" s="114">
        <v>42</v>
      </c>
      <c r="H38" s="114">
        <v>30</v>
      </c>
      <c r="I38" s="140">
        <v>33</v>
      </c>
      <c r="J38" s="115">
        <v>7</v>
      </c>
      <c r="K38" s="116">
        <v>21.212121212121211</v>
      </c>
    </row>
    <row r="39" spans="1:11" ht="14.1" customHeight="1" x14ac:dyDescent="0.2">
      <c r="A39" s="306">
        <v>51</v>
      </c>
      <c r="B39" s="307" t="s">
        <v>258</v>
      </c>
      <c r="C39" s="308"/>
      <c r="D39" s="113">
        <v>7.9292116754769015</v>
      </c>
      <c r="E39" s="115">
        <v>345</v>
      </c>
      <c r="F39" s="114">
        <v>263</v>
      </c>
      <c r="G39" s="114">
        <v>393</v>
      </c>
      <c r="H39" s="114">
        <v>302</v>
      </c>
      <c r="I39" s="140">
        <v>334</v>
      </c>
      <c r="J39" s="115">
        <v>11</v>
      </c>
      <c r="K39" s="116">
        <v>3.2934131736526946</v>
      </c>
    </row>
    <row r="40" spans="1:11" ht="14.1" customHeight="1" x14ac:dyDescent="0.2">
      <c r="A40" s="306" t="s">
        <v>259</v>
      </c>
      <c r="B40" s="307" t="s">
        <v>260</v>
      </c>
      <c r="C40" s="308"/>
      <c r="D40" s="113">
        <v>7.1247988968053324</v>
      </c>
      <c r="E40" s="115">
        <v>310</v>
      </c>
      <c r="F40" s="114">
        <v>240</v>
      </c>
      <c r="G40" s="114">
        <v>370</v>
      </c>
      <c r="H40" s="114">
        <v>277</v>
      </c>
      <c r="I40" s="140">
        <v>311</v>
      </c>
      <c r="J40" s="115">
        <v>-1</v>
      </c>
      <c r="K40" s="116">
        <v>-0.32154340836012862</v>
      </c>
    </row>
    <row r="41" spans="1:11" ht="14.1" customHeight="1" x14ac:dyDescent="0.2">
      <c r="A41" s="306"/>
      <c r="B41" s="307" t="s">
        <v>261</v>
      </c>
      <c r="C41" s="308"/>
      <c r="D41" s="113">
        <v>5.6998391174442657</v>
      </c>
      <c r="E41" s="115">
        <v>248</v>
      </c>
      <c r="F41" s="114">
        <v>172</v>
      </c>
      <c r="G41" s="114">
        <v>294</v>
      </c>
      <c r="H41" s="114">
        <v>218</v>
      </c>
      <c r="I41" s="140">
        <v>238</v>
      </c>
      <c r="J41" s="115">
        <v>10</v>
      </c>
      <c r="K41" s="116">
        <v>4.2016806722689077</v>
      </c>
    </row>
    <row r="42" spans="1:11" ht="14.1" customHeight="1" x14ac:dyDescent="0.2">
      <c r="A42" s="306">
        <v>52</v>
      </c>
      <c r="B42" s="307" t="s">
        <v>262</v>
      </c>
      <c r="C42" s="308"/>
      <c r="D42" s="113">
        <v>4.1829464490921628</v>
      </c>
      <c r="E42" s="115">
        <v>182</v>
      </c>
      <c r="F42" s="114">
        <v>136</v>
      </c>
      <c r="G42" s="114">
        <v>211</v>
      </c>
      <c r="H42" s="114">
        <v>158</v>
      </c>
      <c r="I42" s="140">
        <v>200</v>
      </c>
      <c r="J42" s="115">
        <v>-18</v>
      </c>
      <c r="K42" s="116">
        <v>-9</v>
      </c>
    </row>
    <row r="43" spans="1:11" ht="14.1" customHeight="1" x14ac:dyDescent="0.2">
      <c r="A43" s="306" t="s">
        <v>263</v>
      </c>
      <c r="B43" s="307" t="s">
        <v>264</v>
      </c>
      <c r="C43" s="308"/>
      <c r="D43" s="113">
        <v>3.585382670650425</v>
      </c>
      <c r="E43" s="115">
        <v>156</v>
      </c>
      <c r="F43" s="114">
        <v>108</v>
      </c>
      <c r="G43" s="114">
        <v>180</v>
      </c>
      <c r="H43" s="114">
        <v>131</v>
      </c>
      <c r="I43" s="140">
        <v>163</v>
      </c>
      <c r="J43" s="115">
        <v>-7</v>
      </c>
      <c r="K43" s="116">
        <v>-4.294478527607362</v>
      </c>
    </row>
    <row r="44" spans="1:11" ht="14.1" customHeight="1" x14ac:dyDescent="0.2">
      <c r="A44" s="306">
        <v>53</v>
      </c>
      <c r="B44" s="307" t="s">
        <v>265</v>
      </c>
      <c r="C44" s="308"/>
      <c r="D44" s="113">
        <v>0.22983222247759136</v>
      </c>
      <c r="E44" s="115">
        <v>10</v>
      </c>
      <c r="F44" s="114">
        <v>16</v>
      </c>
      <c r="G44" s="114">
        <v>24</v>
      </c>
      <c r="H44" s="114">
        <v>9</v>
      </c>
      <c r="I44" s="140">
        <v>16</v>
      </c>
      <c r="J44" s="115">
        <v>-6</v>
      </c>
      <c r="K44" s="116">
        <v>-37.5</v>
      </c>
    </row>
    <row r="45" spans="1:11" ht="14.1" customHeight="1" x14ac:dyDescent="0.2">
      <c r="A45" s="306" t="s">
        <v>266</v>
      </c>
      <c r="B45" s="307" t="s">
        <v>267</v>
      </c>
      <c r="C45" s="308"/>
      <c r="D45" s="113">
        <v>0.20684900022983221</v>
      </c>
      <c r="E45" s="115">
        <v>9</v>
      </c>
      <c r="F45" s="114">
        <v>14</v>
      </c>
      <c r="G45" s="114">
        <v>18</v>
      </c>
      <c r="H45" s="114">
        <v>8</v>
      </c>
      <c r="I45" s="140">
        <v>15</v>
      </c>
      <c r="J45" s="115">
        <v>-6</v>
      </c>
      <c r="K45" s="116">
        <v>-40</v>
      </c>
    </row>
    <row r="46" spans="1:11" ht="14.1" customHeight="1" x14ac:dyDescent="0.2">
      <c r="A46" s="306">
        <v>54</v>
      </c>
      <c r="B46" s="307" t="s">
        <v>268</v>
      </c>
      <c r="C46" s="308"/>
      <c r="D46" s="113">
        <v>3.8152148931280165</v>
      </c>
      <c r="E46" s="115">
        <v>166</v>
      </c>
      <c r="F46" s="114">
        <v>97</v>
      </c>
      <c r="G46" s="114">
        <v>114</v>
      </c>
      <c r="H46" s="114">
        <v>76</v>
      </c>
      <c r="I46" s="140">
        <v>114</v>
      </c>
      <c r="J46" s="115">
        <v>52</v>
      </c>
      <c r="K46" s="116">
        <v>45.614035087719301</v>
      </c>
    </row>
    <row r="47" spans="1:11" ht="14.1" customHeight="1" x14ac:dyDescent="0.2">
      <c r="A47" s="306">
        <v>61</v>
      </c>
      <c r="B47" s="307" t="s">
        <v>269</v>
      </c>
      <c r="C47" s="308"/>
      <c r="D47" s="113">
        <v>2.367271891519191</v>
      </c>
      <c r="E47" s="115">
        <v>103</v>
      </c>
      <c r="F47" s="114">
        <v>53</v>
      </c>
      <c r="G47" s="114">
        <v>90</v>
      </c>
      <c r="H47" s="114">
        <v>58</v>
      </c>
      <c r="I47" s="140">
        <v>72</v>
      </c>
      <c r="J47" s="115">
        <v>31</v>
      </c>
      <c r="K47" s="116">
        <v>43.055555555555557</v>
      </c>
    </row>
    <row r="48" spans="1:11" ht="14.1" customHeight="1" x14ac:dyDescent="0.2">
      <c r="A48" s="306">
        <v>62</v>
      </c>
      <c r="B48" s="307" t="s">
        <v>270</v>
      </c>
      <c r="C48" s="308"/>
      <c r="D48" s="113">
        <v>7.2397150080441275</v>
      </c>
      <c r="E48" s="115">
        <v>315</v>
      </c>
      <c r="F48" s="114">
        <v>261</v>
      </c>
      <c r="G48" s="114">
        <v>305</v>
      </c>
      <c r="H48" s="114">
        <v>250</v>
      </c>
      <c r="I48" s="140">
        <v>342</v>
      </c>
      <c r="J48" s="115">
        <v>-27</v>
      </c>
      <c r="K48" s="116">
        <v>-7.8947368421052628</v>
      </c>
    </row>
    <row r="49" spans="1:11" ht="14.1" customHeight="1" x14ac:dyDescent="0.2">
      <c r="A49" s="306">
        <v>63</v>
      </c>
      <c r="B49" s="307" t="s">
        <v>271</v>
      </c>
      <c r="C49" s="308"/>
      <c r="D49" s="113">
        <v>2.8729027809698922</v>
      </c>
      <c r="E49" s="115">
        <v>125</v>
      </c>
      <c r="F49" s="114">
        <v>149</v>
      </c>
      <c r="G49" s="114">
        <v>156</v>
      </c>
      <c r="H49" s="114">
        <v>129</v>
      </c>
      <c r="I49" s="140">
        <v>106</v>
      </c>
      <c r="J49" s="115">
        <v>19</v>
      </c>
      <c r="K49" s="116">
        <v>17.924528301886792</v>
      </c>
    </row>
    <row r="50" spans="1:11" ht="14.1" customHeight="1" x14ac:dyDescent="0.2">
      <c r="A50" s="306" t="s">
        <v>272</v>
      </c>
      <c r="B50" s="307" t="s">
        <v>273</v>
      </c>
      <c r="C50" s="308"/>
      <c r="D50" s="113">
        <v>0.3677315559641462</v>
      </c>
      <c r="E50" s="115">
        <v>16</v>
      </c>
      <c r="F50" s="114">
        <v>25</v>
      </c>
      <c r="G50" s="114">
        <v>21</v>
      </c>
      <c r="H50" s="114">
        <v>15</v>
      </c>
      <c r="I50" s="140">
        <v>15</v>
      </c>
      <c r="J50" s="115">
        <v>1</v>
      </c>
      <c r="K50" s="116">
        <v>6.666666666666667</v>
      </c>
    </row>
    <row r="51" spans="1:11" ht="14.1" customHeight="1" x14ac:dyDescent="0.2">
      <c r="A51" s="306" t="s">
        <v>274</v>
      </c>
      <c r="B51" s="307" t="s">
        <v>275</v>
      </c>
      <c r="C51" s="308"/>
      <c r="D51" s="113">
        <v>2.2983222247759136</v>
      </c>
      <c r="E51" s="115">
        <v>100</v>
      </c>
      <c r="F51" s="114">
        <v>119</v>
      </c>
      <c r="G51" s="114">
        <v>131</v>
      </c>
      <c r="H51" s="114">
        <v>108</v>
      </c>
      <c r="I51" s="140">
        <v>86</v>
      </c>
      <c r="J51" s="115">
        <v>14</v>
      </c>
      <c r="K51" s="116">
        <v>16.279069767441861</v>
      </c>
    </row>
    <row r="52" spans="1:11" ht="14.1" customHeight="1" x14ac:dyDescent="0.2">
      <c r="A52" s="306">
        <v>71</v>
      </c>
      <c r="B52" s="307" t="s">
        <v>276</v>
      </c>
      <c r="C52" s="308"/>
      <c r="D52" s="113">
        <v>7.2397150080441275</v>
      </c>
      <c r="E52" s="115">
        <v>315</v>
      </c>
      <c r="F52" s="114">
        <v>179</v>
      </c>
      <c r="G52" s="114">
        <v>364</v>
      </c>
      <c r="H52" s="114">
        <v>251</v>
      </c>
      <c r="I52" s="140">
        <v>332</v>
      </c>
      <c r="J52" s="115">
        <v>-17</v>
      </c>
      <c r="K52" s="116">
        <v>-5.1204819277108431</v>
      </c>
    </row>
    <row r="53" spans="1:11" ht="14.1" customHeight="1" x14ac:dyDescent="0.2">
      <c r="A53" s="306" t="s">
        <v>277</v>
      </c>
      <c r="B53" s="307" t="s">
        <v>278</v>
      </c>
      <c r="C53" s="308"/>
      <c r="D53" s="113">
        <v>3.1257182256952425</v>
      </c>
      <c r="E53" s="115">
        <v>136</v>
      </c>
      <c r="F53" s="114">
        <v>80</v>
      </c>
      <c r="G53" s="114">
        <v>193</v>
      </c>
      <c r="H53" s="114">
        <v>106</v>
      </c>
      <c r="I53" s="140">
        <v>149</v>
      </c>
      <c r="J53" s="115">
        <v>-13</v>
      </c>
      <c r="K53" s="116">
        <v>-8.724832214765101</v>
      </c>
    </row>
    <row r="54" spans="1:11" ht="14.1" customHeight="1" x14ac:dyDescent="0.2">
      <c r="A54" s="306" t="s">
        <v>279</v>
      </c>
      <c r="B54" s="307" t="s">
        <v>280</v>
      </c>
      <c r="C54" s="308"/>
      <c r="D54" s="113">
        <v>3.585382670650425</v>
      </c>
      <c r="E54" s="115">
        <v>156</v>
      </c>
      <c r="F54" s="114">
        <v>82</v>
      </c>
      <c r="G54" s="114">
        <v>149</v>
      </c>
      <c r="H54" s="114">
        <v>115</v>
      </c>
      <c r="I54" s="140">
        <v>142</v>
      </c>
      <c r="J54" s="115">
        <v>14</v>
      </c>
      <c r="K54" s="116">
        <v>9.8591549295774641</v>
      </c>
    </row>
    <row r="55" spans="1:11" ht="14.1" customHeight="1" x14ac:dyDescent="0.2">
      <c r="A55" s="306">
        <v>72</v>
      </c>
      <c r="B55" s="307" t="s">
        <v>281</v>
      </c>
      <c r="C55" s="308"/>
      <c r="D55" s="113">
        <v>1.8386577798207309</v>
      </c>
      <c r="E55" s="115">
        <v>80</v>
      </c>
      <c r="F55" s="114">
        <v>43</v>
      </c>
      <c r="G55" s="114">
        <v>51</v>
      </c>
      <c r="H55" s="114">
        <v>51</v>
      </c>
      <c r="I55" s="140">
        <v>71</v>
      </c>
      <c r="J55" s="115">
        <v>9</v>
      </c>
      <c r="K55" s="116">
        <v>12.67605633802817</v>
      </c>
    </row>
    <row r="56" spans="1:11" ht="14.1" customHeight="1" x14ac:dyDescent="0.2">
      <c r="A56" s="306" t="s">
        <v>282</v>
      </c>
      <c r="B56" s="307" t="s">
        <v>283</v>
      </c>
      <c r="C56" s="308"/>
      <c r="D56" s="113">
        <v>0.71247988968053322</v>
      </c>
      <c r="E56" s="115">
        <v>31</v>
      </c>
      <c r="F56" s="114">
        <v>24</v>
      </c>
      <c r="G56" s="114">
        <v>24</v>
      </c>
      <c r="H56" s="114">
        <v>14</v>
      </c>
      <c r="I56" s="140">
        <v>36</v>
      </c>
      <c r="J56" s="115">
        <v>-5</v>
      </c>
      <c r="K56" s="116">
        <v>-13.888888888888889</v>
      </c>
    </row>
    <row r="57" spans="1:11" ht="14.1" customHeight="1" x14ac:dyDescent="0.2">
      <c r="A57" s="306" t="s">
        <v>284</v>
      </c>
      <c r="B57" s="307" t="s">
        <v>285</v>
      </c>
      <c r="C57" s="308"/>
      <c r="D57" s="113">
        <v>0.59756377844173758</v>
      </c>
      <c r="E57" s="115">
        <v>26</v>
      </c>
      <c r="F57" s="114">
        <v>14</v>
      </c>
      <c r="G57" s="114">
        <v>18</v>
      </c>
      <c r="H57" s="114">
        <v>29</v>
      </c>
      <c r="I57" s="140">
        <v>25</v>
      </c>
      <c r="J57" s="115">
        <v>1</v>
      </c>
      <c r="K57" s="116">
        <v>4</v>
      </c>
    </row>
    <row r="58" spans="1:11" ht="14.1" customHeight="1" x14ac:dyDescent="0.2">
      <c r="A58" s="306">
        <v>73</v>
      </c>
      <c r="B58" s="307" t="s">
        <v>286</v>
      </c>
      <c r="C58" s="308"/>
      <c r="D58" s="113">
        <v>0.80441277867156979</v>
      </c>
      <c r="E58" s="115">
        <v>35</v>
      </c>
      <c r="F58" s="114">
        <v>27</v>
      </c>
      <c r="G58" s="114">
        <v>39</v>
      </c>
      <c r="H58" s="114">
        <v>29</v>
      </c>
      <c r="I58" s="140">
        <v>39</v>
      </c>
      <c r="J58" s="115">
        <v>-4</v>
      </c>
      <c r="K58" s="116">
        <v>-10.256410256410257</v>
      </c>
    </row>
    <row r="59" spans="1:11" ht="14.1" customHeight="1" x14ac:dyDescent="0.2">
      <c r="A59" s="306" t="s">
        <v>287</v>
      </c>
      <c r="B59" s="307" t="s">
        <v>288</v>
      </c>
      <c r="C59" s="308"/>
      <c r="D59" s="113">
        <v>0.52861411169846018</v>
      </c>
      <c r="E59" s="115">
        <v>23</v>
      </c>
      <c r="F59" s="114">
        <v>20</v>
      </c>
      <c r="G59" s="114">
        <v>23</v>
      </c>
      <c r="H59" s="114">
        <v>16</v>
      </c>
      <c r="I59" s="140">
        <v>21</v>
      </c>
      <c r="J59" s="115">
        <v>2</v>
      </c>
      <c r="K59" s="116">
        <v>9.5238095238095237</v>
      </c>
    </row>
    <row r="60" spans="1:11" ht="14.1" customHeight="1" x14ac:dyDescent="0.2">
      <c r="A60" s="306">
        <v>81</v>
      </c>
      <c r="B60" s="307" t="s">
        <v>289</v>
      </c>
      <c r="C60" s="308"/>
      <c r="D60" s="113">
        <v>4.5966444495518273</v>
      </c>
      <c r="E60" s="115">
        <v>200</v>
      </c>
      <c r="F60" s="114">
        <v>159</v>
      </c>
      <c r="G60" s="114">
        <v>178</v>
      </c>
      <c r="H60" s="114">
        <v>184</v>
      </c>
      <c r="I60" s="140">
        <v>174</v>
      </c>
      <c r="J60" s="115">
        <v>26</v>
      </c>
      <c r="K60" s="116">
        <v>14.942528735632184</v>
      </c>
    </row>
    <row r="61" spans="1:11" ht="14.1" customHeight="1" x14ac:dyDescent="0.2">
      <c r="A61" s="306" t="s">
        <v>290</v>
      </c>
      <c r="B61" s="307" t="s">
        <v>291</v>
      </c>
      <c r="C61" s="308"/>
      <c r="D61" s="113">
        <v>1.4939094461043438</v>
      </c>
      <c r="E61" s="115">
        <v>65</v>
      </c>
      <c r="F61" s="114">
        <v>24</v>
      </c>
      <c r="G61" s="114">
        <v>59</v>
      </c>
      <c r="H61" s="114">
        <v>57</v>
      </c>
      <c r="I61" s="140">
        <v>45</v>
      </c>
      <c r="J61" s="115">
        <v>20</v>
      </c>
      <c r="K61" s="116">
        <v>44.444444444444443</v>
      </c>
    </row>
    <row r="62" spans="1:11" ht="14.1" customHeight="1" x14ac:dyDescent="0.2">
      <c r="A62" s="306" t="s">
        <v>292</v>
      </c>
      <c r="B62" s="307" t="s">
        <v>293</v>
      </c>
      <c r="C62" s="308"/>
      <c r="D62" s="113">
        <v>1.677775224086417</v>
      </c>
      <c r="E62" s="115">
        <v>73</v>
      </c>
      <c r="F62" s="114">
        <v>96</v>
      </c>
      <c r="G62" s="114">
        <v>86</v>
      </c>
      <c r="H62" s="114">
        <v>91</v>
      </c>
      <c r="I62" s="140">
        <v>72</v>
      </c>
      <c r="J62" s="115">
        <v>1</v>
      </c>
      <c r="K62" s="116">
        <v>1.3888888888888888</v>
      </c>
    </row>
    <row r="63" spans="1:11" ht="14.1" customHeight="1" x14ac:dyDescent="0.2">
      <c r="A63" s="306"/>
      <c r="B63" s="307" t="s">
        <v>294</v>
      </c>
      <c r="C63" s="308"/>
      <c r="D63" s="113">
        <v>1.4709262238565848</v>
      </c>
      <c r="E63" s="115">
        <v>64</v>
      </c>
      <c r="F63" s="114">
        <v>89</v>
      </c>
      <c r="G63" s="114">
        <v>78</v>
      </c>
      <c r="H63" s="114">
        <v>78</v>
      </c>
      <c r="I63" s="140">
        <v>60</v>
      </c>
      <c r="J63" s="115">
        <v>4</v>
      </c>
      <c r="K63" s="116">
        <v>6.666666666666667</v>
      </c>
    </row>
    <row r="64" spans="1:11" ht="14.1" customHeight="1" x14ac:dyDescent="0.2">
      <c r="A64" s="306" t="s">
        <v>295</v>
      </c>
      <c r="B64" s="307" t="s">
        <v>296</v>
      </c>
      <c r="C64" s="308"/>
      <c r="D64" s="113">
        <v>0.55159733394621924</v>
      </c>
      <c r="E64" s="115">
        <v>24</v>
      </c>
      <c r="F64" s="114">
        <v>24</v>
      </c>
      <c r="G64" s="114">
        <v>15</v>
      </c>
      <c r="H64" s="114">
        <v>14</v>
      </c>
      <c r="I64" s="140">
        <v>20</v>
      </c>
      <c r="J64" s="115">
        <v>4</v>
      </c>
      <c r="K64" s="116">
        <v>20</v>
      </c>
    </row>
    <row r="65" spans="1:11" ht="14.1" customHeight="1" x14ac:dyDescent="0.2">
      <c r="A65" s="306" t="s">
        <v>297</v>
      </c>
      <c r="B65" s="307" t="s">
        <v>298</v>
      </c>
      <c r="C65" s="308"/>
      <c r="D65" s="113">
        <v>0.27579866697310962</v>
      </c>
      <c r="E65" s="115">
        <v>12</v>
      </c>
      <c r="F65" s="114">
        <v>8</v>
      </c>
      <c r="G65" s="114">
        <v>11</v>
      </c>
      <c r="H65" s="114">
        <v>13</v>
      </c>
      <c r="I65" s="140">
        <v>19</v>
      </c>
      <c r="J65" s="115">
        <v>-7</v>
      </c>
      <c r="K65" s="116">
        <v>-36.842105263157897</v>
      </c>
    </row>
    <row r="66" spans="1:11" ht="14.1" customHeight="1" x14ac:dyDescent="0.2">
      <c r="A66" s="306">
        <v>82</v>
      </c>
      <c r="B66" s="307" t="s">
        <v>299</v>
      </c>
      <c r="C66" s="308"/>
      <c r="D66" s="113">
        <v>2.8729027809698922</v>
      </c>
      <c r="E66" s="115">
        <v>125</v>
      </c>
      <c r="F66" s="114">
        <v>78</v>
      </c>
      <c r="G66" s="114">
        <v>118</v>
      </c>
      <c r="H66" s="114">
        <v>59</v>
      </c>
      <c r="I66" s="140">
        <v>90</v>
      </c>
      <c r="J66" s="115">
        <v>35</v>
      </c>
      <c r="K66" s="116">
        <v>38.888888888888886</v>
      </c>
    </row>
    <row r="67" spans="1:11" ht="14.1" customHeight="1" x14ac:dyDescent="0.2">
      <c r="A67" s="306" t="s">
        <v>300</v>
      </c>
      <c r="B67" s="307" t="s">
        <v>301</v>
      </c>
      <c r="C67" s="308"/>
      <c r="D67" s="113">
        <v>1.356010112617789</v>
      </c>
      <c r="E67" s="115">
        <v>59</v>
      </c>
      <c r="F67" s="114">
        <v>48</v>
      </c>
      <c r="G67" s="114">
        <v>72</v>
      </c>
      <c r="H67" s="114">
        <v>41</v>
      </c>
      <c r="I67" s="140">
        <v>46</v>
      </c>
      <c r="J67" s="115">
        <v>13</v>
      </c>
      <c r="K67" s="116">
        <v>28.260869565217391</v>
      </c>
    </row>
    <row r="68" spans="1:11" ht="14.1" customHeight="1" x14ac:dyDescent="0.2">
      <c r="A68" s="306" t="s">
        <v>302</v>
      </c>
      <c r="B68" s="307" t="s">
        <v>303</v>
      </c>
      <c r="C68" s="308"/>
      <c r="D68" s="113">
        <v>0.9423121121581246</v>
      </c>
      <c r="E68" s="115">
        <v>41</v>
      </c>
      <c r="F68" s="114">
        <v>17</v>
      </c>
      <c r="G68" s="114">
        <v>18</v>
      </c>
      <c r="H68" s="114">
        <v>11</v>
      </c>
      <c r="I68" s="140">
        <v>35</v>
      </c>
      <c r="J68" s="115">
        <v>6</v>
      </c>
      <c r="K68" s="116">
        <v>17.142857142857142</v>
      </c>
    </row>
    <row r="69" spans="1:11" ht="14.1" customHeight="1" x14ac:dyDescent="0.2">
      <c r="A69" s="306">
        <v>83</v>
      </c>
      <c r="B69" s="307" t="s">
        <v>304</v>
      </c>
      <c r="C69" s="308"/>
      <c r="D69" s="113">
        <v>3.6543323373937024</v>
      </c>
      <c r="E69" s="115">
        <v>159</v>
      </c>
      <c r="F69" s="114">
        <v>148</v>
      </c>
      <c r="G69" s="114">
        <v>442</v>
      </c>
      <c r="H69" s="114">
        <v>155</v>
      </c>
      <c r="I69" s="140">
        <v>227</v>
      </c>
      <c r="J69" s="115">
        <v>-68</v>
      </c>
      <c r="K69" s="116">
        <v>-29.955947136563875</v>
      </c>
    </row>
    <row r="70" spans="1:11" ht="14.1" customHeight="1" x14ac:dyDescent="0.2">
      <c r="A70" s="306" t="s">
        <v>305</v>
      </c>
      <c r="B70" s="307" t="s">
        <v>306</v>
      </c>
      <c r="C70" s="308"/>
      <c r="D70" s="113">
        <v>2.4362215582624684</v>
      </c>
      <c r="E70" s="115">
        <v>106</v>
      </c>
      <c r="F70" s="114">
        <v>88</v>
      </c>
      <c r="G70" s="114">
        <v>364</v>
      </c>
      <c r="H70" s="114">
        <v>93</v>
      </c>
      <c r="I70" s="140">
        <v>155</v>
      </c>
      <c r="J70" s="115">
        <v>-49</v>
      </c>
      <c r="K70" s="116">
        <v>-31.612903225806452</v>
      </c>
    </row>
    <row r="71" spans="1:11" ht="14.1" customHeight="1" x14ac:dyDescent="0.2">
      <c r="A71" s="306"/>
      <c r="B71" s="307" t="s">
        <v>307</v>
      </c>
      <c r="C71" s="308"/>
      <c r="D71" s="113">
        <v>1.6088255573431396</v>
      </c>
      <c r="E71" s="115">
        <v>70</v>
      </c>
      <c r="F71" s="114">
        <v>48</v>
      </c>
      <c r="G71" s="114">
        <v>257</v>
      </c>
      <c r="H71" s="114">
        <v>45</v>
      </c>
      <c r="I71" s="140">
        <v>108</v>
      </c>
      <c r="J71" s="115">
        <v>-38</v>
      </c>
      <c r="K71" s="116">
        <v>-35.185185185185183</v>
      </c>
    </row>
    <row r="72" spans="1:11" ht="14.1" customHeight="1" x14ac:dyDescent="0.2">
      <c r="A72" s="306">
        <v>84</v>
      </c>
      <c r="B72" s="307" t="s">
        <v>308</v>
      </c>
      <c r="C72" s="308"/>
      <c r="D72" s="113">
        <v>1.33302689037003</v>
      </c>
      <c r="E72" s="115">
        <v>58</v>
      </c>
      <c r="F72" s="114">
        <v>43</v>
      </c>
      <c r="G72" s="114">
        <v>74</v>
      </c>
      <c r="H72" s="114">
        <v>35</v>
      </c>
      <c r="I72" s="140">
        <v>36</v>
      </c>
      <c r="J72" s="115">
        <v>22</v>
      </c>
      <c r="K72" s="116">
        <v>61.111111111111114</v>
      </c>
    </row>
    <row r="73" spans="1:11" ht="14.1" customHeight="1" x14ac:dyDescent="0.2">
      <c r="A73" s="306" t="s">
        <v>309</v>
      </c>
      <c r="B73" s="307" t="s">
        <v>310</v>
      </c>
      <c r="C73" s="308"/>
      <c r="D73" s="113">
        <v>0.82739600091932886</v>
      </c>
      <c r="E73" s="115">
        <v>36</v>
      </c>
      <c r="F73" s="114">
        <v>30</v>
      </c>
      <c r="G73" s="114">
        <v>45</v>
      </c>
      <c r="H73" s="114">
        <v>21</v>
      </c>
      <c r="I73" s="140">
        <v>16</v>
      </c>
      <c r="J73" s="115">
        <v>20</v>
      </c>
      <c r="K73" s="116">
        <v>125</v>
      </c>
    </row>
    <row r="74" spans="1:11" ht="14.1" customHeight="1" x14ac:dyDescent="0.2">
      <c r="A74" s="306" t="s">
        <v>311</v>
      </c>
      <c r="B74" s="307" t="s">
        <v>312</v>
      </c>
      <c r="C74" s="308"/>
      <c r="D74" s="113">
        <v>6.8949666743277405E-2</v>
      </c>
      <c r="E74" s="115">
        <v>3</v>
      </c>
      <c r="F74" s="114">
        <v>7</v>
      </c>
      <c r="G74" s="114">
        <v>8</v>
      </c>
      <c r="H74" s="114">
        <v>6</v>
      </c>
      <c r="I74" s="140">
        <v>5</v>
      </c>
      <c r="J74" s="115">
        <v>-2</v>
      </c>
      <c r="K74" s="116">
        <v>-40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6.8949666743277405E-2</v>
      </c>
      <c r="E76" s="115">
        <v>3</v>
      </c>
      <c r="F76" s="114">
        <v>0</v>
      </c>
      <c r="G76" s="114">
        <v>5</v>
      </c>
      <c r="H76" s="114" t="s">
        <v>513</v>
      </c>
      <c r="I76" s="140">
        <v>3</v>
      </c>
      <c r="J76" s="115">
        <v>0</v>
      </c>
      <c r="K76" s="116">
        <v>0</v>
      </c>
    </row>
    <row r="77" spans="1:11" ht="14.1" customHeight="1" x14ac:dyDescent="0.2">
      <c r="A77" s="306">
        <v>92</v>
      </c>
      <c r="B77" s="307" t="s">
        <v>316</v>
      </c>
      <c r="C77" s="308"/>
      <c r="D77" s="113">
        <v>0.82739600091932886</v>
      </c>
      <c r="E77" s="115">
        <v>36</v>
      </c>
      <c r="F77" s="114">
        <v>11</v>
      </c>
      <c r="G77" s="114">
        <v>17</v>
      </c>
      <c r="H77" s="114">
        <v>10</v>
      </c>
      <c r="I77" s="140">
        <v>26</v>
      </c>
      <c r="J77" s="115">
        <v>10</v>
      </c>
      <c r="K77" s="116">
        <v>38.46153846153846</v>
      </c>
    </row>
    <row r="78" spans="1:11" ht="14.1" customHeight="1" x14ac:dyDescent="0.2">
      <c r="A78" s="306">
        <v>93</v>
      </c>
      <c r="B78" s="307" t="s">
        <v>317</v>
      </c>
      <c r="C78" s="308"/>
      <c r="D78" s="113">
        <v>0.11491611123879568</v>
      </c>
      <c r="E78" s="115">
        <v>5</v>
      </c>
      <c r="F78" s="114" t="s">
        <v>513</v>
      </c>
      <c r="G78" s="114">
        <v>5</v>
      </c>
      <c r="H78" s="114">
        <v>3</v>
      </c>
      <c r="I78" s="140">
        <v>3</v>
      </c>
      <c r="J78" s="115">
        <v>2</v>
      </c>
      <c r="K78" s="116">
        <v>66.666666666666671</v>
      </c>
    </row>
    <row r="79" spans="1:11" ht="14.1" customHeight="1" x14ac:dyDescent="0.2">
      <c r="A79" s="306">
        <v>94</v>
      </c>
      <c r="B79" s="307" t="s">
        <v>318</v>
      </c>
      <c r="C79" s="308"/>
      <c r="D79" s="113" t="s">
        <v>513</v>
      </c>
      <c r="E79" s="115" t="s">
        <v>513</v>
      </c>
      <c r="F79" s="114">
        <v>10</v>
      </c>
      <c r="G79" s="114">
        <v>4</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0.13789933348655481</v>
      </c>
      <c r="E81" s="143">
        <v>6</v>
      </c>
      <c r="F81" s="144">
        <v>5</v>
      </c>
      <c r="G81" s="144" t="s">
        <v>513</v>
      </c>
      <c r="H81" s="144">
        <v>4</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48818</v>
      </c>
      <c r="C10" s="114">
        <v>30120</v>
      </c>
      <c r="D10" s="114">
        <v>18698</v>
      </c>
      <c r="E10" s="114">
        <v>41061</v>
      </c>
      <c r="F10" s="114">
        <v>6730</v>
      </c>
      <c r="G10" s="114">
        <v>7479</v>
      </c>
      <c r="H10" s="114">
        <v>11667</v>
      </c>
      <c r="I10" s="115">
        <v>15664</v>
      </c>
      <c r="J10" s="114">
        <v>11445</v>
      </c>
      <c r="K10" s="114">
        <v>4219</v>
      </c>
      <c r="L10" s="423">
        <v>3649</v>
      </c>
      <c r="M10" s="424">
        <v>3542</v>
      </c>
    </row>
    <row r="11" spans="1:13" ht="11.1" customHeight="1" x14ac:dyDescent="0.2">
      <c r="A11" s="422" t="s">
        <v>387</v>
      </c>
      <c r="B11" s="115">
        <v>49870</v>
      </c>
      <c r="C11" s="114">
        <v>30903</v>
      </c>
      <c r="D11" s="114">
        <v>18967</v>
      </c>
      <c r="E11" s="114">
        <v>42044</v>
      </c>
      <c r="F11" s="114">
        <v>6846</v>
      </c>
      <c r="G11" s="114">
        <v>7402</v>
      </c>
      <c r="H11" s="114">
        <v>12029</v>
      </c>
      <c r="I11" s="115">
        <v>15965</v>
      </c>
      <c r="J11" s="114">
        <v>11585</v>
      </c>
      <c r="K11" s="114">
        <v>4380</v>
      </c>
      <c r="L11" s="423">
        <v>3796</v>
      </c>
      <c r="M11" s="424">
        <v>2841</v>
      </c>
    </row>
    <row r="12" spans="1:13" ht="11.1" customHeight="1" x14ac:dyDescent="0.2">
      <c r="A12" s="422" t="s">
        <v>388</v>
      </c>
      <c r="B12" s="115">
        <v>51140</v>
      </c>
      <c r="C12" s="114">
        <v>31636</v>
      </c>
      <c r="D12" s="114">
        <v>19504</v>
      </c>
      <c r="E12" s="114">
        <v>43230</v>
      </c>
      <c r="F12" s="114">
        <v>6888</v>
      </c>
      <c r="G12" s="114">
        <v>8190</v>
      </c>
      <c r="H12" s="114">
        <v>12299</v>
      </c>
      <c r="I12" s="115">
        <v>16056</v>
      </c>
      <c r="J12" s="114">
        <v>11530</v>
      </c>
      <c r="K12" s="114">
        <v>4526</v>
      </c>
      <c r="L12" s="423">
        <v>5272</v>
      </c>
      <c r="M12" s="424">
        <v>4117</v>
      </c>
    </row>
    <row r="13" spans="1:13" s="110" customFormat="1" ht="11.1" customHeight="1" x14ac:dyDescent="0.2">
      <c r="A13" s="422" t="s">
        <v>389</v>
      </c>
      <c r="B13" s="115">
        <v>50709</v>
      </c>
      <c r="C13" s="114">
        <v>31212</v>
      </c>
      <c r="D13" s="114">
        <v>19497</v>
      </c>
      <c r="E13" s="114">
        <v>42720</v>
      </c>
      <c r="F13" s="114">
        <v>6966</v>
      </c>
      <c r="G13" s="114">
        <v>7888</v>
      </c>
      <c r="H13" s="114">
        <v>12439</v>
      </c>
      <c r="I13" s="115">
        <v>15969</v>
      </c>
      <c r="J13" s="114">
        <v>11526</v>
      </c>
      <c r="K13" s="114">
        <v>4443</v>
      </c>
      <c r="L13" s="423">
        <v>2724</v>
      </c>
      <c r="M13" s="424">
        <v>3309</v>
      </c>
    </row>
    <row r="14" spans="1:13" ht="15" customHeight="1" x14ac:dyDescent="0.2">
      <c r="A14" s="422" t="s">
        <v>390</v>
      </c>
      <c r="B14" s="115">
        <v>51428</v>
      </c>
      <c r="C14" s="114">
        <v>31715</v>
      </c>
      <c r="D14" s="114">
        <v>19713</v>
      </c>
      <c r="E14" s="114">
        <v>42252</v>
      </c>
      <c r="F14" s="114">
        <v>8303</v>
      </c>
      <c r="G14" s="114">
        <v>7773</v>
      </c>
      <c r="H14" s="114">
        <v>12796</v>
      </c>
      <c r="I14" s="115">
        <v>16025</v>
      </c>
      <c r="J14" s="114">
        <v>11506</v>
      </c>
      <c r="K14" s="114">
        <v>4519</v>
      </c>
      <c r="L14" s="423">
        <v>4451</v>
      </c>
      <c r="M14" s="424">
        <v>3835</v>
      </c>
    </row>
    <row r="15" spans="1:13" ht="11.1" customHeight="1" x14ac:dyDescent="0.2">
      <c r="A15" s="422" t="s">
        <v>387</v>
      </c>
      <c r="B15" s="115">
        <v>51880</v>
      </c>
      <c r="C15" s="114">
        <v>32075</v>
      </c>
      <c r="D15" s="114">
        <v>19805</v>
      </c>
      <c r="E15" s="114">
        <v>42578</v>
      </c>
      <c r="F15" s="114">
        <v>8594</v>
      </c>
      <c r="G15" s="114">
        <v>7607</v>
      </c>
      <c r="H15" s="114">
        <v>13061</v>
      </c>
      <c r="I15" s="115">
        <v>16184</v>
      </c>
      <c r="J15" s="114">
        <v>11490</v>
      </c>
      <c r="K15" s="114">
        <v>4694</v>
      </c>
      <c r="L15" s="423">
        <v>3608</v>
      </c>
      <c r="M15" s="424">
        <v>3213</v>
      </c>
    </row>
    <row r="16" spans="1:13" ht="11.1" customHeight="1" x14ac:dyDescent="0.2">
      <c r="A16" s="422" t="s">
        <v>388</v>
      </c>
      <c r="B16" s="115">
        <v>52954</v>
      </c>
      <c r="C16" s="114">
        <v>32676</v>
      </c>
      <c r="D16" s="114">
        <v>20278</v>
      </c>
      <c r="E16" s="114">
        <v>43263</v>
      </c>
      <c r="F16" s="114">
        <v>8801</v>
      </c>
      <c r="G16" s="114">
        <v>8260</v>
      </c>
      <c r="H16" s="114">
        <v>13361</v>
      </c>
      <c r="I16" s="115">
        <v>16131</v>
      </c>
      <c r="J16" s="114">
        <v>11329</v>
      </c>
      <c r="K16" s="114">
        <v>4802</v>
      </c>
      <c r="L16" s="423">
        <v>5495</v>
      </c>
      <c r="M16" s="424">
        <v>4505</v>
      </c>
    </row>
    <row r="17" spans="1:13" s="110" customFormat="1" ht="11.1" customHeight="1" x14ac:dyDescent="0.2">
      <c r="A17" s="422" t="s">
        <v>389</v>
      </c>
      <c r="B17" s="115">
        <v>52449</v>
      </c>
      <c r="C17" s="114">
        <v>32171</v>
      </c>
      <c r="D17" s="114">
        <v>20278</v>
      </c>
      <c r="E17" s="114">
        <v>43604</v>
      </c>
      <c r="F17" s="114">
        <v>8791</v>
      </c>
      <c r="G17" s="114">
        <v>7913</v>
      </c>
      <c r="H17" s="114">
        <v>13446</v>
      </c>
      <c r="I17" s="115">
        <v>16058</v>
      </c>
      <c r="J17" s="114">
        <v>11358</v>
      </c>
      <c r="K17" s="114">
        <v>4700</v>
      </c>
      <c r="L17" s="423">
        <v>3133</v>
      </c>
      <c r="M17" s="424">
        <v>3723</v>
      </c>
    </row>
    <row r="18" spans="1:13" ht="15" customHeight="1" x14ac:dyDescent="0.2">
      <c r="A18" s="422" t="s">
        <v>391</v>
      </c>
      <c r="B18" s="115">
        <v>52479</v>
      </c>
      <c r="C18" s="114">
        <v>32246</v>
      </c>
      <c r="D18" s="114">
        <v>20233</v>
      </c>
      <c r="E18" s="114">
        <v>43222</v>
      </c>
      <c r="F18" s="114">
        <v>9185</v>
      </c>
      <c r="G18" s="114">
        <v>7727</v>
      </c>
      <c r="H18" s="114">
        <v>13663</v>
      </c>
      <c r="I18" s="115">
        <v>15896</v>
      </c>
      <c r="J18" s="114">
        <v>11239</v>
      </c>
      <c r="K18" s="114">
        <v>4657</v>
      </c>
      <c r="L18" s="423">
        <v>3985</v>
      </c>
      <c r="M18" s="424">
        <v>3967</v>
      </c>
    </row>
    <row r="19" spans="1:13" ht="11.1" customHeight="1" x14ac:dyDescent="0.2">
      <c r="A19" s="422" t="s">
        <v>387</v>
      </c>
      <c r="B19" s="115">
        <v>52646</v>
      </c>
      <c r="C19" s="114">
        <v>32388</v>
      </c>
      <c r="D19" s="114">
        <v>20258</v>
      </c>
      <c r="E19" s="114">
        <v>43221</v>
      </c>
      <c r="F19" s="114">
        <v>9348</v>
      </c>
      <c r="G19" s="114">
        <v>7566</v>
      </c>
      <c r="H19" s="114">
        <v>13853</v>
      </c>
      <c r="I19" s="115">
        <v>16335</v>
      </c>
      <c r="J19" s="114">
        <v>11526</v>
      </c>
      <c r="K19" s="114">
        <v>4809</v>
      </c>
      <c r="L19" s="423">
        <v>3372</v>
      </c>
      <c r="M19" s="424">
        <v>3216</v>
      </c>
    </row>
    <row r="20" spans="1:13" ht="11.1" customHeight="1" x14ac:dyDescent="0.2">
      <c r="A20" s="422" t="s">
        <v>388</v>
      </c>
      <c r="B20" s="115">
        <v>53440</v>
      </c>
      <c r="C20" s="114">
        <v>32851</v>
      </c>
      <c r="D20" s="114">
        <v>20589</v>
      </c>
      <c r="E20" s="114">
        <v>43755</v>
      </c>
      <c r="F20" s="114">
        <v>9402</v>
      </c>
      <c r="G20" s="114">
        <v>8133</v>
      </c>
      <c r="H20" s="114">
        <v>14083</v>
      </c>
      <c r="I20" s="115">
        <v>16232</v>
      </c>
      <c r="J20" s="114">
        <v>11321</v>
      </c>
      <c r="K20" s="114">
        <v>4911</v>
      </c>
      <c r="L20" s="423">
        <v>5090</v>
      </c>
      <c r="M20" s="424">
        <v>4452</v>
      </c>
    </row>
    <row r="21" spans="1:13" s="110" customFormat="1" ht="11.1" customHeight="1" x14ac:dyDescent="0.2">
      <c r="A21" s="422" t="s">
        <v>389</v>
      </c>
      <c r="B21" s="115">
        <v>52716</v>
      </c>
      <c r="C21" s="114">
        <v>32187</v>
      </c>
      <c r="D21" s="114">
        <v>20529</v>
      </c>
      <c r="E21" s="114">
        <v>43382</v>
      </c>
      <c r="F21" s="114">
        <v>9295</v>
      </c>
      <c r="G21" s="114">
        <v>7712</v>
      </c>
      <c r="H21" s="114">
        <v>14202</v>
      </c>
      <c r="I21" s="115">
        <v>16208</v>
      </c>
      <c r="J21" s="114">
        <v>11364</v>
      </c>
      <c r="K21" s="114">
        <v>4844</v>
      </c>
      <c r="L21" s="423">
        <v>3087</v>
      </c>
      <c r="M21" s="424">
        <v>3933</v>
      </c>
    </row>
    <row r="22" spans="1:13" ht="15" customHeight="1" x14ac:dyDescent="0.2">
      <c r="A22" s="422" t="s">
        <v>392</v>
      </c>
      <c r="B22" s="115">
        <v>52868</v>
      </c>
      <c r="C22" s="114">
        <v>32271</v>
      </c>
      <c r="D22" s="114">
        <v>20597</v>
      </c>
      <c r="E22" s="114">
        <v>43438</v>
      </c>
      <c r="F22" s="114">
        <v>9254</v>
      </c>
      <c r="G22" s="114">
        <v>7481</v>
      </c>
      <c r="H22" s="114">
        <v>14513</v>
      </c>
      <c r="I22" s="115">
        <v>15937</v>
      </c>
      <c r="J22" s="114">
        <v>11210</v>
      </c>
      <c r="K22" s="114">
        <v>4727</v>
      </c>
      <c r="L22" s="423">
        <v>3629</v>
      </c>
      <c r="M22" s="424">
        <v>3511</v>
      </c>
    </row>
    <row r="23" spans="1:13" ht="11.1" customHeight="1" x14ac:dyDescent="0.2">
      <c r="A23" s="422" t="s">
        <v>387</v>
      </c>
      <c r="B23" s="115">
        <v>53088</v>
      </c>
      <c r="C23" s="114">
        <v>32476</v>
      </c>
      <c r="D23" s="114">
        <v>20612</v>
      </c>
      <c r="E23" s="114">
        <v>43522</v>
      </c>
      <c r="F23" s="114">
        <v>9293</v>
      </c>
      <c r="G23" s="114">
        <v>7321</v>
      </c>
      <c r="H23" s="114">
        <v>14794</v>
      </c>
      <c r="I23" s="115">
        <v>16327</v>
      </c>
      <c r="J23" s="114">
        <v>11427</v>
      </c>
      <c r="K23" s="114">
        <v>4900</v>
      </c>
      <c r="L23" s="423">
        <v>3104</v>
      </c>
      <c r="M23" s="424">
        <v>2962</v>
      </c>
    </row>
    <row r="24" spans="1:13" ht="11.1" customHeight="1" x14ac:dyDescent="0.2">
      <c r="A24" s="422" t="s">
        <v>388</v>
      </c>
      <c r="B24" s="115">
        <v>54001</v>
      </c>
      <c r="C24" s="114">
        <v>33121</v>
      </c>
      <c r="D24" s="114">
        <v>20880</v>
      </c>
      <c r="E24" s="114">
        <v>43774</v>
      </c>
      <c r="F24" s="114">
        <v>9263</v>
      </c>
      <c r="G24" s="114">
        <v>7990</v>
      </c>
      <c r="H24" s="114">
        <v>15013</v>
      </c>
      <c r="I24" s="115">
        <v>16057</v>
      </c>
      <c r="J24" s="114">
        <v>11041</v>
      </c>
      <c r="K24" s="114">
        <v>5016</v>
      </c>
      <c r="L24" s="423">
        <v>5931</v>
      </c>
      <c r="M24" s="424">
        <v>5208</v>
      </c>
    </row>
    <row r="25" spans="1:13" s="110" customFormat="1" ht="11.1" customHeight="1" x14ac:dyDescent="0.2">
      <c r="A25" s="422" t="s">
        <v>389</v>
      </c>
      <c r="B25" s="115">
        <v>53308</v>
      </c>
      <c r="C25" s="114">
        <v>32515</v>
      </c>
      <c r="D25" s="114">
        <v>20793</v>
      </c>
      <c r="E25" s="114">
        <v>43019</v>
      </c>
      <c r="F25" s="114">
        <v>9336</v>
      </c>
      <c r="G25" s="114">
        <v>7593</v>
      </c>
      <c r="H25" s="114">
        <v>15076</v>
      </c>
      <c r="I25" s="115">
        <v>15856</v>
      </c>
      <c r="J25" s="114">
        <v>11010</v>
      </c>
      <c r="K25" s="114">
        <v>4846</v>
      </c>
      <c r="L25" s="423">
        <v>2485</v>
      </c>
      <c r="M25" s="424">
        <v>3293</v>
      </c>
    </row>
    <row r="26" spans="1:13" ht="15" customHeight="1" x14ac:dyDescent="0.2">
      <c r="A26" s="422" t="s">
        <v>393</v>
      </c>
      <c r="B26" s="115">
        <v>53591</v>
      </c>
      <c r="C26" s="114">
        <v>32697</v>
      </c>
      <c r="D26" s="114">
        <v>20894</v>
      </c>
      <c r="E26" s="114">
        <v>43211</v>
      </c>
      <c r="F26" s="114">
        <v>9442</v>
      </c>
      <c r="G26" s="114">
        <v>7418</v>
      </c>
      <c r="H26" s="114">
        <v>15409</v>
      </c>
      <c r="I26" s="115">
        <v>15667</v>
      </c>
      <c r="J26" s="114">
        <v>10797</v>
      </c>
      <c r="K26" s="114">
        <v>4870</v>
      </c>
      <c r="L26" s="423">
        <v>3949</v>
      </c>
      <c r="M26" s="424">
        <v>3662</v>
      </c>
    </row>
    <row r="27" spans="1:13" ht="11.1" customHeight="1" x14ac:dyDescent="0.2">
      <c r="A27" s="422" t="s">
        <v>387</v>
      </c>
      <c r="B27" s="115">
        <v>53799</v>
      </c>
      <c r="C27" s="114">
        <v>32892</v>
      </c>
      <c r="D27" s="114">
        <v>20907</v>
      </c>
      <c r="E27" s="114">
        <v>43307</v>
      </c>
      <c r="F27" s="114">
        <v>9597</v>
      </c>
      <c r="G27" s="114">
        <v>7161</v>
      </c>
      <c r="H27" s="114">
        <v>15729</v>
      </c>
      <c r="I27" s="115">
        <v>15854</v>
      </c>
      <c r="J27" s="114">
        <v>10891</v>
      </c>
      <c r="K27" s="114">
        <v>4963</v>
      </c>
      <c r="L27" s="423">
        <v>3093</v>
      </c>
      <c r="M27" s="424">
        <v>2935</v>
      </c>
    </row>
    <row r="28" spans="1:13" ht="11.1" customHeight="1" x14ac:dyDescent="0.2">
      <c r="A28" s="422" t="s">
        <v>388</v>
      </c>
      <c r="B28" s="115">
        <v>54512</v>
      </c>
      <c r="C28" s="114">
        <v>33301</v>
      </c>
      <c r="D28" s="114">
        <v>21211</v>
      </c>
      <c r="E28" s="114">
        <v>44210</v>
      </c>
      <c r="F28" s="114">
        <v>9725</v>
      </c>
      <c r="G28" s="114">
        <v>7768</v>
      </c>
      <c r="H28" s="114">
        <v>15940</v>
      </c>
      <c r="I28" s="115">
        <v>15776</v>
      </c>
      <c r="J28" s="114">
        <v>10770</v>
      </c>
      <c r="K28" s="114">
        <v>5006</v>
      </c>
      <c r="L28" s="423">
        <v>4970</v>
      </c>
      <c r="M28" s="424">
        <v>4254</v>
      </c>
    </row>
    <row r="29" spans="1:13" s="110" customFormat="1" ht="11.1" customHeight="1" x14ac:dyDescent="0.2">
      <c r="A29" s="422" t="s">
        <v>389</v>
      </c>
      <c r="B29" s="115">
        <v>53774</v>
      </c>
      <c r="C29" s="114">
        <v>32720</v>
      </c>
      <c r="D29" s="114">
        <v>21054</v>
      </c>
      <c r="E29" s="114">
        <v>43969</v>
      </c>
      <c r="F29" s="114">
        <v>9785</v>
      </c>
      <c r="G29" s="114">
        <v>7422</v>
      </c>
      <c r="H29" s="114">
        <v>15979</v>
      </c>
      <c r="I29" s="115">
        <v>15585</v>
      </c>
      <c r="J29" s="114">
        <v>10646</v>
      </c>
      <c r="K29" s="114">
        <v>4939</v>
      </c>
      <c r="L29" s="423">
        <v>2375</v>
      </c>
      <c r="M29" s="424">
        <v>3062</v>
      </c>
    </row>
    <row r="30" spans="1:13" ht="15" customHeight="1" x14ac:dyDescent="0.2">
      <c r="A30" s="422" t="s">
        <v>394</v>
      </c>
      <c r="B30" s="115">
        <v>54297</v>
      </c>
      <c r="C30" s="114">
        <v>32778</v>
      </c>
      <c r="D30" s="114">
        <v>21519</v>
      </c>
      <c r="E30" s="114">
        <v>44050</v>
      </c>
      <c r="F30" s="114">
        <v>10231</v>
      </c>
      <c r="G30" s="114">
        <v>7384</v>
      </c>
      <c r="H30" s="114">
        <v>16323</v>
      </c>
      <c r="I30" s="115">
        <v>15374</v>
      </c>
      <c r="J30" s="114">
        <v>10465</v>
      </c>
      <c r="K30" s="114">
        <v>4909</v>
      </c>
      <c r="L30" s="423">
        <v>4160</v>
      </c>
      <c r="M30" s="424">
        <v>3662</v>
      </c>
    </row>
    <row r="31" spans="1:13" ht="11.1" customHeight="1" x14ac:dyDescent="0.2">
      <c r="A31" s="422" t="s">
        <v>387</v>
      </c>
      <c r="B31" s="115">
        <v>54620</v>
      </c>
      <c r="C31" s="114">
        <v>32991</v>
      </c>
      <c r="D31" s="114">
        <v>21629</v>
      </c>
      <c r="E31" s="114">
        <v>44213</v>
      </c>
      <c r="F31" s="114">
        <v>10394</v>
      </c>
      <c r="G31" s="114">
        <v>7161</v>
      </c>
      <c r="H31" s="114">
        <v>16630</v>
      </c>
      <c r="I31" s="115">
        <v>15742</v>
      </c>
      <c r="J31" s="114">
        <v>10620</v>
      </c>
      <c r="K31" s="114">
        <v>5122</v>
      </c>
      <c r="L31" s="423">
        <v>3413</v>
      </c>
      <c r="M31" s="424">
        <v>3176</v>
      </c>
    </row>
    <row r="32" spans="1:13" ht="11.1" customHeight="1" x14ac:dyDescent="0.2">
      <c r="A32" s="422" t="s">
        <v>388</v>
      </c>
      <c r="B32" s="115">
        <v>55611</v>
      </c>
      <c r="C32" s="114">
        <v>33488</v>
      </c>
      <c r="D32" s="114">
        <v>22123</v>
      </c>
      <c r="E32" s="114">
        <v>44997</v>
      </c>
      <c r="F32" s="114">
        <v>10609</v>
      </c>
      <c r="G32" s="114">
        <v>7785</v>
      </c>
      <c r="H32" s="114">
        <v>16844</v>
      </c>
      <c r="I32" s="115">
        <v>16065</v>
      </c>
      <c r="J32" s="114">
        <v>10670</v>
      </c>
      <c r="K32" s="114">
        <v>5395</v>
      </c>
      <c r="L32" s="423">
        <v>4994</v>
      </c>
      <c r="M32" s="424">
        <v>3999</v>
      </c>
    </row>
    <row r="33" spans="1:13" s="110" customFormat="1" ht="11.1" customHeight="1" x14ac:dyDescent="0.2">
      <c r="A33" s="422" t="s">
        <v>389</v>
      </c>
      <c r="B33" s="115">
        <v>54997</v>
      </c>
      <c r="C33" s="114">
        <v>32974</v>
      </c>
      <c r="D33" s="114">
        <v>22023</v>
      </c>
      <c r="E33" s="114">
        <v>44337</v>
      </c>
      <c r="F33" s="114">
        <v>10656</v>
      </c>
      <c r="G33" s="114">
        <v>7460</v>
      </c>
      <c r="H33" s="114">
        <v>16914</v>
      </c>
      <c r="I33" s="115">
        <v>16191</v>
      </c>
      <c r="J33" s="114">
        <v>10768</v>
      </c>
      <c r="K33" s="114">
        <v>5423</v>
      </c>
      <c r="L33" s="423">
        <v>2604</v>
      </c>
      <c r="M33" s="424">
        <v>3240</v>
      </c>
    </row>
    <row r="34" spans="1:13" ht="15" customHeight="1" x14ac:dyDescent="0.2">
      <c r="A34" s="422" t="s">
        <v>395</v>
      </c>
      <c r="B34" s="115">
        <v>55206</v>
      </c>
      <c r="C34" s="114">
        <v>33120</v>
      </c>
      <c r="D34" s="114">
        <v>22086</v>
      </c>
      <c r="E34" s="114">
        <v>44466</v>
      </c>
      <c r="F34" s="114">
        <v>10737</v>
      </c>
      <c r="G34" s="114">
        <v>7261</v>
      </c>
      <c r="H34" s="114">
        <v>17216</v>
      </c>
      <c r="I34" s="115">
        <v>15420</v>
      </c>
      <c r="J34" s="114">
        <v>10351</v>
      </c>
      <c r="K34" s="114">
        <v>5069</v>
      </c>
      <c r="L34" s="423">
        <v>4007</v>
      </c>
      <c r="M34" s="424">
        <v>3755</v>
      </c>
    </row>
    <row r="35" spans="1:13" ht="11.1" customHeight="1" x14ac:dyDescent="0.2">
      <c r="A35" s="422" t="s">
        <v>387</v>
      </c>
      <c r="B35" s="115">
        <v>55535</v>
      </c>
      <c r="C35" s="114">
        <v>33382</v>
      </c>
      <c r="D35" s="114">
        <v>22153</v>
      </c>
      <c r="E35" s="114">
        <v>44652</v>
      </c>
      <c r="F35" s="114">
        <v>10881</v>
      </c>
      <c r="G35" s="114">
        <v>7101</v>
      </c>
      <c r="H35" s="114">
        <v>17529</v>
      </c>
      <c r="I35" s="115">
        <v>15828</v>
      </c>
      <c r="J35" s="114">
        <v>10509</v>
      </c>
      <c r="K35" s="114">
        <v>5319</v>
      </c>
      <c r="L35" s="423">
        <v>3488</v>
      </c>
      <c r="M35" s="424">
        <v>3225</v>
      </c>
    </row>
    <row r="36" spans="1:13" ht="11.1" customHeight="1" x14ac:dyDescent="0.2">
      <c r="A36" s="422" t="s">
        <v>388</v>
      </c>
      <c r="B36" s="115">
        <v>56820</v>
      </c>
      <c r="C36" s="114">
        <v>34147</v>
      </c>
      <c r="D36" s="114">
        <v>22673</v>
      </c>
      <c r="E36" s="114">
        <v>45747</v>
      </c>
      <c r="F36" s="114">
        <v>11073</v>
      </c>
      <c r="G36" s="114">
        <v>7790</v>
      </c>
      <c r="H36" s="114">
        <v>17752</v>
      </c>
      <c r="I36" s="115">
        <v>15764</v>
      </c>
      <c r="J36" s="114">
        <v>10379</v>
      </c>
      <c r="K36" s="114">
        <v>5385</v>
      </c>
      <c r="L36" s="423">
        <v>5962</v>
      </c>
      <c r="M36" s="424">
        <v>4858</v>
      </c>
    </row>
    <row r="37" spans="1:13" s="110" customFormat="1" ht="11.1" customHeight="1" x14ac:dyDescent="0.2">
      <c r="A37" s="422" t="s">
        <v>389</v>
      </c>
      <c r="B37" s="115">
        <v>56360</v>
      </c>
      <c r="C37" s="114">
        <v>33744</v>
      </c>
      <c r="D37" s="114">
        <v>22616</v>
      </c>
      <c r="E37" s="114">
        <v>45228</v>
      </c>
      <c r="F37" s="114">
        <v>11132</v>
      </c>
      <c r="G37" s="114">
        <v>7467</v>
      </c>
      <c r="H37" s="114">
        <v>17818</v>
      </c>
      <c r="I37" s="115">
        <v>15672</v>
      </c>
      <c r="J37" s="114">
        <v>10362</v>
      </c>
      <c r="K37" s="114">
        <v>5310</v>
      </c>
      <c r="L37" s="423">
        <v>3371</v>
      </c>
      <c r="M37" s="424">
        <v>3921</v>
      </c>
    </row>
    <row r="38" spans="1:13" ht="15" customHeight="1" x14ac:dyDescent="0.2">
      <c r="A38" s="425" t="s">
        <v>396</v>
      </c>
      <c r="B38" s="115">
        <v>56867</v>
      </c>
      <c r="C38" s="114">
        <v>33976</v>
      </c>
      <c r="D38" s="114">
        <v>22891</v>
      </c>
      <c r="E38" s="114">
        <v>45480</v>
      </c>
      <c r="F38" s="114">
        <v>11387</v>
      </c>
      <c r="G38" s="114">
        <v>7269</v>
      </c>
      <c r="H38" s="114">
        <v>18094</v>
      </c>
      <c r="I38" s="115">
        <v>15528</v>
      </c>
      <c r="J38" s="114">
        <v>10249</v>
      </c>
      <c r="K38" s="114">
        <v>5279</v>
      </c>
      <c r="L38" s="423">
        <v>5933</v>
      </c>
      <c r="M38" s="424">
        <v>5402</v>
      </c>
    </row>
    <row r="39" spans="1:13" ht="11.1" customHeight="1" x14ac:dyDescent="0.2">
      <c r="A39" s="422" t="s">
        <v>387</v>
      </c>
      <c r="B39" s="115">
        <v>57224</v>
      </c>
      <c r="C39" s="114">
        <v>34198</v>
      </c>
      <c r="D39" s="114">
        <v>23026</v>
      </c>
      <c r="E39" s="114">
        <v>45631</v>
      </c>
      <c r="F39" s="114">
        <v>11593</v>
      </c>
      <c r="G39" s="114">
        <v>7102</v>
      </c>
      <c r="H39" s="114">
        <v>18453</v>
      </c>
      <c r="I39" s="115">
        <v>15852</v>
      </c>
      <c r="J39" s="114">
        <v>10363</v>
      </c>
      <c r="K39" s="114">
        <v>5489</v>
      </c>
      <c r="L39" s="423">
        <v>3649</v>
      </c>
      <c r="M39" s="424">
        <v>3345</v>
      </c>
    </row>
    <row r="40" spans="1:13" ht="11.1" customHeight="1" x14ac:dyDescent="0.2">
      <c r="A40" s="425" t="s">
        <v>388</v>
      </c>
      <c r="B40" s="115">
        <v>58601</v>
      </c>
      <c r="C40" s="114">
        <v>34949</v>
      </c>
      <c r="D40" s="114">
        <v>23652</v>
      </c>
      <c r="E40" s="114">
        <v>46669</v>
      </c>
      <c r="F40" s="114">
        <v>11932</v>
      </c>
      <c r="G40" s="114">
        <v>7846</v>
      </c>
      <c r="H40" s="114">
        <v>18772</v>
      </c>
      <c r="I40" s="115">
        <v>16407</v>
      </c>
      <c r="J40" s="114">
        <v>10628</v>
      </c>
      <c r="K40" s="114">
        <v>5779</v>
      </c>
      <c r="L40" s="423">
        <v>5780</v>
      </c>
      <c r="M40" s="424">
        <v>4789</v>
      </c>
    </row>
    <row r="41" spans="1:13" s="110" customFormat="1" ht="11.1" customHeight="1" x14ac:dyDescent="0.2">
      <c r="A41" s="422" t="s">
        <v>389</v>
      </c>
      <c r="B41" s="115">
        <v>58250</v>
      </c>
      <c r="C41" s="114">
        <v>34632</v>
      </c>
      <c r="D41" s="114">
        <v>23618</v>
      </c>
      <c r="E41" s="114">
        <v>46274</v>
      </c>
      <c r="F41" s="114">
        <v>11976</v>
      </c>
      <c r="G41" s="114">
        <v>7600</v>
      </c>
      <c r="H41" s="114">
        <v>18888</v>
      </c>
      <c r="I41" s="115">
        <v>16337</v>
      </c>
      <c r="J41" s="114">
        <v>10557</v>
      </c>
      <c r="K41" s="114">
        <v>5780</v>
      </c>
      <c r="L41" s="423">
        <v>3252</v>
      </c>
      <c r="M41" s="424">
        <v>3613</v>
      </c>
    </row>
    <row r="42" spans="1:13" ht="15" customHeight="1" x14ac:dyDescent="0.2">
      <c r="A42" s="422" t="s">
        <v>397</v>
      </c>
      <c r="B42" s="115">
        <v>58643</v>
      </c>
      <c r="C42" s="114">
        <v>34888</v>
      </c>
      <c r="D42" s="114">
        <v>23755</v>
      </c>
      <c r="E42" s="114">
        <v>46594</v>
      </c>
      <c r="F42" s="114">
        <v>12049</v>
      </c>
      <c r="G42" s="114">
        <v>7449</v>
      </c>
      <c r="H42" s="114">
        <v>19141</v>
      </c>
      <c r="I42" s="115">
        <v>16246</v>
      </c>
      <c r="J42" s="114">
        <v>10538</v>
      </c>
      <c r="K42" s="114">
        <v>5708</v>
      </c>
      <c r="L42" s="423">
        <v>5036</v>
      </c>
      <c r="M42" s="424">
        <v>4668</v>
      </c>
    </row>
    <row r="43" spans="1:13" ht="11.1" customHeight="1" x14ac:dyDescent="0.2">
      <c r="A43" s="422" t="s">
        <v>387</v>
      </c>
      <c r="B43" s="115">
        <v>59146</v>
      </c>
      <c r="C43" s="114">
        <v>35307</v>
      </c>
      <c r="D43" s="114">
        <v>23839</v>
      </c>
      <c r="E43" s="114">
        <v>46897</v>
      </c>
      <c r="F43" s="114">
        <v>12249</v>
      </c>
      <c r="G43" s="114">
        <v>7241</v>
      </c>
      <c r="H43" s="114">
        <v>19544</v>
      </c>
      <c r="I43" s="115">
        <v>16627</v>
      </c>
      <c r="J43" s="114">
        <v>10709</v>
      </c>
      <c r="K43" s="114">
        <v>5918</v>
      </c>
      <c r="L43" s="423">
        <v>3994</v>
      </c>
      <c r="M43" s="424">
        <v>3510</v>
      </c>
    </row>
    <row r="44" spans="1:13" ht="11.1" customHeight="1" x14ac:dyDescent="0.2">
      <c r="A44" s="422" t="s">
        <v>388</v>
      </c>
      <c r="B44" s="115">
        <v>60380</v>
      </c>
      <c r="C44" s="114">
        <v>36000</v>
      </c>
      <c r="D44" s="114">
        <v>24380</v>
      </c>
      <c r="E44" s="114">
        <v>47968</v>
      </c>
      <c r="F44" s="114">
        <v>12412</v>
      </c>
      <c r="G44" s="114">
        <v>8044</v>
      </c>
      <c r="H44" s="114">
        <v>19802</v>
      </c>
      <c r="I44" s="115">
        <v>16568</v>
      </c>
      <c r="J44" s="114">
        <v>10565</v>
      </c>
      <c r="K44" s="114">
        <v>6003</v>
      </c>
      <c r="L44" s="423">
        <v>6249</v>
      </c>
      <c r="M44" s="424">
        <v>5333</v>
      </c>
    </row>
    <row r="45" spans="1:13" s="110" customFormat="1" ht="11.1" customHeight="1" x14ac:dyDescent="0.2">
      <c r="A45" s="422" t="s">
        <v>389</v>
      </c>
      <c r="B45" s="115">
        <v>59951</v>
      </c>
      <c r="C45" s="114">
        <v>35513</v>
      </c>
      <c r="D45" s="114">
        <v>24438</v>
      </c>
      <c r="E45" s="114">
        <v>47329</v>
      </c>
      <c r="F45" s="114">
        <v>12622</v>
      </c>
      <c r="G45" s="114">
        <v>7772</v>
      </c>
      <c r="H45" s="114">
        <v>19939</v>
      </c>
      <c r="I45" s="115">
        <v>16462</v>
      </c>
      <c r="J45" s="114">
        <v>10530</v>
      </c>
      <c r="K45" s="114">
        <v>5932</v>
      </c>
      <c r="L45" s="423">
        <v>3400</v>
      </c>
      <c r="M45" s="424">
        <v>3834</v>
      </c>
    </row>
    <row r="46" spans="1:13" ht="15" customHeight="1" x14ac:dyDescent="0.2">
      <c r="A46" s="422" t="s">
        <v>398</v>
      </c>
      <c r="B46" s="115">
        <v>60116</v>
      </c>
      <c r="C46" s="114">
        <v>35645</v>
      </c>
      <c r="D46" s="114">
        <v>24471</v>
      </c>
      <c r="E46" s="114">
        <v>47584</v>
      </c>
      <c r="F46" s="114">
        <v>12532</v>
      </c>
      <c r="G46" s="114">
        <v>7541</v>
      </c>
      <c r="H46" s="114">
        <v>20241</v>
      </c>
      <c r="I46" s="115">
        <v>16225</v>
      </c>
      <c r="J46" s="114">
        <v>10348</v>
      </c>
      <c r="K46" s="114">
        <v>5877</v>
      </c>
      <c r="L46" s="423">
        <v>4509</v>
      </c>
      <c r="M46" s="424">
        <v>4315</v>
      </c>
    </row>
    <row r="47" spans="1:13" ht="11.1" customHeight="1" x14ac:dyDescent="0.2">
      <c r="A47" s="422" t="s">
        <v>387</v>
      </c>
      <c r="B47" s="115">
        <v>60159</v>
      </c>
      <c r="C47" s="114">
        <v>35687</v>
      </c>
      <c r="D47" s="114">
        <v>24472</v>
      </c>
      <c r="E47" s="114">
        <v>47443</v>
      </c>
      <c r="F47" s="114">
        <v>12716</v>
      </c>
      <c r="G47" s="114">
        <v>7330</v>
      </c>
      <c r="H47" s="114">
        <v>20427</v>
      </c>
      <c r="I47" s="115">
        <v>16336</v>
      </c>
      <c r="J47" s="114">
        <v>10397</v>
      </c>
      <c r="K47" s="114">
        <v>5939</v>
      </c>
      <c r="L47" s="423">
        <v>3693</v>
      </c>
      <c r="M47" s="424">
        <v>3605</v>
      </c>
    </row>
    <row r="48" spans="1:13" ht="11.1" customHeight="1" x14ac:dyDescent="0.2">
      <c r="A48" s="422" t="s">
        <v>388</v>
      </c>
      <c r="B48" s="115">
        <v>60962</v>
      </c>
      <c r="C48" s="114">
        <v>36122</v>
      </c>
      <c r="D48" s="114">
        <v>24840</v>
      </c>
      <c r="E48" s="114">
        <v>48047</v>
      </c>
      <c r="F48" s="114">
        <v>12915</v>
      </c>
      <c r="G48" s="114">
        <v>7837</v>
      </c>
      <c r="H48" s="114">
        <v>20690</v>
      </c>
      <c r="I48" s="115">
        <v>16205</v>
      </c>
      <c r="J48" s="114">
        <v>10139</v>
      </c>
      <c r="K48" s="114">
        <v>6066</v>
      </c>
      <c r="L48" s="423">
        <v>5579</v>
      </c>
      <c r="M48" s="424">
        <v>4845</v>
      </c>
    </row>
    <row r="49" spans="1:17" s="110" customFormat="1" ht="11.1" customHeight="1" x14ac:dyDescent="0.2">
      <c r="A49" s="422" t="s">
        <v>389</v>
      </c>
      <c r="B49" s="115">
        <v>60386</v>
      </c>
      <c r="C49" s="114">
        <v>35672</v>
      </c>
      <c r="D49" s="114">
        <v>24714</v>
      </c>
      <c r="E49" s="114">
        <v>47395</v>
      </c>
      <c r="F49" s="114">
        <v>12991</v>
      </c>
      <c r="G49" s="114">
        <v>7533</v>
      </c>
      <c r="H49" s="114">
        <v>20668</v>
      </c>
      <c r="I49" s="115">
        <v>16027</v>
      </c>
      <c r="J49" s="114">
        <v>10080</v>
      </c>
      <c r="K49" s="114">
        <v>5947</v>
      </c>
      <c r="L49" s="423">
        <v>2742</v>
      </c>
      <c r="M49" s="424">
        <v>3568</v>
      </c>
    </row>
    <row r="50" spans="1:17" ht="15" customHeight="1" x14ac:dyDescent="0.2">
      <c r="A50" s="422" t="s">
        <v>399</v>
      </c>
      <c r="B50" s="143">
        <v>60200</v>
      </c>
      <c r="C50" s="144">
        <v>35519</v>
      </c>
      <c r="D50" s="144">
        <v>24681</v>
      </c>
      <c r="E50" s="144">
        <v>47136</v>
      </c>
      <c r="F50" s="144">
        <v>13064</v>
      </c>
      <c r="G50" s="144">
        <v>7258</v>
      </c>
      <c r="H50" s="144">
        <v>20811</v>
      </c>
      <c r="I50" s="143">
        <v>15542</v>
      </c>
      <c r="J50" s="144">
        <v>9823</v>
      </c>
      <c r="K50" s="144">
        <v>5719</v>
      </c>
      <c r="L50" s="426">
        <v>4198</v>
      </c>
      <c r="M50" s="427">
        <v>4351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0.13972985561248252</v>
      </c>
      <c r="C6" s="480">
        <f>'Tabelle 3.3'!J11</f>
        <v>-4.2095531587057007</v>
      </c>
      <c r="D6" s="481">
        <f t="shared" ref="D6:E9" si="0">IF(OR(AND(B6&gt;=-50,B6&lt;=50),ISNUMBER(B6)=FALSE),B6,"")</f>
        <v>0.13972985561248252</v>
      </c>
      <c r="E6" s="481">
        <f t="shared" si="0"/>
        <v>-4.2095531587057007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0.13972985561248252</v>
      </c>
      <c r="C14" s="480">
        <f>'Tabelle 3.3'!J11</f>
        <v>-4.2095531587057007</v>
      </c>
      <c r="D14" s="481">
        <f>IF(OR(AND(B14&gt;=-50,B14&lt;=50),ISNUMBER(B14)=FALSE),B14,"")</f>
        <v>0.13972985561248252</v>
      </c>
      <c r="E14" s="481">
        <f>IF(OR(AND(C14&gt;=-50,C14&lt;=50),ISNUMBER(C14)=FALSE),C14,"")</f>
        <v>-4.2095531587057007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0.35842293906810035</v>
      </c>
      <c r="C15" s="480">
        <f>'Tabelle 3.3'!J12</f>
        <v>8.071748878923767</v>
      </c>
      <c r="D15" s="481">
        <f t="shared" ref="D15:E45" si="3">IF(OR(AND(B15&gt;=-50,B15&lt;=50),ISNUMBER(B15)=FALSE),B15,"")</f>
        <v>0.35842293906810035</v>
      </c>
      <c r="E15" s="481">
        <f t="shared" si="3"/>
        <v>8.071748878923767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1.8838304552590266</v>
      </c>
      <c r="C16" s="480">
        <f>'Tabelle 3.3'!J13</f>
        <v>-13.636363636363637</v>
      </c>
      <c r="D16" s="481">
        <f t="shared" si="3"/>
        <v>1.8838304552590266</v>
      </c>
      <c r="E16" s="481">
        <f t="shared" si="3"/>
        <v>-13.636363636363637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-0.36586640649499985</v>
      </c>
      <c r="C17" s="480">
        <f>'Tabelle 3.3'!J14</f>
        <v>-5.2431165787932041</v>
      </c>
      <c r="D17" s="481">
        <f t="shared" si="3"/>
        <v>-0.36586640649499985</v>
      </c>
      <c r="E17" s="481">
        <f t="shared" si="3"/>
        <v>-5.2431165787932041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8.362168396770473</v>
      </c>
      <c r="C18" s="480">
        <f>'Tabelle 3.3'!J15</f>
        <v>5.8536585365853657</v>
      </c>
      <c r="D18" s="481">
        <f t="shared" si="3"/>
        <v>8.362168396770473</v>
      </c>
      <c r="E18" s="481">
        <f t="shared" si="3"/>
        <v>5.8536585365853657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-1.3844284350316813</v>
      </c>
      <c r="C19" s="480">
        <f>'Tabelle 3.3'!J16</f>
        <v>-9.4292803970223318</v>
      </c>
      <c r="D19" s="481">
        <f t="shared" si="3"/>
        <v>-1.3844284350316813</v>
      </c>
      <c r="E19" s="481">
        <f t="shared" si="3"/>
        <v>-9.4292803970223318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1.7588580168238592</v>
      </c>
      <c r="C20" s="480">
        <f>'Tabelle 3.3'!J17</f>
        <v>-6.390328151986183</v>
      </c>
      <c r="D20" s="481">
        <f t="shared" si="3"/>
        <v>1.7588580168238592</v>
      </c>
      <c r="E20" s="481">
        <f t="shared" si="3"/>
        <v>-6.390328151986183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1.5603328710124826</v>
      </c>
      <c r="C21" s="480">
        <f>'Tabelle 3.3'!J18</f>
        <v>-2.8831562974203337</v>
      </c>
      <c r="D21" s="481">
        <f t="shared" si="3"/>
        <v>1.5603328710124826</v>
      </c>
      <c r="E21" s="481">
        <f t="shared" si="3"/>
        <v>-2.8831562974203337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-0.98482402324830476</v>
      </c>
      <c r="C22" s="480">
        <f>'Tabelle 3.3'!J19</f>
        <v>-3.3836119037912762</v>
      </c>
      <c r="D22" s="481">
        <f t="shared" si="3"/>
        <v>-0.98482402324830476</v>
      </c>
      <c r="E22" s="481">
        <f t="shared" si="3"/>
        <v>-3.3836119037912762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7.4355971896955504</v>
      </c>
      <c r="C23" s="480">
        <f>'Tabelle 3.3'!J20</f>
        <v>-8.2084225553176307</v>
      </c>
      <c r="D23" s="481">
        <f t="shared" si="3"/>
        <v>7.4355971896955504</v>
      </c>
      <c r="E23" s="481">
        <f t="shared" si="3"/>
        <v>-8.2084225553176307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2.876984126984127</v>
      </c>
      <c r="C24" s="480">
        <f>'Tabelle 3.3'!J21</f>
        <v>-8.3289404322614651</v>
      </c>
      <c r="D24" s="481">
        <f t="shared" si="3"/>
        <v>2.876984126984127</v>
      </c>
      <c r="E24" s="481">
        <f t="shared" si="3"/>
        <v>-8.3289404322614651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9.4594594594594597</v>
      </c>
      <c r="C25" s="480">
        <f>'Tabelle 3.3'!J22</f>
        <v>25.925925925925927</v>
      </c>
      <c r="D25" s="481">
        <f t="shared" si="3"/>
        <v>9.4594594594594597</v>
      </c>
      <c r="E25" s="481">
        <f t="shared" si="3"/>
        <v>25.925925925925927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-6.4150943396226419</v>
      </c>
      <c r="C26" s="480">
        <f>'Tabelle 3.3'!J23</f>
        <v>2.6315789473684212</v>
      </c>
      <c r="D26" s="481">
        <f t="shared" si="3"/>
        <v>-6.4150943396226419</v>
      </c>
      <c r="E26" s="481">
        <f t="shared" si="3"/>
        <v>2.6315789473684212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-2.4519230769230771</v>
      </c>
      <c r="C27" s="480">
        <f>'Tabelle 3.3'!J24</f>
        <v>-3.2596041909196742</v>
      </c>
      <c r="D27" s="481">
        <f t="shared" si="3"/>
        <v>-2.4519230769230771</v>
      </c>
      <c r="E27" s="481">
        <f t="shared" si="3"/>
        <v>-3.2596041909196742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5.2631578947368425</v>
      </c>
      <c r="C28" s="480">
        <f>'Tabelle 3.3'!J25</f>
        <v>-7.2710103871576957</v>
      </c>
      <c r="D28" s="481">
        <f t="shared" si="3"/>
        <v>5.2631578947368425</v>
      </c>
      <c r="E28" s="481">
        <f t="shared" si="3"/>
        <v>-7.2710103871576957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-12.025316455696203</v>
      </c>
      <c r="C29" s="480">
        <f>'Tabelle 3.3'!J26</f>
        <v>-12.307692307692308</v>
      </c>
      <c r="D29" s="481">
        <f t="shared" si="3"/>
        <v>-12.025316455696203</v>
      </c>
      <c r="E29" s="481">
        <f t="shared" si="3"/>
        <v>-12.307692307692308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1.7817371937639199</v>
      </c>
      <c r="C30" s="480">
        <f>'Tabelle 3.3'!J27</f>
        <v>1.639344262295082</v>
      </c>
      <c r="D30" s="481">
        <f t="shared" si="3"/>
        <v>1.7817371937639199</v>
      </c>
      <c r="E30" s="481">
        <f t="shared" si="3"/>
        <v>1.639344262295082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4.0043290043290041</v>
      </c>
      <c r="C31" s="480">
        <f>'Tabelle 3.3'!J28</f>
        <v>-3.7837837837837838</v>
      </c>
      <c r="D31" s="481">
        <f t="shared" si="3"/>
        <v>4.0043290043290041</v>
      </c>
      <c r="E31" s="481">
        <f t="shared" si="3"/>
        <v>-3.7837837837837838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2.459016393442623</v>
      </c>
      <c r="C32" s="480">
        <f>'Tabelle 3.3'!J29</f>
        <v>-1.2422360248447204</v>
      </c>
      <c r="D32" s="481">
        <f t="shared" si="3"/>
        <v>2.459016393442623</v>
      </c>
      <c r="E32" s="481">
        <f t="shared" si="3"/>
        <v>-1.2422360248447204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0.73416424790848556</v>
      </c>
      <c r="C33" s="480">
        <f>'Tabelle 3.3'!J30</f>
        <v>-1.9715224534501643</v>
      </c>
      <c r="D33" s="481">
        <f t="shared" si="3"/>
        <v>0.73416424790848556</v>
      </c>
      <c r="E33" s="481">
        <f t="shared" si="3"/>
        <v>-1.9715224534501643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2.1660649819494586</v>
      </c>
      <c r="C34" s="480">
        <f>'Tabelle 3.3'!J31</f>
        <v>-1.2209302325581395</v>
      </c>
      <c r="D34" s="481">
        <f t="shared" si="3"/>
        <v>2.1660649819494586</v>
      </c>
      <c r="E34" s="481">
        <f t="shared" si="3"/>
        <v>-1.2209302325581395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0.35842293906810035</v>
      </c>
      <c r="C37" s="480">
        <f>'Tabelle 3.3'!J34</f>
        <v>8.071748878923767</v>
      </c>
      <c r="D37" s="481">
        <f t="shared" si="3"/>
        <v>0.35842293906810035</v>
      </c>
      <c r="E37" s="481">
        <f t="shared" si="3"/>
        <v>8.071748878923767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-0.148975791433892</v>
      </c>
      <c r="C38" s="480">
        <f>'Tabelle 3.3'!J35</f>
        <v>-5.0012080212611743</v>
      </c>
      <c r="D38" s="481">
        <f t="shared" si="3"/>
        <v>-0.148975791433892</v>
      </c>
      <c r="E38" s="481">
        <f t="shared" si="3"/>
        <v>-5.0012080212611743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0.47434551182242823</v>
      </c>
      <c r="C39" s="480">
        <f>'Tabelle 3.3'!J36</f>
        <v>-4.1645590962738153</v>
      </c>
      <c r="D39" s="481">
        <f t="shared" si="3"/>
        <v>0.47434551182242823</v>
      </c>
      <c r="E39" s="481">
        <f t="shared" si="3"/>
        <v>-4.1645590962738153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0.47434551182242823</v>
      </c>
      <c r="C45" s="480">
        <f>'Tabelle 3.3'!J36</f>
        <v>-4.1645590962738153</v>
      </c>
      <c r="D45" s="481">
        <f t="shared" si="3"/>
        <v>0.47434551182242823</v>
      </c>
      <c r="E45" s="481">
        <f t="shared" si="3"/>
        <v>-4.1645590962738153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53591</v>
      </c>
      <c r="C51" s="487">
        <v>10797</v>
      </c>
      <c r="D51" s="487">
        <v>4870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53799</v>
      </c>
      <c r="C52" s="487">
        <v>10891</v>
      </c>
      <c r="D52" s="487">
        <v>4963</v>
      </c>
      <c r="E52" s="488">
        <f t="shared" ref="E52:G70" si="11">IF($A$51=37802,IF(COUNTBLANK(B$51:B$70)&gt;0,#N/A,B52/B$51*100),IF(COUNTBLANK(B$51:B$75)&gt;0,#N/A,B52/B$51*100))</f>
        <v>100.38812487171353</v>
      </c>
      <c r="F52" s="488">
        <f t="shared" si="11"/>
        <v>100.87061220709457</v>
      </c>
      <c r="G52" s="488">
        <f t="shared" si="11"/>
        <v>101.90965092402465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54512</v>
      </c>
      <c r="C53" s="487">
        <v>10770</v>
      </c>
      <c r="D53" s="487">
        <v>5006</v>
      </c>
      <c r="E53" s="488">
        <f t="shared" si="11"/>
        <v>101.71857214830848</v>
      </c>
      <c r="F53" s="488">
        <f t="shared" si="11"/>
        <v>99.749930536260067</v>
      </c>
      <c r="G53" s="488">
        <f t="shared" si="11"/>
        <v>102.79260780287474</v>
      </c>
      <c r="H53" s="489">
        <f>IF(ISERROR(L53)=TRUE,IF(MONTH(A53)=MONTH(MAX(A$51:A$75)),A53,""),"")</f>
        <v>41883</v>
      </c>
      <c r="I53" s="488">
        <f t="shared" si="12"/>
        <v>101.71857214830848</v>
      </c>
      <c r="J53" s="488">
        <f t="shared" si="10"/>
        <v>99.749930536260067</v>
      </c>
      <c r="K53" s="488">
        <f t="shared" si="10"/>
        <v>102.79260780287474</v>
      </c>
      <c r="L53" s="488" t="e">
        <f t="shared" si="13"/>
        <v>#N/A</v>
      </c>
    </row>
    <row r="54" spans="1:14" ht="15" customHeight="1" x14ac:dyDescent="0.2">
      <c r="A54" s="490" t="s">
        <v>462</v>
      </c>
      <c r="B54" s="487">
        <v>53774</v>
      </c>
      <c r="C54" s="487">
        <v>10646</v>
      </c>
      <c r="D54" s="487">
        <v>4939</v>
      </c>
      <c r="E54" s="488">
        <f t="shared" si="11"/>
        <v>100.34147524770951</v>
      </c>
      <c r="F54" s="488">
        <f t="shared" si="11"/>
        <v>98.601463369454478</v>
      </c>
      <c r="G54" s="488">
        <f t="shared" si="11"/>
        <v>101.41683778234085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54297</v>
      </c>
      <c r="C55" s="487">
        <v>10465</v>
      </c>
      <c r="D55" s="487">
        <v>4909</v>
      </c>
      <c r="E55" s="488">
        <f t="shared" si="11"/>
        <v>101.31738538187382</v>
      </c>
      <c r="F55" s="488">
        <f t="shared" si="11"/>
        <v>96.925071779197921</v>
      </c>
      <c r="G55" s="488">
        <f t="shared" si="11"/>
        <v>100.80082135523614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54620</v>
      </c>
      <c r="C56" s="487">
        <v>10620</v>
      </c>
      <c r="D56" s="487">
        <v>5122</v>
      </c>
      <c r="E56" s="488">
        <f t="shared" si="11"/>
        <v>101.92009852400589</v>
      </c>
      <c r="F56" s="488">
        <f t="shared" si="11"/>
        <v>98.360655737704917</v>
      </c>
      <c r="G56" s="488">
        <f t="shared" si="11"/>
        <v>105.17453798767966</v>
      </c>
      <c r="H56" s="489" t="str">
        <f t="shared" si="14"/>
        <v/>
      </c>
      <c r="I56" s="488" t="str">
        <f t="shared" si="12"/>
        <v/>
      </c>
      <c r="J56" s="488" t="str">
        <f t="shared" si="10"/>
        <v/>
      </c>
      <c r="K56" s="488" t="str">
        <f t="shared" si="10"/>
        <v/>
      </c>
      <c r="L56" s="488" t="e">
        <f t="shared" si="13"/>
        <v>#N/A</v>
      </c>
    </row>
    <row r="57" spans="1:14" ht="15" customHeight="1" x14ac:dyDescent="0.2">
      <c r="A57" s="490">
        <v>42248</v>
      </c>
      <c r="B57" s="487">
        <v>55611</v>
      </c>
      <c r="C57" s="487">
        <v>10670</v>
      </c>
      <c r="D57" s="487">
        <v>5395</v>
      </c>
      <c r="E57" s="488">
        <f t="shared" si="11"/>
        <v>103.76928961952568</v>
      </c>
      <c r="F57" s="488">
        <f t="shared" si="11"/>
        <v>98.823747337223296</v>
      </c>
      <c r="G57" s="488">
        <f t="shared" si="11"/>
        <v>110.78028747433264</v>
      </c>
      <c r="H57" s="489">
        <f t="shared" si="14"/>
        <v>42248</v>
      </c>
      <c r="I57" s="488">
        <f t="shared" si="12"/>
        <v>103.76928961952568</v>
      </c>
      <c r="J57" s="488">
        <f t="shared" si="10"/>
        <v>98.823747337223296</v>
      </c>
      <c r="K57" s="488">
        <f t="shared" si="10"/>
        <v>110.78028747433264</v>
      </c>
      <c r="L57" s="488" t="e">
        <f t="shared" si="13"/>
        <v>#N/A</v>
      </c>
    </row>
    <row r="58" spans="1:14" ht="15" customHeight="1" x14ac:dyDescent="0.2">
      <c r="A58" s="490" t="s">
        <v>465</v>
      </c>
      <c r="B58" s="487">
        <v>54997</v>
      </c>
      <c r="C58" s="487">
        <v>10768</v>
      </c>
      <c r="D58" s="487">
        <v>5423</v>
      </c>
      <c r="E58" s="488">
        <f t="shared" si="11"/>
        <v>102.62357485398668</v>
      </c>
      <c r="F58" s="488">
        <f t="shared" si="11"/>
        <v>99.731406872279337</v>
      </c>
      <c r="G58" s="488">
        <f t="shared" si="11"/>
        <v>111.35523613963039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55206</v>
      </c>
      <c r="C59" s="487">
        <v>10351</v>
      </c>
      <c r="D59" s="487">
        <v>5069</v>
      </c>
      <c r="E59" s="488">
        <f t="shared" si="11"/>
        <v>103.01356571066039</v>
      </c>
      <c r="F59" s="488">
        <f t="shared" si="11"/>
        <v>95.869222932296012</v>
      </c>
      <c r="G59" s="488">
        <f t="shared" si="11"/>
        <v>104.08624229979466</v>
      </c>
      <c r="H59" s="489" t="str">
        <f t="shared" si="14"/>
        <v/>
      </c>
      <c r="I59" s="488" t="str">
        <f t="shared" si="12"/>
        <v/>
      </c>
      <c r="J59" s="488" t="str">
        <f t="shared" si="10"/>
        <v/>
      </c>
      <c r="K59" s="488" t="str">
        <f t="shared" si="10"/>
        <v/>
      </c>
      <c r="L59" s="488" t="e">
        <f t="shared" si="13"/>
        <v>#N/A</v>
      </c>
    </row>
    <row r="60" spans="1:14" ht="15" customHeight="1" x14ac:dyDescent="0.2">
      <c r="A60" s="490" t="s">
        <v>467</v>
      </c>
      <c r="B60" s="487">
        <v>55535</v>
      </c>
      <c r="C60" s="487">
        <v>10509</v>
      </c>
      <c r="D60" s="487">
        <v>5319</v>
      </c>
      <c r="E60" s="488">
        <f t="shared" si="11"/>
        <v>103.6274747625534</v>
      </c>
      <c r="F60" s="488">
        <f t="shared" si="11"/>
        <v>97.33259238677411</v>
      </c>
      <c r="G60" s="488">
        <f t="shared" si="11"/>
        <v>109.21971252566736</v>
      </c>
      <c r="H60" s="489" t="str">
        <f t="shared" si="14"/>
        <v/>
      </c>
      <c r="I60" s="488" t="str">
        <f t="shared" si="12"/>
        <v/>
      </c>
      <c r="J60" s="488" t="str">
        <f t="shared" si="10"/>
        <v/>
      </c>
      <c r="K60" s="488" t="str">
        <f t="shared" si="10"/>
        <v/>
      </c>
      <c r="L60" s="488" t="e">
        <f t="shared" si="13"/>
        <v>#N/A</v>
      </c>
    </row>
    <row r="61" spans="1:14" ht="15" customHeight="1" x14ac:dyDescent="0.2">
      <c r="A61" s="490">
        <v>42614</v>
      </c>
      <c r="B61" s="487">
        <v>56820</v>
      </c>
      <c r="C61" s="487">
        <v>10379</v>
      </c>
      <c r="D61" s="487">
        <v>5385</v>
      </c>
      <c r="E61" s="488">
        <f t="shared" si="11"/>
        <v>106.0252654363606</v>
      </c>
      <c r="F61" s="488">
        <f t="shared" si="11"/>
        <v>96.128554228026303</v>
      </c>
      <c r="G61" s="488">
        <f t="shared" si="11"/>
        <v>110.57494866529774</v>
      </c>
      <c r="H61" s="489">
        <f t="shared" si="14"/>
        <v>42614</v>
      </c>
      <c r="I61" s="488">
        <f t="shared" si="12"/>
        <v>106.0252654363606</v>
      </c>
      <c r="J61" s="488">
        <f t="shared" si="10"/>
        <v>96.128554228026303</v>
      </c>
      <c r="K61" s="488">
        <f t="shared" si="10"/>
        <v>110.57494866529774</v>
      </c>
      <c r="L61" s="488" t="e">
        <f t="shared" si="13"/>
        <v>#N/A</v>
      </c>
    </row>
    <row r="62" spans="1:14" ht="15" customHeight="1" x14ac:dyDescent="0.2">
      <c r="A62" s="490" t="s">
        <v>468</v>
      </c>
      <c r="B62" s="487">
        <v>56360</v>
      </c>
      <c r="C62" s="487">
        <v>10362</v>
      </c>
      <c r="D62" s="487">
        <v>5310</v>
      </c>
      <c r="E62" s="488">
        <f t="shared" si="11"/>
        <v>105.16691235468643</v>
      </c>
      <c r="F62" s="488">
        <f t="shared" si="11"/>
        <v>95.971103084190062</v>
      </c>
      <c r="G62" s="488">
        <f t="shared" si="11"/>
        <v>109.03490759753593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56867</v>
      </c>
      <c r="C63" s="487">
        <v>10249</v>
      </c>
      <c r="D63" s="487">
        <v>5279</v>
      </c>
      <c r="E63" s="488">
        <f t="shared" si="11"/>
        <v>106.11296672948815</v>
      </c>
      <c r="F63" s="488">
        <f t="shared" si="11"/>
        <v>94.924516069278511</v>
      </c>
      <c r="G63" s="488">
        <f t="shared" si="11"/>
        <v>108.39835728952771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57224</v>
      </c>
      <c r="C64" s="487">
        <v>10363</v>
      </c>
      <c r="D64" s="487">
        <v>5489</v>
      </c>
      <c r="E64" s="488">
        <f t="shared" si="11"/>
        <v>106.77912336026571</v>
      </c>
      <c r="F64" s="488">
        <f t="shared" si="11"/>
        <v>95.98036491618042</v>
      </c>
      <c r="G64" s="488">
        <f t="shared" si="11"/>
        <v>112.71047227926078</v>
      </c>
      <c r="H64" s="489" t="str">
        <f t="shared" si="14"/>
        <v/>
      </c>
      <c r="I64" s="488" t="str">
        <f t="shared" si="12"/>
        <v/>
      </c>
      <c r="J64" s="488" t="str">
        <f t="shared" si="10"/>
        <v/>
      </c>
      <c r="K64" s="488" t="str">
        <f t="shared" si="10"/>
        <v/>
      </c>
      <c r="L64" s="488" t="e">
        <f t="shared" si="13"/>
        <v>#N/A</v>
      </c>
    </row>
    <row r="65" spans="1:12" ht="15" customHeight="1" x14ac:dyDescent="0.2">
      <c r="A65" s="490">
        <v>42979</v>
      </c>
      <c r="B65" s="487">
        <v>58601</v>
      </c>
      <c r="C65" s="487">
        <v>10628</v>
      </c>
      <c r="D65" s="487">
        <v>5779</v>
      </c>
      <c r="E65" s="488">
        <f t="shared" si="11"/>
        <v>109.34858465040772</v>
      </c>
      <c r="F65" s="488">
        <f t="shared" si="11"/>
        <v>98.434750393627851</v>
      </c>
      <c r="G65" s="488">
        <f t="shared" si="11"/>
        <v>118.66529774127311</v>
      </c>
      <c r="H65" s="489">
        <f t="shared" si="14"/>
        <v>42979</v>
      </c>
      <c r="I65" s="488">
        <f t="shared" si="12"/>
        <v>109.34858465040772</v>
      </c>
      <c r="J65" s="488">
        <f t="shared" si="10"/>
        <v>98.434750393627851</v>
      </c>
      <c r="K65" s="488">
        <f t="shared" si="10"/>
        <v>118.66529774127311</v>
      </c>
      <c r="L65" s="488" t="e">
        <f t="shared" si="13"/>
        <v>#N/A</v>
      </c>
    </row>
    <row r="66" spans="1:12" ht="15" customHeight="1" x14ac:dyDescent="0.2">
      <c r="A66" s="490" t="s">
        <v>471</v>
      </c>
      <c r="B66" s="487">
        <v>58250</v>
      </c>
      <c r="C66" s="487">
        <v>10557</v>
      </c>
      <c r="D66" s="487">
        <v>5780</v>
      </c>
      <c r="E66" s="488">
        <f t="shared" si="11"/>
        <v>108.69362392939112</v>
      </c>
      <c r="F66" s="488">
        <f t="shared" si="11"/>
        <v>97.777160322311758</v>
      </c>
      <c r="G66" s="488">
        <f t="shared" si="11"/>
        <v>118.68583162217658</v>
      </c>
      <c r="H66" s="489" t="str">
        <f t="shared" si="14"/>
        <v/>
      </c>
      <c r="I66" s="488" t="str">
        <f t="shared" si="12"/>
        <v/>
      </c>
      <c r="J66" s="488" t="str">
        <f t="shared" si="10"/>
        <v/>
      </c>
      <c r="K66" s="488" t="str">
        <f t="shared" si="10"/>
        <v/>
      </c>
      <c r="L66" s="488" t="e">
        <f t="shared" si="13"/>
        <v>#N/A</v>
      </c>
    </row>
    <row r="67" spans="1:12" ht="15" customHeight="1" x14ac:dyDescent="0.2">
      <c r="A67" s="490" t="s">
        <v>472</v>
      </c>
      <c r="B67" s="487">
        <v>58643</v>
      </c>
      <c r="C67" s="487">
        <v>10538</v>
      </c>
      <c r="D67" s="487">
        <v>5708</v>
      </c>
      <c r="E67" s="488">
        <f t="shared" si="11"/>
        <v>109.42695601873449</v>
      </c>
      <c r="F67" s="488">
        <f t="shared" si="11"/>
        <v>97.601185514494773</v>
      </c>
      <c r="G67" s="488">
        <f t="shared" si="11"/>
        <v>117.20739219712526</v>
      </c>
      <c r="H67" s="489" t="str">
        <f t="shared" si="14"/>
        <v/>
      </c>
      <c r="I67" s="488" t="str">
        <f t="shared" si="12"/>
        <v/>
      </c>
      <c r="J67" s="488" t="str">
        <f t="shared" si="12"/>
        <v/>
      </c>
      <c r="K67" s="488" t="str">
        <f t="shared" si="12"/>
        <v/>
      </c>
      <c r="L67" s="488" t="e">
        <f t="shared" si="13"/>
        <v>#N/A</v>
      </c>
    </row>
    <row r="68" spans="1:12" ht="15" customHeight="1" x14ac:dyDescent="0.2">
      <c r="A68" s="490" t="s">
        <v>473</v>
      </c>
      <c r="B68" s="487">
        <v>59146</v>
      </c>
      <c r="C68" s="487">
        <v>10709</v>
      </c>
      <c r="D68" s="487">
        <v>5918</v>
      </c>
      <c r="E68" s="488">
        <f t="shared" si="11"/>
        <v>110.36554645369559</v>
      </c>
      <c r="F68" s="488">
        <f t="shared" si="11"/>
        <v>99.184958784847638</v>
      </c>
      <c r="G68" s="488">
        <f t="shared" si="11"/>
        <v>121.51950718685831</v>
      </c>
      <c r="H68" s="489" t="str">
        <f t="shared" si="14"/>
        <v/>
      </c>
      <c r="I68" s="488" t="str">
        <f t="shared" si="12"/>
        <v/>
      </c>
      <c r="J68" s="488" t="str">
        <f t="shared" si="12"/>
        <v/>
      </c>
      <c r="K68" s="488" t="str">
        <f t="shared" si="12"/>
        <v/>
      </c>
      <c r="L68" s="488" t="e">
        <f t="shared" si="13"/>
        <v>#N/A</v>
      </c>
    </row>
    <row r="69" spans="1:12" ht="15" customHeight="1" x14ac:dyDescent="0.2">
      <c r="A69" s="490">
        <v>43344</v>
      </c>
      <c r="B69" s="487">
        <v>60380</v>
      </c>
      <c r="C69" s="487">
        <v>10565</v>
      </c>
      <c r="D69" s="487">
        <v>6003</v>
      </c>
      <c r="E69" s="488">
        <f t="shared" si="11"/>
        <v>112.66817189453452</v>
      </c>
      <c r="F69" s="488">
        <f t="shared" si="11"/>
        <v>97.851254978234692</v>
      </c>
      <c r="G69" s="488">
        <f t="shared" si="11"/>
        <v>123.26488706365504</v>
      </c>
      <c r="H69" s="489">
        <f t="shared" si="14"/>
        <v>43344</v>
      </c>
      <c r="I69" s="488">
        <f t="shared" si="12"/>
        <v>112.66817189453452</v>
      </c>
      <c r="J69" s="488">
        <f t="shared" si="12"/>
        <v>97.851254978234692</v>
      </c>
      <c r="K69" s="488">
        <f t="shared" si="12"/>
        <v>123.26488706365504</v>
      </c>
      <c r="L69" s="488" t="e">
        <f t="shared" si="13"/>
        <v>#N/A</v>
      </c>
    </row>
    <row r="70" spans="1:12" ht="15" customHeight="1" x14ac:dyDescent="0.2">
      <c r="A70" s="490" t="s">
        <v>474</v>
      </c>
      <c r="B70" s="487">
        <v>59951</v>
      </c>
      <c r="C70" s="487">
        <v>10530</v>
      </c>
      <c r="D70" s="487">
        <v>5932</v>
      </c>
      <c r="E70" s="488">
        <f t="shared" si="11"/>
        <v>111.86766434662536</v>
      </c>
      <c r="F70" s="488">
        <f t="shared" si="11"/>
        <v>97.527090858571825</v>
      </c>
      <c r="G70" s="488">
        <f t="shared" si="11"/>
        <v>121.80698151950719</v>
      </c>
      <c r="H70" s="489" t="str">
        <f t="shared" si="14"/>
        <v/>
      </c>
      <c r="I70" s="488" t="str">
        <f t="shared" si="12"/>
        <v/>
      </c>
      <c r="J70" s="488" t="str">
        <f t="shared" si="12"/>
        <v/>
      </c>
      <c r="K70" s="488" t="str">
        <f t="shared" si="12"/>
        <v/>
      </c>
      <c r="L70" s="488" t="e">
        <f t="shared" si="13"/>
        <v>#N/A</v>
      </c>
    </row>
    <row r="71" spans="1:12" ht="15" customHeight="1" x14ac:dyDescent="0.2">
      <c r="A71" s="490" t="s">
        <v>475</v>
      </c>
      <c r="B71" s="487">
        <v>60116</v>
      </c>
      <c r="C71" s="487">
        <v>10348</v>
      </c>
      <c r="D71" s="487">
        <v>5877</v>
      </c>
      <c r="E71" s="491">
        <f t="shared" ref="E71:G75" si="15">IF($A$51=37802,IF(COUNTBLANK(B$51:B$70)&gt;0,#N/A,IF(ISBLANK(B71)=FALSE,B71/B$51*100,#N/A)),IF(COUNTBLANK(B$51:B$75)&gt;0,#N/A,B71/B$51*100))</f>
        <v>112.17555186505197</v>
      </c>
      <c r="F71" s="491">
        <f t="shared" si="15"/>
        <v>95.84143743632491</v>
      </c>
      <c r="G71" s="491">
        <f t="shared" si="15"/>
        <v>120.67761806981518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60159</v>
      </c>
      <c r="C72" s="487">
        <v>10397</v>
      </c>
      <c r="D72" s="487">
        <v>5939</v>
      </c>
      <c r="E72" s="491">
        <f t="shared" si="15"/>
        <v>112.25578921833889</v>
      </c>
      <c r="F72" s="491">
        <f t="shared" si="15"/>
        <v>96.295267203852916</v>
      </c>
      <c r="G72" s="491">
        <f t="shared" si="15"/>
        <v>121.95071868583163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60962</v>
      </c>
      <c r="C73" s="487">
        <v>10139</v>
      </c>
      <c r="D73" s="487">
        <v>6066</v>
      </c>
      <c r="E73" s="491">
        <f t="shared" si="15"/>
        <v>113.75417514134836</v>
      </c>
      <c r="F73" s="491">
        <f t="shared" si="15"/>
        <v>93.905714550338061</v>
      </c>
      <c r="G73" s="491">
        <f t="shared" si="15"/>
        <v>124.55852156057495</v>
      </c>
      <c r="H73" s="492">
        <f>IF(A$51=37802,IF(ISERROR(L73)=TRUE,IF(ISBLANK(A73)=FALSE,IF(MONTH(A73)=MONTH(MAX(A$51:A$75)),A73,""),""),""),IF(ISERROR(L73)=TRUE,IF(MONTH(A73)=MONTH(MAX(A$51:A$75)),A73,""),""))</f>
        <v>43709</v>
      </c>
      <c r="I73" s="488">
        <f t="shared" si="12"/>
        <v>113.75417514134836</v>
      </c>
      <c r="J73" s="488">
        <f t="shared" si="12"/>
        <v>93.905714550338061</v>
      </c>
      <c r="K73" s="488">
        <f t="shared" si="12"/>
        <v>124.55852156057495</v>
      </c>
      <c r="L73" s="488" t="e">
        <f t="shared" si="13"/>
        <v>#N/A</v>
      </c>
    </row>
    <row r="74" spans="1:12" ht="15" customHeight="1" x14ac:dyDescent="0.2">
      <c r="A74" s="490" t="s">
        <v>477</v>
      </c>
      <c r="B74" s="487">
        <v>60386</v>
      </c>
      <c r="C74" s="487">
        <v>10080</v>
      </c>
      <c r="D74" s="487">
        <v>5947</v>
      </c>
      <c r="E74" s="491">
        <f t="shared" si="15"/>
        <v>112.67936780429551</v>
      </c>
      <c r="F74" s="491">
        <f t="shared" si="15"/>
        <v>93.359266462906362</v>
      </c>
      <c r="G74" s="491">
        <f t="shared" si="15"/>
        <v>122.11498973305955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60200</v>
      </c>
      <c r="C75" s="493">
        <v>9823</v>
      </c>
      <c r="D75" s="493">
        <v>5719</v>
      </c>
      <c r="E75" s="491">
        <f t="shared" si="15"/>
        <v>112.33229460170551</v>
      </c>
      <c r="F75" s="491">
        <f t="shared" si="15"/>
        <v>90.978975641381865</v>
      </c>
      <c r="G75" s="491">
        <f t="shared" si="15"/>
        <v>117.43326488706364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113.75417514134836</v>
      </c>
      <c r="J77" s="488">
        <f>IF(J75&lt;&gt;"",J75,IF(J74&lt;&gt;"",J74,IF(J73&lt;&gt;"",J73,IF(J72&lt;&gt;"",J72,IF(J71&lt;&gt;"",J71,IF(J70&lt;&gt;"",J70,""))))))</f>
        <v>93.905714550338061</v>
      </c>
      <c r="K77" s="488">
        <f>IF(K75&lt;&gt;"",K75,IF(K74&lt;&gt;"",K74,IF(K73&lt;&gt;"",K73,IF(K72&lt;&gt;"",K72,IF(K71&lt;&gt;"",K71,IF(K70&lt;&gt;"",K70,""))))))</f>
        <v>124.55852156057495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+13,8%</v>
      </c>
      <c r="J79" s="488" t="str">
        <f>"GeB - ausschließlich: "&amp;IF(J77&gt;100,"+","")&amp;TEXT(J77-100,"0,0")&amp;"%"</f>
        <v>GeB - ausschließlich: -6,1%</v>
      </c>
      <c r="K79" s="488" t="str">
        <f>"GeB - im Nebenjob: "&amp;IF(K77&gt;100,"+","")&amp;TEXT(K77-100,"0,0")&amp;"%"</f>
        <v>GeB - im Nebenjob: +24,6%</v>
      </c>
    </row>
    <row r="81" spans="9:9" ht="15" customHeight="1" x14ac:dyDescent="0.2">
      <c r="I81" s="488" t="str">
        <f>IF(ISERROR(HLOOKUP(1,I$78:K$79,2,FALSE)),"",HLOOKUP(1,I$78:K$79,2,FALSE))</f>
        <v>GeB - im Nebenjob: +24,6%</v>
      </c>
    </row>
    <row r="82" spans="9:9" ht="15" customHeight="1" x14ac:dyDescent="0.2">
      <c r="I82" s="488" t="str">
        <f>IF(ISERROR(HLOOKUP(2,I$78:K$79,2,FALSE)),"",HLOOKUP(2,I$78:K$79,2,FALSE))</f>
        <v>SvB: +13,8%</v>
      </c>
    </row>
    <row r="83" spans="9:9" ht="15" customHeight="1" x14ac:dyDescent="0.2">
      <c r="I83" s="488" t="str">
        <f>IF(ISERROR(HLOOKUP(3,I$78:K$79,2,FALSE)),"",HLOOKUP(3,I$78:K$79,2,FALSE))</f>
        <v>GeB - ausschließlich: -6,1%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60200</v>
      </c>
      <c r="E12" s="114">
        <v>60386</v>
      </c>
      <c r="F12" s="114">
        <v>60962</v>
      </c>
      <c r="G12" s="114">
        <v>60159</v>
      </c>
      <c r="H12" s="114">
        <v>60116</v>
      </c>
      <c r="I12" s="115">
        <v>84</v>
      </c>
      <c r="J12" s="116">
        <v>0.13972985561248252</v>
      </c>
      <c r="N12" s="117"/>
    </row>
    <row r="13" spans="1:15" s="110" customFormat="1" ht="13.5" customHeight="1" x14ac:dyDescent="0.2">
      <c r="A13" s="118" t="s">
        <v>105</v>
      </c>
      <c r="B13" s="119" t="s">
        <v>106</v>
      </c>
      <c r="C13" s="113">
        <v>59.001661129568106</v>
      </c>
      <c r="D13" s="114">
        <v>35519</v>
      </c>
      <c r="E13" s="114">
        <v>35672</v>
      </c>
      <c r="F13" s="114">
        <v>36122</v>
      </c>
      <c r="G13" s="114">
        <v>35687</v>
      </c>
      <c r="H13" s="114">
        <v>35645</v>
      </c>
      <c r="I13" s="115">
        <v>-126</v>
      </c>
      <c r="J13" s="116">
        <v>-0.3534857623790153</v>
      </c>
    </row>
    <row r="14" spans="1:15" s="110" customFormat="1" ht="13.5" customHeight="1" x14ac:dyDescent="0.2">
      <c r="A14" s="120"/>
      <c r="B14" s="119" t="s">
        <v>107</v>
      </c>
      <c r="C14" s="113">
        <v>40.998338870431894</v>
      </c>
      <c r="D14" s="114">
        <v>24681</v>
      </c>
      <c r="E14" s="114">
        <v>24714</v>
      </c>
      <c r="F14" s="114">
        <v>24840</v>
      </c>
      <c r="G14" s="114">
        <v>24472</v>
      </c>
      <c r="H14" s="114">
        <v>24471</v>
      </c>
      <c r="I14" s="115">
        <v>210</v>
      </c>
      <c r="J14" s="116">
        <v>0.85815863675370851</v>
      </c>
    </row>
    <row r="15" spans="1:15" s="110" customFormat="1" ht="13.5" customHeight="1" x14ac:dyDescent="0.2">
      <c r="A15" s="118" t="s">
        <v>105</v>
      </c>
      <c r="B15" s="121" t="s">
        <v>108</v>
      </c>
      <c r="C15" s="113">
        <v>12.056478405315614</v>
      </c>
      <c r="D15" s="114">
        <v>7258</v>
      </c>
      <c r="E15" s="114">
        <v>7533</v>
      </c>
      <c r="F15" s="114">
        <v>7837</v>
      </c>
      <c r="G15" s="114">
        <v>7330</v>
      </c>
      <c r="H15" s="114">
        <v>7541</v>
      </c>
      <c r="I15" s="115">
        <v>-283</v>
      </c>
      <c r="J15" s="116">
        <v>-3.7528179286566767</v>
      </c>
    </row>
    <row r="16" spans="1:15" s="110" customFormat="1" ht="13.5" customHeight="1" x14ac:dyDescent="0.2">
      <c r="A16" s="118"/>
      <c r="B16" s="121" t="s">
        <v>109</v>
      </c>
      <c r="C16" s="113">
        <v>66.322259136212622</v>
      </c>
      <c r="D16" s="114">
        <v>39926</v>
      </c>
      <c r="E16" s="114">
        <v>40012</v>
      </c>
      <c r="F16" s="114">
        <v>40401</v>
      </c>
      <c r="G16" s="114">
        <v>40400</v>
      </c>
      <c r="H16" s="114">
        <v>40328</v>
      </c>
      <c r="I16" s="115">
        <v>-402</v>
      </c>
      <c r="J16" s="116">
        <v>-0.99682602658202735</v>
      </c>
    </row>
    <row r="17" spans="1:10" s="110" customFormat="1" ht="13.5" customHeight="1" x14ac:dyDescent="0.2">
      <c r="A17" s="118"/>
      <c r="B17" s="121" t="s">
        <v>110</v>
      </c>
      <c r="C17" s="113">
        <v>20.380398671096344</v>
      </c>
      <c r="D17" s="114">
        <v>12269</v>
      </c>
      <c r="E17" s="114">
        <v>12087</v>
      </c>
      <c r="F17" s="114">
        <v>12002</v>
      </c>
      <c r="G17" s="114">
        <v>11721</v>
      </c>
      <c r="H17" s="114">
        <v>11576</v>
      </c>
      <c r="I17" s="115">
        <v>693</v>
      </c>
      <c r="J17" s="116">
        <v>5.9865238424326188</v>
      </c>
    </row>
    <row r="18" spans="1:10" s="110" customFormat="1" ht="13.5" customHeight="1" x14ac:dyDescent="0.2">
      <c r="A18" s="120"/>
      <c r="B18" s="121" t="s">
        <v>111</v>
      </c>
      <c r="C18" s="113">
        <v>1.2408637873754154</v>
      </c>
      <c r="D18" s="114">
        <v>747</v>
      </c>
      <c r="E18" s="114">
        <v>754</v>
      </c>
      <c r="F18" s="114">
        <v>722</v>
      </c>
      <c r="G18" s="114">
        <v>708</v>
      </c>
      <c r="H18" s="114">
        <v>671</v>
      </c>
      <c r="I18" s="115">
        <v>76</v>
      </c>
      <c r="J18" s="116">
        <v>11.326378539493293</v>
      </c>
    </row>
    <row r="19" spans="1:10" s="110" customFormat="1" ht="13.5" customHeight="1" x14ac:dyDescent="0.2">
      <c r="A19" s="120"/>
      <c r="B19" s="121" t="s">
        <v>112</v>
      </c>
      <c r="C19" s="113">
        <v>0.32225913621262459</v>
      </c>
      <c r="D19" s="114">
        <v>194</v>
      </c>
      <c r="E19" s="114">
        <v>186</v>
      </c>
      <c r="F19" s="114">
        <v>184</v>
      </c>
      <c r="G19" s="114">
        <v>171</v>
      </c>
      <c r="H19" s="114">
        <v>156</v>
      </c>
      <c r="I19" s="115">
        <v>38</v>
      </c>
      <c r="J19" s="116">
        <v>24.358974358974358</v>
      </c>
    </row>
    <row r="20" spans="1:10" s="110" customFormat="1" ht="13.5" customHeight="1" x14ac:dyDescent="0.2">
      <c r="A20" s="118" t="s">
        <v>113</v>
      </c>
      <c r="B20" s="122" t="s">
        <v>114</v>
      </c>
      <c r="C20" s="113">
        <v>78.299003322259139</v>
      </c>
      <c r="D20" s="114">
        <v>47136</v>
      </c>
      <c r="E20" s="114">
        <v>47395</v>
      </c>
      <c r="F20" s="114">
        <v>48047</v>
      </c>
      <c r="G20" s="114">
        <v>47443</v>
      </c>
      <c r="H20" s="114">
        <v>47584</v>
      </c>
      <c r="I20" s="115">
        <v>-448</v>
      </c>
      <c r="J20" s="116">
        <v>-0.94149293880295892</v>
      </c>
    </row>
    <row r="21" spans="1:10" s="110" customFormat="1" ht="13.5" customHeight="1" x14ac:dyDescent="0.2">
      <c r="A21" s="120"/>
      <c r="B21" s="122" t="s">
        <v>115</v>
      </c>
      <c r="C21" s="113">
        <v>21.700996677740864</v>
      </c>
      <c r="D21" s="114">
        <v>13064</v>
      </c>
      <c r="E21" s="114">
        <v>12991</v>
      </c>
      <c r="F21" s="114">
        <v>12915</v>
      </c>
      <c r="G21" s="114">
        <v>12716</v>
      </c>
      <c r="H21" s="114">
        <v>12532</v>
      </c>
      <c r="I21" s="115">
        <v>532</v>
      </c>
      <c r="J21" s="116">
        <v>4.2451324609000958</v>
      </c>
    </row>
    <row r="22" spans="1:10" s="110" customFormat="1" ht="13.5" customHeight="1" x14ac:dyDescent="0.2">
      <c r="A22" s="118" t="s">
        <v>113</v>
      </c>
      <c r="B22" s="122" t="s">
        <v>116</v>
      </c>
      <c r="C22" s="113">
        <v>89.54651162790698</v>
      </c>
      <c r="D22" s="114">
        <v>53907</v>
      </c>
      <c r="E22" s="114">
        <v>54235</v>
      </c>
      <c r="F22" s="114">
        <v>54579</v>
      </c>
      <c r="G22" s="114">
        <v>53886</v>
      </c>
      <c r="H22" s="114">
        <v>54018</v>
      </c>
      <c r="I22" s="115">
        <v>-111</v>
      </c>
      <c r="J22" s="116">
        <v>-0.20548705986893256</v>
      </c>
    </row>
    <row r="23" spans="1:10" s="110" customFormat="1" ht="13.5" customHeight="1" x14ac:dyDescent="0.2">
      <c r="A23" s="123"/>
      <c r="B23" s="124" t="s">
        <v>117</v>
      </c>
      <c r="C23" s="125">
        <v>10.393687707641195</v>
      </c>
      <c r="D23" s="114">
        <v>6257</v>
      </c>
      <c r="E23" s="114">
        <v>6116</v>
      </c>
      <c r="F23" s="114">
        <v>6348</v>
      </c>
      <c r="G23" s="114">
        <v>6237</v>
      </c>
      <c r="H23" s="114">
        <v>6060</v>
      </c>
      <c r="I23" s="115">
        <v>197</v>
      </c>
      <c r="J23" s="116">
        <v>3.2508250825082508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15542</v>
      </c>
      <c r="E26" s="114">
        <v>16027</v>
      </c>
      <c r="F26" s="114">
        <v>16205</v>
      </c>
      <c r="G26" s="114">
        <v>16336</v>
      </c>
      <c r="H26" s="140">
        <v>16225</v>
      </c>
      <c r="I26" s="115">
        <v>-683</v>
      </c>
      <c r="J26" s="116">
        <v>-4.2095531587057007</v>
      </c>
    </row>
    <row r="27" spans="1:10" s="110" customFormat="1" ht="13.5" customHeight="1" x14ac:dyDescent="0.2">
      <c r="A27" s="118" t="s">
        <v>105</v>
      </c>
      <c r="B27" s="119" t="s">
        <v>106</v>
      </c>
      <c r="C27" s="113">
        <v>38.901042336893582</v>
      </c>
      <c r="D27" s="115">
        <v>6046</v>
      </c>
      <c r="E27" s="114">
        <v>6255</v>
      </c>
      <c r="F27" s="114">
        <v>6350</v>
      </c>
      <c r="G27" s="114">
        <v>6347</v>
      </c>
      <c r="H27" s="140">
        <v>6330</v>
      </c>
      <c r="I27" s="115">
        <v>-284</v>
      </c>
      <c r="J27" s="116">
        <v>-4.4865718799368093</v>
      </c>
    </row>
    <row r="28" spans="1:10" s="110" customFormat="1" ht="13.5" customHeight="1" x14ac:dyDescent="0.2">
      <c r="A28" s="120"/>
      <c r="B28" s="119" t="s">
        <v>107</v>
      </c>
      <c r="C28" s="113">
        <v>61.098957663106418</v>
      </c>
      <c r="D28" s="115">
        <v>9496</v>
      </c>
      <c r="E28" s="114">
        <v>9772</v>
      </c>
      <c r="F28" s="114">
        <v>9855</v>
      </c>
      <c r="G28" s="114">
        <v>9989</v>
      </c>
      <c r="H28" s="140">
        <v>9895</v>
      </c>
      <c r="I28" s="115">
        <v>-399</v>
      </c>
      <c r="J28" s="116">
        <v>-4.0323395654370895</v>
      </c>
    </row>
    <row r="29" spans="1:10" s="110" customFormat="1" ht="13.5" customHeight="1" x14ac:dyDescent="0.2">
      <c r="A29" s="118" t="s">
        <v>105</v>
      </c>
      <c r="B29" s="121" t="s">
        <v>108</v>
      </c>
      <c r="C29" s="113">
        <v>14.483335478059452</v>
      </c>
      <c r="D29" s="115">
        <v>2251</v>
      </c>
      <c r="E29" s="114">
        <v>2314</v>
      </c>
      <c r="F29" s="114">
        <v>2371</v>
      </c>
      <c r="G29" s="114">
        <v>2425</v>
      </c>
      <c r="H29" s="140">
        <v>2292</v>
      </c>
      <c r="I29" s="115">
        <v>-41</v>
      </c>
      <c r="J29" s="116">
        <v>-1.7888307155322862</v>
      </c>
    </row>
    <row r="30" spans="1:10" s="110" customFormat="1" ht="13.5" customHeight="1" x14ac:dyDescent="0.2">
      <c r="A30" s="118"/>
      <c r="B30" s="121" t="s">
        <v>109</v>
      </c>
      <c r="C30" s="113">
        <v>48.893321322867067</v>
      </c>
      <c r="D30" s="115">
        <v>7599</v>
      </c>
      <c r="E30" s="114">
        <v>7916</v>
      </c>
      <c r="F30" s="114">
        <v>8038</v>
      </c>
      <c r="G30" s="114">
        <v>8112</v>
      </c>
      <c r="H30" s="140">
        <v>8152</v>
      </c>
      <c r="I30" s="115">
        <v>-553</v>
      </c>
      <c r="J30" s="116">
        <v>-6.7836113837095189</v>
      </c>
    </row>
    <row r="31" spans="1:10" s="110" customFormat="1" ht="13.5" customHeight="1" x14ac:dyDescent="0.2">
      <c r="A31" s="118"/>
      <c r="B31" s="121" t="s">
        <v>110</v>
      </c>
      <c r="C31" s="113">
        <v>20.692317591043622</v>
      </c>
      <c r="D31" s="115">
        <v>3216</v>
      </c>
      <c r="E31" s="114">
        <v>3293</v>
      </c>
      <c r="F31" s="114">
        <v>3295</v>
      </c>
      <c r="G31" s="114">
        <v>3328</v>
      </c>
      <c r="H31" s="140">
        <v>3330</v>
      </c>
      <c r="I31" s="115">
        <v>-114</v>
      </c>
      <c r="J31" s="116">
        <v>-3.4234234234234235</v>
      </c>
    </row>
    <row r="32" spans="1:10" s="110" customFormat="1" ht="13.5" customHeight="1" x14ac:dyDescent="0.2">
      <c r="A32" s="120"/>
      <c r="B32" s="121" t="s">
        <v>111</v>
      </c>
      <c r="C32" s="113">
        <v>15.931025608029854</v>
      </c>
      <c r="D32" s="115">
        <v>2476</v>
      </c>
      <c r="E32" s="114">
        <v>2504</v>
      </c>
      <c r="F32" s="114">
        <v>2501</v>
      </c>
      <c r="G32" s="114">
        <v>2471</v>
      </c>
      <c r="H32" s="140">
        <v>2451</v>
      </c>
      <c r="I32" s="115">
        <v>25</v>
      </c>
      <c r="J32" s="116">
        <v>1.0199918400652794</v>
      </c>
    </row>
    <row r="33" spans="1:10" s="110" customFormat="1" ht="13.5" customHeight="1" x14ac:dyDescent="0.2">
      <c r="A33" s="120"/>
      <c r="B33" s="121" t="s">
        <v>112</v>
      </c>
      <c r="C33" s="113">
        <v>1.7822674044524514</v>
      </c>
      <c r="D33" s="115">
        <v>277</v>
      </c>
      <c r="E33" s="114">
        <v>258</v>
      </c>
      <c r="F33" s="114">
        <v>283</v>
      </c>
      <c r="G33" s="114">
        <v>227</v>
      </c>
      <c r="H33" s="140">
        <v>229</v>
      </c>
      <c r="I33" s="115">
        <v>48</v>
      </c>
      <c r="J33" s="116">
        <v>20.960698689956331</v>
      </c>
    </row>
    <row r="34" spans="1:10" s="110" customFormat="1" ht="13.5" customHeight="1" x14ac:dyDescent="0.2">
      <c r="A34" s="118" t="s">
        <v>113</v>
      </c>
      <c r="B34" s="122" t="s">
        <v>116</v>
      </c>
      <c r="C34" s="113">
        <v>91.789988418478956</v>
      </c>
      <c r="D34" s="115">
        <v>14266</v>
      </c>
      <c r="E34" s="114">
        <v>14717</v>
      </c>
      <c r="F34" s="114">
        <v>14909</v>
      </c>
      <c r="G34" s="114">
        <v>15005</v>
      </c>
      <c r="H34" s="140">
        <v>14921</v>
      </c>
      <c r="I34" s="115">
        <v>-655</v>
      </c>
      <c r="J34" s="116">
        <v>-4.3897862073587559</v>
      </c>
    </row>
    <row r="35" spans="1:10" s="110" customFormat="1" ht="13.5" customHeight="1" x14ac:dyDescent="0.2">
      <c r="A35" s="118"/>
      <c r="B35" s="119" t="s">
        <v>117</v>
      </c>
      <c r="C35" s="113">
        <v>8.0298545875691669</v>
      </c>
      <c r="D35" s="115">
        <v>1248</v>
      </c>
      <c r="E35" s="114">
        <v>1280</v>
      </c>
      <c r="F35" s="114">
        <v>1266</v>
      </c>
      <c r="G35" s="114">
        <v>1298</v>
      </c>
      <c r="H35" s="140">
        <v>1270</v>
      </c>
      <c r="I35" s="115">
        <v>-22</v>
      </c>
      <c r="J35" s="116">
        <v>-1.7322834645669292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9823</v>
      </c>
      <c r="E37" s="114">
        <v>10080</v>
      </c>
      <c r="F37" s="114">
        <v>10139</v>
      </c>
      <c r="G37" s="114">
        <v>10397</v>
      </c>
      <c r="H37" s="140">
        <v>10348</v>
      </c>
      <c r="I37" s="115">
        <v>-525</v>
      </c>
      <c r="J37" s="116">
        <v>-5.0734441437959026</v>
      </c>
    </row>
    <row r="38" spans="1:10" s="110" customFormat="1" ht="13.5" customHeight="1" x14ac:dyDescent="0.2">
      <c r="A38" s="118" t="s">
        <v>105</v>
      </c>
      <c r="B38" s="119" t="s">
        <v>106</v>
      </c>
      <c r="C38" s="113">
        <v>31.222640741117786</v>
      </c>
      <c r="D38" s="115">
        <v>3067</v>
      </c>
      <c r="E38" s="114">
        <v>3104</v>
      </c>
      <c r="F38" s="114">
        <v>3119</v>
      </c>
      <c r="G38" s="114">
        <v>3190</v>
      </c>
      <c r="H38" s="140">
        <v>3189</v>
      </c>
      <c r="I38" s="115">
        <v>-122</v>
      </c>
      <c r="J38" s="116">
        <v>-3.8256506741925369</v>
      </c>
    </row>
    <row r="39" spans="1:10" s="110" customFormat="1" ht="13.5" customHeight="1" x14ac:dyDescent="0.2">
      <c r="A39" s="120"/>
      <c r="B39" s="119" t="s">
        <v>107</v>
      </c>
      <c r="C39" s="113">
        <v>68.777359258882214</v>
      </c>
      <c r="D39" s="115">
        <v>6756</v>
      </c>
      <c r="E39" s="114">
        <v>6976</v>
      </c>
      <c r="F39" s="114">
        <v>7020</v>
      </c>
      <c r="G39" s="114">
        <v>7207</v>
      </c>
      <c r="H39" s="140">
        <v>7159</v>
      </c>
      <c r="I39" s="115">
        <v>-403</v>
      </c>
      <c r="J39" s="116">
        <v>-5.6292778320994552</v>
      </c>
    </row>
    <row r="40" spans="1:10" s="110" customFormat="1" ht="13.5" customHeight="1" x14ac:dyDescent="0.2">
      <c r="A40" s="118" t="s">
        <v>105</v>
      </c>
      <c r="B40" s="121" t="s">
        <v>108</v>
      </c>
      <c r="C40" s="113">
        <v>15.667311411992262</v>
      </c>
      <c r="D40" s="115">
        <v>1539</v>
      </c>
      <c r="E40" s="114">
        <v>1573</v>
      </c>
      <c r="F40" s="114">
        <v>1585</v>
      </c>
      <c r="G40" s="114">
        <v>1714</v>
      </c>
      <c r="H40" s="140">
        <v>1575</v>
      </c>
      <c r="I40" s="115">
        <v>-36</v>
      </c>
      <c r="J40" s="116">
        <v>-2.2857142857142856</v>
      </c>
    </row>
    <row r="41" spans="1:10" s="110" customFormat="1" ht="13.5" customHeight="1" x14ac:dyDescent="0.2">
      <c r="A41" s="118"/>
      <c r="B41" s="121" t="s">
        <v>109</v>
      </c>
      <c r="C41" s="113">
        <v>37.330754352030951</v>
      </c>
      <c r="D41" s="115">
        <v>3667</v>
      </c>
      <c r="E41" s="114">
        <v>3808</v>
      </c>
      <c r="F41" s="114">
        <v>3869</v>
      </c>
      <c r="G41" s="114">
        <v>3971</v>
      </c>
      <c r="H41" s="140">
        <v>4073</v>
      </c>
      <c r="I41" s="115">
        <v>-406</v>
      </c>
      <c r="J41" s="116">
        <v>-9.9680824944758157</v>
      </c>
    </row>
    <row r="42" spans="1:10" s="110" customFormat="1" ht="13.5" customHeight="1" x14ac:dyDescent="0.2">
      <c r="A42" s="118"/>
      <c r="B42" s="121" t="s">
        <v>110</v>
      </c>
      <c r="C42" s="113">
        <v>22.345515626590654</v>
      </c>
      <c r="D42" s="115">
        <v>2195</v>
      </c>
      <c r="E42" s="114">
        <v>2252</v>
      </c>
      <c r="F42" s="114">
        <v>2240</v>
      </c>
      <c r="G42" s="114">
        <v>2294</v>
      </c>
      <c r="H42" s="140">
        <v>2304</v>
      </c>
      <c r="I42" s="115">
        <v>-109</v>
      </c>
      <c r="J42" s="116">
        <v>-4.7309027777777777</v>
      </c>
    </row>
    <row r="43" spans="1:10" s="110" customFormat="1" ht="13.5" customHeight="1" x14ac:dyDescent="0.2">
      <c r="A43" s="120"/>
      <c r="B43" s="121" t="s">
        <v>111</v>
      </c>
      <c r="C43" s="113">
        <v>24.656418609386133</v>
      </c>
      <c r="D43" s="115">
        <v>2422</v>
      </c>
      <c r="E43" s="114">
        <v>2447</v>
      </c>
      <c r="F43" s="114">
        <v>2445</v>
      </c>
      <c r="G43" s="114">
        <v>2418</v>
      </c>
      <c r="H43" s="140">
        <v>2396</v>
      </c>
      <c r="I43" s="115">
        <v>26</v>
      </c>
      <c r="J43" s="116">
        <v>1.0851419031719534</v>
      </c>
    </row>
    <row r="44" spans="1:10" s="110" customFormat="1" ht="13.5" customHeight="1" x14ac:dyDescent="0.2">
      <c r="A44" s="120"/>
      <c r="B44" s="121" t="s">
        <v>112</v>
      </c>
      <c r="C44" s="113">
        <v>2.6672096100987477</v>
      </c>
      <c r="D44" s="115">
        <v>262</v>
      </c>
      <c r="E44" s="114">
        <v>243</v>
      </c>
      <c r="F44" s="114">
        <v>268</v>
      </c>
      <c r="G44" s="114">
        <v>213</v>
      </c>
      <c r="H44" s="140">
        <v>214</v>
      </c>
      <c r="I44" s="115">
        <v>48</v>
      </c>
      <c r="J44" s="116">
        <v>22.429906542056074</v>
      </c>
    </row>
    <row r="45" spans="1:10" s="110" customFormat="1" ht="13.5" customHeight="1" x14ac:dyDescent="0.2">
      <c r="A45" s="118" t="s">
        <v>113</v>
      </c>
      <c r="B45" s="122" t="s">
        <v>116</v>
      </c>
      <c r="C45" s="113">
        <v>91.72350605721266</v>
      </c>
      <c r="D45" s="115">
        <v>9010</v>
      </c>
      <c r="E45" s="114">
        <v>9244</v>
      </c>
      <c r="F45" s="114">
        <v>9307</v>
      </c>
      <c r="G45" s="114">
        <v>9527</v>
      </c>
      <c r="H45" s="140">
        <v>9475</v>
      </c>
      <c r="I45" s="115">
        <v>-465</v>
      </c>
      <c r="J45" s="116">
        <v>-4.9076517150395782</v>
      </c>
    </row>
    <row r="46" spans="1:10" s="110" customFormat="1" ht="13.5" customHeight="1" x14ac:dyDescent="0.2">
      <c r="A46" s="118"/>
      <c r="B46" s="119" t="s">
        <v>117</v>
      </c>
      <c r="C46" s="113">
        <v>7.9914486409447214</v>
      </c>
      <c r="D46" s="115">
        <v>785</v>
      </c>
      <c r="E46" s="114">
        <v>806</v>
      </c>
      <c r="F46" s="114">
        <v>802</v>
      </c>
      <c r="G46" s="114">
        <v>837</v>
      </c>
      <c r="H46" s="140">
        <v>839</v>
      </c>
      <c r="I46" s="115">
        <v>-54</v>
      </c>
      <c r="J46" s="116">
        <v>-6.4362336114421934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5719</v>
      </c>
      <c r="E48" s="114">
        <v>5947</v>
      </c>
      <c r="F48" s="114">
        <v>6066</v>
      </c>
      <c r="G48" s="114">
        <v>5939</v>
      </c>
      <c r="H48" s="140">
        <v>5877</v>
      </c>
      <c r="I48" s="115">
        <v>-158</v>
      </c>
      <c r="J48" s="116">
        <v>-2.6884464863025355</v>
      </c>
    </row>
    <row r="49" spans="1:12" s="110" customFormat="1" ht="13.5" customHeight="1" x14ac:dyDescent="0.2">
      <c r="A49" s="118" t="s">
        <v>105</v>
      </c>
      <c r="B49" s="119" t="s">
        <v>106</v>
      </c>
      <c r="C49" s="113">
        <v>52.089526140933728</v>
      </c>
      <c r="D49" s="115">
        <v>2979</v>
      </c>
      <c r="E49" s="114">
        <v>3151</v>
      </c>
      <c r="F49" s="114">
        <v>3231</v>
      </c>
      <c r="G49" s="114">
        <v>3157</v>
      </c>
      <c r="H49" s="140">
        <v>3141</v>
      </c>
      <c r="I49" s="115">
        <v>-162</v>
      </c>
      <c r="J49" s="116">
        <v>-5.1575931232091694</v>
      </c>
    </row>
    <row r="50" spans="1:12" s="110" customFormat="1" ht="13.5" customHeight="1" x14ac:dyDescent="0.2">
      <c r="A50" s="120"/>
      <c r="B50" s="119" t="s">
        <v>107</v>
      </c>
      <c r="C50" s="113">
        <v>47.910473859066272</v>
      </c>
      <c r="D50" s="115">
        <v>2740</v>
      </c>
      <c r="E50" s="114">
        <v>2796</v>
      </c>
      <c r="F50" s="114">
        <v>2835</v>
      </c>
      <c r="G50" s="114">
        <v>2782</v>
      </c>
      <c r="H50" s="140">
        <v>2736</v>
      </c>
      <c r="I50" s="115">
        <v>4</v>
      </c>
      <c r="J50" s="116">
        <v>0.14619883040935672</v>
      </c>
    </row>
    <row r="51" spans="1:12" s="110" customFormat="1" ht="13.5" customHeight="1" x14ac:dyDescent="0.2">
      <c r="A51" s="118" t="s">
        <v>105</v>
      </c>
      <c r="B51" s="121" t="s">
        <v>108</v>
      </c>
      <c r="C51" s="113">
        <v>12.449728973596782</v>
      </c>
      <c r="D51" s="115">
        <v>712</v>
      </c>
      <c r="E51" s="114">
        <v>741</v>
      </c>
      <c r="F51" s="114">
        <v>786</v>
      </c>
      <c r="G51" s="114">
        <v>711</v>
      </c>
      <c r="H51" s="140">
        <v>717</v>
      </c>
      <c r="I51" s="115">
        <v>-5</v>
      </c>
      <c r="J51" s="116">
        <v>-0.69735006973500702</v>
      </c>
    </row>
    <row r="52" spans="1:12" s="110" customFormat="1" ht="13.5" customHeight="1" x14ac:dyDescent="0.2">
      <c r="A52" s="118"/>
      <c r="B52" s="121" t="s">
        <v>109</v>
      </c>
      <c r="C52" s="113">
        <v>68.753278545200203</v>
      </c>
      <c r="D52" s="115">
        <v>3932</v>
      </c>
      <c r="E52" s="114">
        <v>4108</v>
      </c>
      <c r="F52" s="114">
        <v>4169</v>
      </c>
      <c r="G52" s="114">
        <v>4141</v>
      </c>
      <c r="H52" s="140">
        <v>4079</v>
      </c>
      <c r="I52" s="115">
        <v>-147</v>
      </c>
      <c r="J52" s="116">
        <v>-3.6038244667810737</v>
      </c>
    </row>
    <row r="53" spans="1:12" s="110" customFormat="1" ht="13.5" customHeight="1" x14ac:dyDescent="0.2">
      <c r="A53" s="118"/>
      <c r="B53" s="121" t="s">
        <v>110</v>
      </c>
      <c r="C53" s="113">
        <v>17.852771463542577</v>
      </c>
      <c r="D53" s="115">
        <v>1021</v>
      </c>
      <c r="E53" s="114">
        <v>1041</v>
      </c>
      <c r="F53" s="114">
        <v>1055</v>
      </c>
      <c r="G53" s="114">
        <v>1034</v>
      </c>
      <c r="H53" s="140">
        <v>1026</v>
      </c>
      <c r="I53" s="115">
        <v>-5</v>
      </c>
      <c r="J53" s="116">
        <v>-0.48732943469785572</v>
      </c>
    </row>
    <row r="54" spans="1:12" s="110" customFormat="1" ht="13.5" customHeight="1" x14ac:dyDescent="0.2">
      <c r="A54" s="120"/>
      <c r="B54" s="121" t="s">
        <v>111</v>
      </c>
      <c r="C54" s="113">
        <v>0.9442210176604301</v>
      </c>
      <c r="D54" s="115">
        <v>54</v>
      </c>
      <c r="E54" s="114">
        <v>57</v>
      </c>
      <c r="F54" s="114">
        <v>56</v>
      </c>
      <c r="G54" s="114">
        <v>53</v>
      </c>
      <c r="H54" s="140">
        <v>55</v>
      </c>
      <c r="I54" s="115">
        <v>-1</v>
      </c>
      <c r="J54" s="116">
        <v>-1.8181818181818181</v>
      </c>
    </row>
    <row r="55" spans="1:12" s="110" customFormat="1" ht="13.5" customHeight="1" x14ac:dyDescent="0.2">
      <c r="A55" s="120"/>
      <c r="B55" s="121" t="s">
        <v>112</v>
      </c>
      <c r="C55" s="113">
        <v>0.26228361601678613</v>
      </c>
      <c r="D55" s="115">
        <v>15</v>
      </c>
      <c r="E55" s="114">
        <v>15</v>
      </c>
      <c r="F55" s="114">
        <v>15</v>
      </c>
      <c r="G55" s="114">
        <v>14</v>
      </c>
      <c r="H55" s="140">
        <v>15</v>
      </c>
      <c r="I55" s="115">
        <v>0</v>
      </c>
      <c r="J55" s="116">
        <v>0</v>
      </c>
    </row>
    <row r="56" spans="1:12" s="110" customFormat="1" ht="13.5" customHeight="1" x14ac:dyDescent="0.2">
      <c r="A56" s="118" t="s">
        <v>113</v>
      </c>
      <c r="B56" s="122" t="s">
        <v>116</v>
      </c>
      <c r="C56" s="113">
        <v>91.904179052281862</v>
      </c>
      <c r="D56" s="115">
        <v>5256</v>
      </c>
      <c r="E56" s="114">
        <v>5473</v>
      </c>
      <c r="F56" s="114">
        <v>5602</v>
      </c>
      <c r="G56" s="114">
        <v>5478</v>
      </c>
      <c r="H56" s="140">
        <v>5446</v>
      </c>
      <c r="I56" s="115">
        <v>-190</v>
      </c>
      <c r="J56" s="116">
        <v>-3.4887991186191702</v>
      </c>
    </row>
    <row r="57" spans="1:12" s="110" customFormat="1" ht="13.5" customHeight="1" x14ac:dyDescent="0.2">
      <c r="A57" s="142"/>
      <c r="B57" s="124" t="s">
        <v>117</v>
      </c>
      <c r="C57" s="125">
        <v>8.0958209477181331</v>
      </c>
      <c r="D57" s="143">
        <v>463</v>
      </c>
      <c r="E57" s="144">
        <v>474</v>
      </c>
      <c r="F57" s="144">
        <v>464</v>
      </c>
      <c r="G57" s="144">
        <v>461</v>
      </c>
      <c r="H57" s="145">
        <v>431</v>
      </c>
      <c r="I57" s="143">
        <v>32</v>
      </c>
      <c r="J57" s="146">
        <v>7.4245939675174011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60200</v>
      </c>
      <c r="E12" s="236">
        <v>60386</v>
      </c>
      <c r="F12" s="114">
        <v>60962</v>
      </c>
      <c r="G12" s="114">
        <v>60159</v>
      </c>
      <c r="H12" s="140">
        <v>60116</v>
      </c>
      <c r="I12" s="115">
        <v>84</v>
      </c>
      <c r="J12" s="116">
        <v>0.13972985561248252</v>
      </c>
    </row>
    <row r="13" spans="1:15" s="110" customFormat="1" ht="12" customHeight="1" x14ac:dyDescent="0.2">
      <c r="A13" s="118" t="s">
        <v>105</v>
      </c>
      <c r="B13" s="119" t="s">
        <v>106</v>
      </c>
      <c r="C13" s="113">
        <v>59.001661129568106</v>
      </c>
      <c r="D13" s="115">
        <v>35519</v>
      </c>
      <c r="E13" s="114">
        <v>35672</v>
      </c>
      <c r="F13" s="114">
        <v>36122</v>
      </c>
      <c r="G13" s="114">
        <v>35687</v>
      </c>
      <c r="H13" s="140">
        <v>35645</v>
      </c>
      <c r="I13" s="115">
        <v>-126</v>
      </c>
      <c r="J13" s="116">
        <v>-0.3534857623790153</v>
      </c>
    </row>
    <row r="14" spans="1:15" s="110" customFormat="1" ht="12" customHeight="1" x14ac:dyDescent="0.2">
      <c r="A14" s="118"/>
      <c r="B14" s="119" t="s">
        <v>107</v>
      </c>
      <c r="C14" s="113">
        <v>40.998338870431894</v>
      </c>
      <c r="D14" s="115">
        <v>24681</v>
      </c>
      <c r="E14" s="114">
        <v>24714</v>
      </c>
      <c r="F14" s="114">
        <v>24840</v>
      </c>
      <c r="G14" s="114">
        <v>24472</v>
      </c>
      <c r="H14" s="140">
        <v>24471</v>
      </c>
      <c r="I14" s="115">
        <v>210</v>
      </c>
      <c r="J14" s="116">
        <v>0.85815863675370851</v>
      </c>
    </row>
    <row r="15" spans="1:15" s="110" customFormat="1" ht="12" customHeight="1" x14ac:dyDescent="0.2">
      <c r="A15" s="118" t="s">
        <v>105</v>
      </c>
      <c r="B15" s="121" t="s">
        <v>108</v>
      </c>
      <c r="C15" s="113">
        <v>12.056478405315614</v>
      </c>
      <c r="D15" s="115">
        <v>7258</v>
      </c>
      <c r="E15" s="114">
        <v>7533</v>
      </c>
      <c r="F15" s="114">
        <v>7837</v>
      </c>
      <c r="G15" s="114">
        <v>7330</v>
      </c>
      <c r="H15" s="140">
        <v>7541</v>
      </c>
      <c r="I15" s="115">
        <v>-283</v>
      </c>
      <c r="J15" s="116">
        <v>-3.7528179286566767</v>
      </c>
    </row>
    <row r="16" spans="1:15" s="110" customFormat="1" ht="12" customHeight="1" x14ac:dyDescent="0.2">
      <c r="A16" s="118"/>
      <c r="B16" s="121" t="s">
        <v>109</v>
      </c>
      <c r="C16" s="113">
        <v>66.322259136212622</v>
      </c>
      <c r="D16" s="115">
        <v>39926</v>
      </c>
      <c r="E16" s="114">
        <v>40012</v>
      </c>
      <c r="F16" s="114">
        <v>40401</v>
      </c>
      <c r="G16" s="114">
        <v>40400</v>
      </c>
      <c r="H16" s="140">
        <v>40328</v>
      </c>
      <c r="I16" s="115">
        <v>-402</v>
      </c>
      <c r="J16" s="116">
        <v>-0.99682602658202735</v>
      </c>
    </row>
    <row r="17" spans="1:10" s="110" customFormat="1" ht="12" customHeight="1" x14ac:dyDescent="0.2">
      <c r="A17" s="118"/>
      <c r="B17" s="121" t="s">
        <v>110</v>
      </c>
      <c r="C17" s="113">
        <v>20.380398671096344</v>
      </c>
      <c r="D17" s="115">
        <v>12269</v>
      </c>
      <c r="E17" s="114">
        <v>12087</v>
      </c>
      <c r="F17" s="114">
        <v>12002</v>
      </c>
      <c r="G17" s="114">
        <v>11721</v>
      </c>
      <c r="H17" s="140">
        <v>11576</v>
      </c>
      <c r="I17" s="115">
        <v>693</v>
      </c>
      <c r="J17" s="116">
        <v>5.9865238424326188</v>
      </c>
    </row>
    <row r="18" spans="1:10" s="110" customFormat="1" ht="12" customHeight="1" x14ac:dyDescent="0.2">
      <c r="A18" s="120"/>
      <c r="B18" s="121" t="s">
        <v>111</v>
      </c>
      <c r="C18" s="113">
        <v>1.2408637873754154</v>
      </c>
      <c r="D18" s="115">
        <v>747</v>
      </c>
      <c r="E18" s="114">
        <v>754</v>
      </c>
      <c r="F18" s="114">
        <v>722</v>
      </c>
      <c r="G18" s="114">
        <v>708</v>
      </c>
      <c r="H18" s="140">
        <v>671</v>
      </c>
      <c r="I18" s="115">
        <v>76</v>
      </c>
      <c r="J18" s="116">
        <v>11.326378539493293</v>
      </c>
    </row>
    <row r="19" spans="1:10" s="110" customFormat="1" ht="12" customHeight="1" x14ac:dyDescent="0.2">
      <c r="A19" s="120"/>
      <c r="B19" s="121" t="s">
        <v>112</v>
      </c>
      <c r="C19" s="113">
        <v>0.32225913621262459</v>
      </c>
      <c r="D19" s="115">
        <v>194</v>
      </c>
      <c r="E19" s="114">
        <v>186</v>
      </c>
      <c r="F19" s="114">
        <v>184</v>
      </c>
      <c r="G19" s="114">
        <v>171</v>
      </c>
      <c r="H19" s="140">
        <v>156</v>
      </c>
      <c r="I19" s="115">
        <v>38</v>
      </c>
      <c r="J19" s="116">
        <v>24.358974358974358</v>
      </c>
    </row>
    <row r="20" spans="1:10" s="110" customFormat="1" ht="12" customHeight="1" x14ac:dyDescent="0.2">
      <c r="A20" s="118" t="s">
        <v>113</v>
      </c>
      <c r="B20" s="119" t="s">
        <v>181</v>
      </c>
      <c r="C20" s="113">
        <v>78.299003322259139</v>
      </c>
      <c r="D20" s="115">
        <v>47136</v>
      </c>
      <c r="E20" s="114">
        <v>47395</v>
      </c>
      <c r="F20" s="114">
        <v>48047</v>
      </c>
      <c r="G20" s="114">
        <v>47443</v>
      </c>
      <c r="H20" s="140">
        <v>47584</v>
      </c>
      <c r="I20" s="115">
        <v>-448</v>
      </c>
      <c r="J20" s="116">
        <v>-0.94149293880295892</v>
      </c>
    </row>
    <row r="21" spans="1:10" s="110" customFormat="1" ht="12" customHeight="1" x14ac:dyDescent="0.2">
      <c r="A21" s="118"/>
      <c r="B21" s="119" t="s">
        <v>182</v>
      </c>
      <c r="C21" s="113">
        <v>21.700996677740864</v>
      </c>
      <c r="D21" s="115">
        <v>13064</v>
      </c>
      <c r="E21" s="114">
        <v>12991</v>
      </c>
      <c r="F21" s="114">
        <v>12915</v>
      </c>
      <c r="G21" s="114">
        <v>12716</v>
      </c>
      <c r="H21" s="140">
        <v>12532</v>
      </c>
      <c r="I21" s="115">
        <v>532</v>
      </c>
      <c r="J21" s="116">
        <v>4.2451324609000958</v>
      </c>
    </row>
    <row r="22" spans="1:10" s="110" customFormat="1" ht="12" customHeight="1" x14ac:dyDescent="0.2">
      <c r="A22" s="118" t="s">
        <v>113</v>
      </c>
      <c r="B22" s="119" t="s">
        <v>116</v>
      </c>
      <c r="C22" s="113">
        <v>89.54651162790698</v>
      </c>
      <c r="D22" s="115">
        <v>53907</v>
      </c>
      <c r="E22" s="114">
        <v>54235</v>
      </c>
      <c r="F22" s="114">
        <v>54579</v>
      </c>
      <c r="G22" s="114">
        <v>53886</v>
      </c>
      <c r="H22" s="140">
        <v>54018</v>
      </c>
      <c r="I22" s="115">
        <v>-111</v>
      </c>
      <c r="J22" s="116">
        <v>-0.20548705986893256</v>
      </c>
    </row>
    <row r="23" spans="1:10" s="110" customFormat="1" ht="12" customHeight="1" x14ac:dyDescent="0.2">
      <c r="A23" s="118"/>
      <c r="B23" s="119" t="s">
        <v>117</v>
      </c>
      <c r="C23" s="113">
        <v>10.393687707641195</v>
      </c>
      <c r="D23" s="115">
        <v>6257</v>
      </c>
      <c r="E23" s="114">
        <v>6116</v>
      </c>
      <c r="F23" s="114">
        <v>6348</v>
      </c>
      <c r="G23" s="114">
        <v>6237</v>
      </c>
      <c r="H23" s="140">
        <v>6060</v>
      </c>
      <c r="I23" s="115">
        <v>197</v>
      </c>
      <c r="J23" s="116">
        <v>3.2508250825082508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57845</v>
      </c>
      <c r="E64" s="236">
        <v>58037</v>
      </c>
      <c r="F64" s="236">
        <v>58616</v>
      </c>
      <c r="G64" s="236">
        <v>57829</v>
      </c>
      <c r="H64" s="140">
        <v>57955</v>
      </c>
      <c r="I64" s="115">
        <v>-110</v>
      </c>
      <c r="J64" s="116">
        <v>-0.18980243292209473</v>
      </c>
    </row>
    <row r="65" spans="1:12" s="110" customFormat="1" ht="12" customHeight="1" x14ac:dyDescent="0.2">
      <c r="A65" s="118" t="s">
        <v>105</v>
      </c>
      <c r="B65" s="119" t="s">
        <v>106</v>
      </c>
      <c r="C65" s="113">
        <v>57.909931714063447</v>
      </c>
      <c r="D65" s="235">
        <v>33498</v>
      </c>
      <c r="E65" s="236">
        <v>33681</v>
      </c>
      <c r="F65" s="236">
        <v>34204</v>
      </c>
      <c r="G65" s="236">
        <v>33769</v>
      </c>
      <c r="H65" s="140">
        <v>33856</v>
      </c>
      <c r="I65" s="115">
        <v>-358</v>
      </c>
      <c r="J65" s="116">
        <v>-1.0574196597353498</v>
      </c>
    </row>
    <row r="66" spans="1:12" s="110" customFormat="1" ht="12" customHeight="1" x14ac:dyDescent="0.2">
      <c r="A66" s="118"/>
      <c r="B66" s="119" t="s">
        <v>107</v>
      </c>
      <c r="C66" s="113">
        <v>42.090068285936553</v>
      </c>
      <c r="D66" s="235">
        <v>24347</v>
      </c>
      <c r="E66" s="236">
        <v>24356</v>
      </c>
      <c r="F66" s="236">
        <v>24412</v>
      </c>
      <c r="G66" s="236">
        <v>24060</v>
      </c>
      <c r="H66" s="140">
        <v>24099</v>
      </c>
      <c r="I66" s="115">
        <v>248</v>
      </c>
      <c r="J66" s="116">
        <v>1.0290883439146852</v>
      </c>
    </row>
    <row r="67" spans="1:12" s="110" customFormat="1" ht="12" customHeight="1" x14ac:dyDescent="0.2">
      <c r="A67" s="118" t="s">
        <v>105</v>
      </c>
      <c r="B67" s="121" t="s">
        <v>108</v>
      </c>
      <c r="C67" s="113">
        <v>11.963004581208402</v>
      </c>
      <c r="D67" s="235">
        <v>6920</v>
      </c>
      <c r="E67" s="236">
        <v>7199</v>
      </c>
      <c r="F67" s="236">
        <v>7481</v>
      </c>
      <c r="G67" s="236">
        <v>6915</v>
      </c>
      <c r="H67" s="140">
        <v>7154</v>
      </c>
      <c r="I67" s="115">
        <v>-234</v>
      </c>
      <c r="J67" s="116">
        <v>-3.2708974000559126</v>
      </c>
    </row>
    <row r="68" spans="1:12" s="110" customFormat="1" ht="12" customHeight="1" x14ac:dyDescent="0.2">
      <c r="A68" s="118"/>
      <c r="B68" s="121" t="s">
        <v>109</v>
      </c>
      <c r="C68" s="113">
        <v>66.175123173999481</v>
      </c>
      <c r="D68" s="235">
        <v>38279</v>
      </c>
      <c r="E68" s="236">
        <v>38376</v>
      </c>
      <c r="F68" s="236">
        <v>38754</v>
      </c>
      <c r="G68" s="236">
        <v>38764</v>
      </c>
      <c r="H68" s="140">
        <v>38824</v>
      </c>
      <c r="I68" s="115">
        <v>-545</v>
      </c>
      <c r="J68" s="116">
        <v>-1.4037708633834742</v>
      </c>
    </row>
    <row r="69" spans="1:12" s="110" customFormat="1" ht="12" customHeight="1" x14ac:dyDescent="0.2">
      <c r="A69" s="118"/>
      <c r="B69" s="121" t="s">
        <v>110</v>
      </c>
      <c r="C69" s="113">
        <v>20.724349554844846</v>
      </c>
      <c r="D69" s="235">
        <v>11988</v>
      </c>
      <c r="E69" s="236">
        <v>11792</v>
      </c>
      <c r="F69" s="236">
        <v>11734</v>
      </c>
      <c r="G69" s="236">
        <v>11516</v>
      </c>
      <c r="H69" s="140">
        <v>11375</v>
      </c>
      <c r="I69" s="115">
        <v>613</v>
      </c>
      <c r="J69" s="116">
        <v>5.3890109890109894</v>
      </c>
    </row>
    <row r="70" spans="1:12" s="110" customFormat="1" ht="12" customHeight="1" x14ac:dyDescent="0.2">
      <c r="A70" s="120"/>
      <c r="B70" s="121" t="s">
        <v>111</v>
      </c>
      <c r="C70" s="113">
        <v>1.1375226899472728</v>
      </c>
      <c r="D70" s="235">
        <v>658</v>
      </c>
      <c r="E70" s="236">
        <v>670</v>
      </c>
      <c r="F70" s="236">
        <v>647</v>
      </c>
      <c r="G70" s="236">
        <v>634</v>
      </c>
      <c r="H70" s="140">
        <v>602</v>
      </c>
      <c r="I70" s="115">
        <v>56</v>
      </c>
      <c r="J70" s="116">
        <v>9.3023255813953494</v>
      </c>
    </row>
    <row r="71" spans="1:12" s="110" customFormat="1" ht="12" customHeight="1" x14ac:dyDescent="0.2">
      <c r="A71" s="120"/>
      <c r="B71" s="121" t="s">
        <v>112</v>
      </c>
      <c r="C71" s="113">
        <v>0.31117641974241506</v>
      </c>
      <c r="D71" s="235">
        <v>180</v>
      </c>
      <c r="E71" s="236">
        <v>183</v>
      </c>
      <c r="F71" s="236">
        <v>181</v>
      </c>
      <c r="G71" s="236">
        <v>154</v>
      </c>
      <c r="H71" s="140">
        <v>145</v>
      </c>
      <c r="I71" s="115">
        <v>35</v>
      </c>
      <c r="J71" s="116">
        <v>24.137931034482758</v>
      </c>
    </row>
    <row r="72" spans="1:12" s="110" customFormat="1" ht="12" customHeight="1" x14ac:dyDescent="0.2">
      <c r="A72" s="118" t="s">
        <v>113</v>
      </c>
      <c r="B72" s="119" t="s">
        <v>181</v>
      </c>
      <c r="C72" s="113">
        <v>78.40435646987639</v>
      </c>
      <c r="D72" s="235">
        <v>45353</v>
      </c>
      <c r="E72" s="236">
        <v>45619</v>
      </c>
      <c r="F72" s="236">
        <v>46291</v>
      </c>
      <c r="G72" s="236">
        <v>45639</v>
      </c>
      <c r="H72" s="140">
        <v>45895</v>
      </c>
      <c r="I72" s="115">
        <v>-542</v>
      </c>
      <c r="J72" s="116">
        <v>-1.1809565312125503</v>
      </c>
    </row>
    <row r="73" spans="1:12" s="110" customFormat="1" ht="12" customHeight="1" x14ac:dyDescent="0.2">
      <c r="A73" s="118"/>
      <c r="B73" s="119" t="s">
        <v>182</v>
      </c>
      <c r="C73" s="113">
        <v>21.595643530123606</v>
      </c>
      <c r="D73" s="115">
        <v>12492</v>
      </c>
      <c r="E73" s="114">
        <v>12418</v>
      </c>
      <c r="F73" s="114">
        <v>12325</v>
      </c>
      <c r="G73" s="114">
        <v>12190</v>
      </c>
      <c r="H73" s="140">
        <v>12060</v>
      </c>
      <c r="I73" s="115">
        <v>432</v>
      </c>
      <c r="J73" s="116">
        <v>3.5820895522388061</v>
      </c>
    </row>
    <row r="74" spans="1:12" s="110" customFormat="1" ht="12" customHeight="1" x14ac:dyDescent="0.2">
      <c r="A74" s="118" t="s">
        <v>113</v>
      </c>
      <c r="B74" s="119" t="s">
        <v>116</v>
      </c>
      <c r="C74" s="113">
        <v>91.119370732128971</v>
      </c>
      <c r="D74" s="115">
        <v>52708</v>
      </c>
      <c r="E74" s="114">
        <v>52970</v>
      </c>
      <c r="F74" s="114">
        <v>53326</v>
      </c>
      <c r="G74" s="114">
        <v>52609</v>
      </c>
      <c r="H74" s="140">
        <v>52820</v>
      </c>
      <c r="I74" s="115">
        <v>-112</v>
      </c>
      <c r="J74" s="116">
        <v>-0.21204089360090875</v>
      </c>
    </row>
    <row r="75" spans="1:12" s="110" customFormat="1" ht="12" customHeight="1" x14ac:dyDescent="0.2">
      <c r="A75" s="142"/>
      <c r="B75" s="124" t="s">
        <v>117</v>
      </c>
      <c r="C75" s="125">
        <v>8.8322240470222138</v>
      </c>
      <c r="D75" s="143">
        <v>5109</v>
      </c>
      <c r="E75" s="144">
        <v>5038</v>
      </c>
      <c r="F75" s="144">
        <v>5262</v>
      </c>
      <c r="G75" s="144">
        <v>5189</v>
      </c>
      <c r="H75" s="145">
        <v>5103</v>
      </c>
      <c r="I75" s="143">
        <v>6</v>
      </c>
      <c r="J75" s="146">
        <v>0.11757789535567313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60200</v>
      </c>
      <c r="G11" s="114">
        <v>60386</v>
      </c>
      <c r="H11" s="114">
        <v>60962</v>
      </c>
      <c r="I11" s="114">
        <v>60159</v>
      </c>
      <c r="J11" s="140">
        <v>60116</v>
      </c>
      <c r="K11" s="114">
        <v>84</v>
      </c>
      <c r="L11" s="116">
        <v>0.13972985561248252</v>
      </c>
    </row>
    <row r="12" spans="1:17" s="110" customFormat="1" ht="24.95" customHeight="1" x14ac:dyDescent="0.2">
      <c r="A12" s="604" t="s">
        <v>185</v>
      </c>
      <c r="B12" s="605"/>
      <c r="C12" s="605"/>
      <c r="D12" s="606"/>
      <c r="E12" s="113">
        <v>59.001661129568106</v>
      </c>
      <c r="F12" s="115">
        <v>35519</v>
      </c>
      <c r="G12" s="114">
        <v>35672</v>
      </c>
      <c r="H12" s="114">
        <v>36122</v>
      </c>
      <c r="I12" s="114">
        <v>35687</v>
      </c>
      <c r="J12" s="140">
        <v>35645</v>
      </c>
      <c r="K12" s="114">
        <v>-126</v>
      </c>
      <c r="L12" s="116">
        <v>-0.3534857623790153</v>
      </c>
    </row>
    <row r="13" spans="1:17" s="110" customFormat="1" ht="15" customHeight="1" x14ac:dyDescent="0.2">
      <c r="A13" s="120"/>
      <c r="B13" s="612" t="s">
        <v>107</v>
      </c>
      <c r="C13" s="612"/>
      <c r="E13" s="113">
        <v>40.998338870431894</v>
      </c>
      <c r="F13" s="115">
        <v>24681</v>
      </c>
      <c r="G13" s="114">
        <v>24714</v>
      </c>
      <c r="H13" s="114">
        <v>24840</v>
      </c>
      <c r="I13" s="114">
        <v>24472</v>
      </c>
      <c r="J13" s="140">
        <v>24471</v>
      </c>
      <c r="K13" s="114">
        <v>210</v>
      </c>
      <c r="L13" s="116">
        <v>0.85815863675370851</v>
      </c>
    </row>
    <row r="14" spans="1:17" s="110" customFormat="1" ht="24.95" customHeight="1" x14ac:dyDescent="0.2">
      <c r="A14" s="604" t="s">
        <v>186</v>
      </c>
      <c r="B14" s="605"/>
      <c r="C14" s="605"/>
      <c r="D14" s="606"/>
      <c r="E14" s="113">
        <v>12.056478405315614</v>
      </c>
      <c r="F14" s="115">
        <v>7258</v>
      </c>
      <c r="G14" s="114">
        <v>7533</v>
      </c>
      <c r="H14" s="114">
        <v>7837</v>
      </c>
      <c r="I14" s="114">
        <v>7330</v>
      </c>
      <c r="J14" s="140">
        <v>7541</v>
      </c>
      <c r="K14" s="114">
        <v>-283</v>
      </c>
      <c r="L14" s="116">
        <v>-3.7528179286566767</v>
      </c>
    </row>
    <row r="15" spans="1:17" s="110" customFormat="1" ht="15" customHeight="1" x14ac:dyDescent="0.2">
      <c r="A15" s="120"/>
      <c r="B15" s="119"/>
      <c r="C15" s="258" t="s">
        <v>106</v>
      </c>
      <c r="E15" s="113">
        <v>61.780104712041883</v>
      </c>
      <c r="F15" s="115">
        <v>4484</v>
      </c>
      <c r="G15" s="114">
        <v>4665</v>
      </c>
      <c r="H15" s="114">
        <v>4860</v>
      </c>
      <c r="I15" s="114">
        <v>4584</v>
      </c>
      <c r="J15" s="140">
        <v>4694</v>
      </c>
      <c r="K15" s="114">
        <v>-210</v>
      </c>
      <c r="L15" s="116">
        <v>-4.473796335747763</v>
      </c>
    </row>
    <row r="16" spans="1:17" s="110" customFormat="1" ht="15" customHeight="1" x14ac:dyDescent="0.2">
      <c r="A16" s="120"/>
      <c r="B16" s="119"/>
      <c r="C16" s="258" t="s">
        <v>107</v>
      </c>
      <c r="E16" s="113">
        <v>38.219895287958117</v>
      </c>
      <c r="F16" s="115">
        <v>2774</v>
      </c>
      <c r="G16" s="114">
        <v>2868</v>
      </c>
      <c r="H16" s="114">
        <v>2977</v>
      </c>
      <c r="I16" s="114">
        <v>2746</v>
      </c>
      <c r="J16" s="140">
        <v>2847</v>
      </c>
      <c r="K16" s="114">
        <v>-73</v>
      </c>
      <c r="L16" s="116">
        <v>-2.5641025641025643</v>
      </c>
    </row>
    <row r="17" spans="1:12" s="110" customFormat="1" ht="15" customHeight="1" x14ac:dyDescent="0.2">
      <c r="A17" s="120"/>
      <c r="B17" s="121" t="s">
        <v>109</v>
      </c>
      <c r="C17" s="258"/>
      <c r="E17" s="113">
        <v>66.322259136212622</v>
      </c>
      <c r="F17" s="115">
        <v>39926</v>
      </c>
      <c r="G17" s="114">
        <v>40012</v>
      </c>
      <c r="H17" s="114">
        <v>40401</v>
      </c>
      <c r="I17" s="114">
        <v>40400</v>
      </c>
      <c r="J17" s="140">
        <v>40328</v>
      </c>
      <c r="K17" s="114">
        <v>-402</v>
      </c>
      <c r="L17" s="116">
        <v>-0.99682602658202735</v>
      </c>
    </row>
    <row r="18" spans="1:12" s="110" customFormat="1" ht="15" customHeight="1" x14ac:dyDescent="0.2">
      <c r="A18" s="120"/>
      <c r="B18" s="119"/>
      <c r="C18" s="258" t="s">
        <v>106</v>
      </c>
      <c r="E18" s="113">
        <v>58.64349045734609</v>
      </c>
      <c r="F18" s="115">
        <v>23414</v>
      </c>
      <c r="G18" s="114">
        <v>23502</v>
      </c>
      <c r="H18" s="114">
        <v>23811</v>
      </c>
      <c r="I18" s="114">
        <v>23822</v>
      </c>
      <c r="J18" s="140">
        <v>23770</v>
      </c>
      <c r="K18" s="114">
        <v>-356</v>
      </c>
      <c r="L18" s="116">
        <v>-1.4976861590239798</v>
      </c>
    </row>
    <row r="19" spans="1:12" s="110" customFormat="1" ht="15" customHeight="1" x14ac:dyDescent="0.2">
      <c r="A19" s="120"/>
      <c r="B19" s="119"/>
      <c r="C19" s="258" t="s">
        <v>107</v>
      </c>
      <c r="E19" s="113">
        <v>41.35650954265391</v>
      </c>
      <c r="F19" s="115">
        <v>16512</v>
      </c>
      <c r="G19" s="114">
        <v>16510</v>
      </c>
      <c r="H19" s="114">
        <v>16590</v>
      </c>
      <c r="I19" s="114">
        <v>16578</v>
      </c>
      <c r="J19" s="140">
        <v>16558</v>
      </c>
      <c r="K19" s="114">
        <v>-46</v>
      </c>
      <c r="L19" s="116">
        <v>-0.27781132987075735</v>
      </c>
    </row>
    <row r="20" spans="1:12" s="110" customFormat="1" ht="15" customHeight="1" x14ac:dyDescent="0.2">
      <c r="A20" s="120"/>
      <c r="B20" s="121" t="s">
        <v>110</v>
      </c>
      <c r="C20" s="258"/>
      <c r="E20" s="113">
        <v>20.380398671096344</v>
      </c>
      <c r="F20" s="115">
        <v>12269</v>
      </c>
      <c r="G20" s="114">
        <v>12087</v>
      </c>
      <c r="H20" s="114">
        <v>12002</v>
      </c>
      <c r="I20" s="114">
        <v>11721</v>
      </c>
      <c r="J20" s="140">
        <v>11576</v>
      </c>
      <c r="K20" s="114">
        <v>693</v>
      </c>
      <c r="L20" s="116">
        <v>5.9865238424326188</v>
      </c>
    </row>
    <row r="21" spans="1:12" s="110" customFormat="1" ht="15" customHeight="1" x14ac:dyDescent="0.2">
      <c r="A21" s="120"/>
      <c r="B21" s="119"/>
      <c r="C21" s="258" t="s">
        <v>106</v>
      </c>
      <c r="E21" s="113">
        <v>57.885728258211756</v>
      </c>
      <c r="F21" s="115">
        <v>7102</v>
      </c>
      <c r="G21" s="114">
        <v>6989</v>
      </c>
      <c r="H21" s="114">
        <v>6954</v>
      </c>
      <c r="I21" s="114">
        <v>6782</v>
      </c>
      <c r="J21" s="140">
        <v>6711</v>
      </c>
      <c r="K21" s="114">
        <v>391</v>
      </c>
      <c r="L21" s="116">
        <v>5.8262554015794965</v>
      </c>
    </row>
    <row r="22" spans="1:12" s="110" customFormat="1" ht="15" customHeight="1" x14ac:dyDescent="0.2">
      <c r="A22" s="120"/>
      <c r="B22" s="119"/>
      <c r="C22" s="258" t="s">
        <v>107</v>
      </c>
      <c r="E22" s="113">
        <v>42.114271741788244</v>
      </c>
      <c r="F22" s="115">
        <v>5167</v>
      </c>
      <c r="G22" s="114">
        <v>5098</v>
      </c>
      <c r="H22" s="114">
        <v>5048</v>
      </c>
      <c r="I22" s="114">
        <v>4939</v>
      </c>
      <c r="J22" s="140">
        <v>4865</v>
      </c>
      <c r="K22" s="114">
        <v>302</v>
      </c>
      <c r="L22" s="116">
        <v>6.2076053442959918</v>
      </c>
    </row>
    <row r="23" spans="1:12" s="110" customFormat="1" ht="15" customHeight="1" x14ac:dyDescent="0.2">
      <c r="A23" s="120"/>
      <c r="B23" s="121" t="s">
        <v>111</v>
      </c>
      <c r="C23" s="258"/>
      <c r="E23" s="113">
        <v>1.2408637873754154</v>
      </c>
      <c r="F23" s="115">
        <v>747</v>
      </c>
      <c r="G23" s="114">
        <v>754</v>
      </c>
      <c r="H23" s="114">
        <v>722</v>
      </c>
      <c r="I23" s="114">
        <v>708</v>
      </c>
      <c r="J23" s="140">
        <v>671</v>
      </c>
      <c r="K23" s="114">
        <v>76</v>
      </c>
      <c r="L23" s="116">
        <v>11.326378539493293</v>
      </c>
    </row>
    <row r="24" spans="1:12" s="110" customFormat="1" ht="15" customHeight="1" x14ac:dyDescent="0.2">
      <c r="A24" s="120"/>
      <c r="B24" s="119"/>
      <c r="C24" s="258" t="s">
        <v>106</v>
      </c>
      <c r="E24" s="113">
        <v>69.47791164658635</v>
      </c>
      <c r="F24" s="115">
        <v>519</v>
      </c>
      <c r="G24" s="114">
        <v>516</v>
      </c>
      <c r="H24" s="114">
        <v>497</v>
      </c>
      <c r="I24" s="114">
        <v>499</v>
      </c>
      <c r="J24" s="140">
        <v>470</v>
      </c>
      <c r="K24" s="114">
        <v>49</v>
      </c>
      <c r="L24" s="116">
        <v>10.425531914893616</v>
      </c>
    </row>
    <row r="25" spans="1:12" s="110" customFormat="1" ht="15" customHeight="1" x14ac:dyDescent="0.2">
      <c r="A25" s="120"/>
      <c r="B25" s="119"/>
      <c r="C25" s="258" t="s">
        <v>107</v>
      </c>
      <c r="E25" s="113">
        <v>30.522088353413654</v>
      </c>
      <c r="F25" s="115">
        <v>228</v>
      </c>
      <c r="G25" s="114">
        <v>238</v>
      </c>
      <c r="H25" s="114">
        <v>225</v>
      </c>
      <c r="I25" s="114">
        <v>209</v>
      </c>
      <c r="J25" s="140">
        <v>201</v>
      </c>
      <c r="K25" s="114">
        <v>27</v>
      </c>
      <c r="L25" s="116">
        <v>13.432835820895523</v>
      </c>
    </row>
    <row r="26" spans="1:12" s="110" customFormat="1" ht="15" customHeight="1" x14ac:dyDescent="0.2">
      <c r="A26" s="120"/>
      <c r="C26" s="121" t="s">
        <v>187</v>
      </c>
      <c r="D26" s="110" t="s">
        <v>188</v>
      </c>
      <c r="E26" s="113">
        <v>0.32225913621262459</v>
      </c>
      <c r="F26" s="115">
        <v>194</v>
      </c>
      <c r="G26" s="114">
        <v>186</v>
      </c>
      <c r="H26" s="114">
        <v>184</v>
      </c>
      <c r="I26" s="114">
        <v>171</v>
      </c>
      <c r="J26" s="140">
        <v>156</v>
      </c>
      <c r="K26" s="114">
        <v>38</v>
      </c>
      <c r="L26" s="116">
        <v>24.358974358974358</v>
      </c>
    </row>
    <row r="27" spans="1:12" s="110" customFormat="1" ht="15" customHeight="1" x14ac:dyDescent="0.2">
      <c r="A27" s="120"/>
      <c r="B27" s="119"/>
      <c r="D27" s="259" t="s">
        <v>106</v>
      </c>
      <c r="E27" s="113">
        <v>57.216494845360828</v>
      </c>
      <c r="F27" s="115">
        <v>111</v>
      </c>
      <c r="G27" s="114">
        <v>107</v>
      </c>
      <c r="H27" s="114">
        <v>101</v>
      </c>
      <c r="I27" s="114">
        <v>97</v>
      </c>
      <c r="J27" s="140">
        <v>81</v>
      </c>
      <c r="K27" s="114">
        <v>30</v>
      </c>
      <c r="L27" s="116">
        <v>37.037037037037038</v>
      </c>
    </row>
    <row r="28" spans="1:12" s="110" customFormat="1" ht="15" customHeight="1" x14ac:dyDescent="0.2">
      <c r="A28" s="120"/>
      <c r="B28" s="119"/>
      <c r="D28" s="259" t="s">
        <v>107</v>
      </c>
      <c r="E28" s="113">
        <v>42.783505154639172</v>
      </c>
      <c r="F28" s="115">
        <v>83</v>
      </c>
      <c r="G28" s="114">
        <v>79</v>
      </c>
      <c r="H28" s="114">
        <v>83</v>
      </c>
      <c r="I28" s="114">
        <v>74</v>
      </c>
      <c r="J28" s="140">
        <v>75</v>
      </c>
      <c r="K28" s="114">
        <v>8</v>
      </c>
      <c r="L28" s="116">
        <v>10.666666666666666</v>
      </c>
    </row>
    <row r="29" spans="1:12" s="110" customFormat="1" ht="24.95" customHeight="1" x14ac:dyDescent="0.2">
      <c r="A29" s="604" t="s">
        <v>189</v>
      </c>
      <c r="B29" s="605"/>
      <c r="C29" s="605"/>
      <c r="D29" s="606"/>
      <c r="E29" s="113">
        <v>89.54651162790698</v>
      </c>
      <c r="F29" s="115">
        <v>53907</v>
      </c>
      <c r="G29" s="114">
        <v>54235</v>
      </c>
      <c r="H29" s="114">
        <v>54579</v>
      </c>
      <c r="I29" s="114">
        <v>53886</v>
      </c>
      <c r="J29" s="140">
        <v>54018</v>
      </c>
      <c r="K29" s="114">
        <v>-111</v>
      </c>
      <c r="L29" s="116">
        <v>-0.20548705986893256</v>
      </c>
    </row>
    <row r="30" spans="1:12" s="110" customFormat="1" ht="15" customHeight="1" x14ac:dyDescent="0.2">
      <c r="A30" s="120"/>
      <c r="B30" s="119"/>
      <c r="C30" s="258" t="s">
        <v>106</v>
      </c>
      <c r="E30" s="113">
        <v>57.753167492162426</v>
      </c>
      <c r="F30" s="115">
        <v>31133</v>
      </c>
      <c r="G30" s="114">
        <v>31375</v>
      </c>
      <c r="H30" s="114">
        <v>31646</v>
      </c>
      <c r="I30" s="114">
        <v>31268</v>
      </c>
      <c r="J30" s="140">
        <v>31345</v>
      </c>
      <c r="K30" s="114">
        <v>-212</v>
      </c>
      <c r="L30" s="116">
        <v>-0.67634391449992026</v>
      </c>
    </row>
    <row r="31" spans="1:12" s="110" customFormat="1" ht="15" customHeight="1" x14ac:dyDescent="0.2">
      <c r="A31" s="120"/>
      <c r="B31" s="119"/>
      <c r="C31" s="258" t="s">
        <v>107</v>
      </c>
      <c r="E31" s="113">
        <v>42.246832507837574</v>
      </c>
      <c r="F31" s="115">
        <v>22774</v>
      </c>
      <c r="G31" s="114">
        <v>22860</v>
      </c>
      <c r="H31" s="114">
        <v>22933</v>
      </c>
      <c r="I31" s="114">
        <v>22618</v>
      </c>
      <c r="J31" s="140">
        <v>22673</v>
      </c>
      <c r="K31" s="114">
        <v>101</v>
      </c>
      <c r="L31" s="116">
        <v>0.44546376747673444</v>
      </c>
    </row>
    <row r="32" spans="1:12" s="110" customFormat="1" ht="15" customHeight="1" x14ac:dyDescent="0.2">
      <c r="A32" s="120"/>
      <c r="B32" s="119" t="s">
        <v>117</v>
      </c>
      <c r="C32" s="258"/>
      <c r="E32" s="113">
        <v>10.393687707641195</v>
      </c>
      <c r="F32" s="115">
        <v>6257</v>
      </c>
      <c r="G32" s="114">
        <v>6116</v>
      </c>
      <c r="H32" s="114">
        <v>6348</v>
      </c>
      <c r="I32" s="114">
        <v>6237</v>
      </c>
      <c r="J32" s="140">
        <v>6060</v>
      </c>
      <c r="K32" s="114">
        <v>197</v>
      </c>
      <c r="L32" s="116">
        <v>3.2508250825082508</v>
      </c>
    </row>
    <row r="33" spans="1:12" s="110" customFormat="1" ht="15" customHeight="1" x14ac:dyDescent="0.2">
      <c r="A33" s="120"/>
      <c r="B33" s="119"/>
      <c r="C33" s="258" t="s">
        <v>106</v>
      </c>
      <c r="E33" s="113">
        <v>69.777848809333548</v>
      </c>
      <c r="F33" s="115">
        <v>4366</v>
      </c>
      <c r="G33" s="114">
        <v>4280</v>
      </c>
      <c r="H33" s="114">
        <v>4459</v>
      </c>
      <c r="I33" s="114">
        <v>4401</v>
      </c>
      <c r="J33" s="140">
        <v>4282</v>
      </c>
      <c r="K33" s="114">
        <v>84</v>
      </c>
      <c r="L33" s="116">
        <v>1.9617001401214387</v>
      </c>
    </row>
    <row r="34" spans="1:12" s="110" customFormat="1" ht="15" customHeight="1" x14ac:dyDescent="0.2">
      <c r="A34" s="120"/>
      <c r="B34" s="119"/>
      <c r="C34" s="258" t="s">
        <v>107</v>
      </c>
      <c r="E34" s="113">
        <v>30.222151190666455</v>
      </c>
      <c r="F34" s="115">
        <v>1891</v>
      </c>
      <c r="G34" s="114">
        <v>1836</v>
      </c>
      <c r="H34" s="114">
        <v>1889</v>
      </c>
      <c r="I34" s="114">
        <v>1836</v>
      </c>
      <c r="J34" s="140">
        <v>1778</v>
      </c>
      <c r="K34" s="114">
        <v>113</v>
      </c>
      <c r="L34" s="116">
        <v>6.3554555680539933</v>
      </c>
    </row>
    <row r="35" spans="1:12" s="110" customFormat="1" ht="24.95" customHeight="1" x14ac:dyDescent="0.2">
      <c r="A35" s="604" t="s">
        <v>190</v>
      </c>
      <c r="B35" s="605"/>
      <c r="C35" s="605"/>
      <c r="D35" s="606"/>
      <c r="E35" s="113">
        <v>78.299003322259139</v>
      </c>
      <c r="F35" s="115">
        <v>47136</v>
      </c>
      <c r="G35" s="114">
        <v>47395</v>
      </c>
      <c r="H35" s="114">
        <v>48047</v>
      </c>
      <c r="I35" s="114">
        <v>47443</v>
      </c>
      <c r="J35" s="140">
        <v>47584</v>
      </c>
      <c r="K35" s="114">
        <v>-448</v>
      </c>
      <c r="L35" s="116">
        <v>-0.94149293880295892</v>
      </c>
    </row>
    <row r="36" spans="1:12" s="110" customFormat="1" ht="15" customHeight="1" x14ac:dyDescent="0.2">
      <c r="A36" s="120"/>
      <c r="B36" s="119"/>
      <c r="C36" s="258" t="s">
        <v>106</v>
      </c>
      <c r="E36" s="113">
        <v>71.247029871011534</v>
      </c>
      <c r="F36" s="115">
        <v>33583</v>
      </c>
      <c r="G36" s="114">
        <v>33751</v>
      </c>
      <c r="H36" s="114">
        <v>34226</v>
      </c>
      <c r="I36" s="114">
        <v>33795</v>
      </c>
      <c r="J36" s="140">
        <v>33845</v>
      </c>
      <c r="K36" s="114">
        <v>-262</v>
      </c>
      <c r="L36" s="116">
        <v>-0.77411729945339047</v>
      </c>
    </row>
    <row r="37" spans="1:12" s="110" customFormat="1" ht="15" customHeight="1" x14ac:dyDescent="0.2">
      <c r="A37" s="120"/>
      <c r="B37" s="119"/>
      <c r="C37" s="258" t="s">
        <v>107</v>
      </c>
      <c r="E37" s="113">
        <v>28.752970128988458</v>
      </c>
      <c r="F37" s="115">
        <v>13553</v>
      </c>
      <c r="G37" s="114">
        <v>13644</v>
      </c>
      <c r="H37" s="114">
        <v>13821</v>
      </c>
      <c r="I37" s="114">
        <v>13648</v>
      </c>
      <c r="J37" s="140">
        <v>13739</v>
      </c>
      <c r="K37" s="114">
        <v>-186</v>
      </c>
      <c r="L37" s="116">
        <v>-1.35381032098406</v>
      </c>
    </row>
    <row r="38" spans="1:12" s="110" customFormat="1" ht="15" customHeight="1" x14ac:dyDescent="0.2">
      <c r="A38" s="120"/>
      <c r="B38" s="119" t="s">
        <v>182</v>
      </c>
      <c r="C38" s="258"/>
      <c r="E38" s="113">
        <v>21.700996677740864</v>
      </c>
      <c r="F38" s="115">
        <v>13064</v>
      </c>
      <c r="G38" s="114">
        <v>12991</v>
      </c>
      <c r="H38" s="114">
        <v>12915</v>
      </c>
      <c r="I38" s="114">
        <v>12716</v>
      </c>
      <c r="J38" s="140">
        <v>12532</v>
      </c>
      <c r="K38" s="114">
        <v>532</v>
      </c>
      <c r="L38" s="116">
        <v>4.2451324609000958</v>
      </c>
    </row>
    <row r="39" spans="1:12" s="110" customFormat="1" ht="15" customHeight="1" x14ac:dyDescent="0.2">
      <c r="A39" s="120"/>
      <c r="B39" s="119"/>
      <c r="C39" s="258" t="s">
        <v>106</v>
      </c>
      <c r="E39" s="113">
        <v>14.819350887936313</v>
      </c>
      <c r="F39" s="115">
        <v>1936</v>
      </c>
      <c r="G39" s="114">
        <v>1921</v>
      </c>
      <c r="H39" s="114">
        <v>1896</v>
      </c>
      <c r="I39" s="114">
        <v>1892</v>
      </c>
      <c r="J39" s="140">
        <v>1800</v>
      </c>
      <c r="K39" s="114">
        <v>136</v>
      </c>
      <c r="L39" s="116">
        <v>7.5555555555555554</v>
      </c>
    </row>
    <row r="40" spans="1:12" s="110" customFormat="1" ht="15" customHeight="1" x14ac:dyDescent="0.2">
      <c r="A40" s="120"/>
      <c r="B40" s="119"/>
      <c r="C40" s="258" t="s">
        <v>107</v>
      </c>
      <c r="E40" s="113">
        <v>85.180649112063691</v>
      </c>
      <c r="F40" s="115">
        <v>11128</v>
      </c>
      <c r="G40" s="114">
        <v>11070</v>
      </c>
      <c r="H40" s="114">
        <v>11019</v>
      </c>
      <c r="I40" s="114">
        <v>10824</v>
      </c>
      <c r="J40" s="140">
        <v>10732</v>
      </c>
      <c r="K40" s="114">
        <v>396</v>
      </c>
      <c r="L40" s="116">
        <v>3.6898993663809168</v>
      </c>
    </row>
    <row r="41" spans="1:12" s="110" customFormat="1" ht="24.75" customHeight="1" x14ac:dyDescent="0.2">
      <c r="A41" s="604" t="s">
        <v>517</v>
      </c>
      <c r="B41" s="605"/>
      <c r="C41" s="605"/>
      <c r="D41" s="606"/>
      <c r="E41" s="113">
        <v>5.3156146179401995</v>
      </c>
      <c r="F41" s="115">
        <v>3200</v>
      </c>
      <c r="G41" s="114">
        <v>3606</v>
      </c>
      <c r="H41" s="114">
        <v>3618</v>
      </c>
      <c r="I41" s="114">
        <v>3043</v>
      </c>
      <c r="J41" s="140">
        <v>3263</v>
      </c>
      <c r="K41" s="114">
        <v>-63</v>
      </c>
      <c r="L41" s="116">
        <v>-1.9307385841250384</v>
      </c>
    </row>
    <row r="42" spans="1:12" s="110" customFormat="1" ht="15" customHeight="1" x14ac:dyDescent="0.2">
      <c r="A42" s="120"/>
      <c r="B42" s="119"/>
      <c r="C42" s="258" t="s">
        <v>106</v>
      </c>
      <c r="E42" s="113">
        <v>64.40625</v>
      </c>
      <c r="F42" s="115">
        <v>2061</v>
      </c>
      <c r="G42" s="114">
        <v>2362</v>
      </c>
      <c r="H42" s="114">
        <v>2362</v>
      </c>
      <c r="I42" s="114">
        <v>1947</v>
      </c>
      <c r="J42" s="140">
        <v>2069</v>
      </c>
      <c r="K42" s="114">
        <v>-8</v>
      </c>
      <c r="L42" s="116">
        <v>-0.38666022232962782</v>
      </c>
    </row>
    <row r="43" spans="1:12" s="110" customFormat="1" ht="15" customHeight="1" x14ac:dyDescent="0.2">
      <c r="A43" s="123"/>
      <c r="B43" s="124"/>
      <c r="C43" s="260" t="s">
        <v>107</v>
      </c>
      <c r="D43" s="261"/>
      <c r="E43" s="125">
        <v>35.59375</v>
      </c>
      <c r="F43" s="143">
        <v>1139</v>
      </c>
      <c r="G43" s="144">
        <v>1244</v>
      </c>
      <c r="H43" s="144">
        <v>1256</v>
      </c>
      <c r="I43" s="144">
        <v>1096</v>
      </c>
      <c r="J43" s="145">
        <v>1194</v>
      </c>
      <c r="K43" s="144">
        <v>-55</v>
      </c>
      <c r="L43" s="146">
        <v>-4.6063651591289778</v>
      </c>
    </row>
    <row r="44" spans="1:12" s="110" customFormat="1" ht="45.75" customHeight="1" x14ac:dyDescent="0.2">
      <c r="A44" s="604" t="s">
        <v>191</v>
      </c>
      <c r="B44" s="605"/>
      <c r="C44" s="605"/>
      <c r="D44" s="606"/>
      <c r="E44" s="113">
        <v>1.3372093023255813</v>
      </c>
      <c r="F44" s="115">
        <v>805</v>
      </c>
      <c r="G44" s="114">
        <v>829</v>
      </c>
      <c r="H44" s="114">
        <v>821</v>
      </c>
      <c r="I44" s="114">
        <v>871</v>
      </c>
      <c r="J44" s="140">
        <v>911</v>
      </c>
      <c r="K44" s="114">
        <v>-106</v>
      </c>
      <c r="L44" s="116">
        <v>-11.635565312843029</v>
      </c>
    </row>
    <row r="45" spans="1:12" s="110" customFormat="1" ht="15" customHeight="1" x14ac:dyDescent="0.2">
      <c r="A45" s="120"/>
      <c r="B45" s="119"/>
      <c r="C45" s="258" t="s">
        <v>106</v>
      </c>
      <c r="E45" s="113">
        <v>57.515527950310556</v>
      </c>
      <c r="F45" s="115">
        <v>463</v>
      </c>
      <c r="G45" s="114">
        <v>482</v>
      </c>
      <c r="H45" s="114">
        <v>481</v>
      </c>
      <c r="I45" s="114">
        <v>520</v>
      </c>
      <c r="J45" s="140">
        <v>539</v>
      </c>
      <c r="K45" s="114">
        <v>-76</v>
      </c>
      <c r="L45" s="116">
        <v>-14.100185528756958</v>
      </c>
    </row>
    <row r="46" spans="1:12" s="110" customFormat="1" ht="15" customHeight="1" x14ac:dyDescent="0.2">
      <c r="A46" s="123"/>
      <c r="B46" s="124"/>
      <c r="C46" s="260" t="s">
        <v>107</v>
      </c>
      <c r="D46" s="261"/>
      <c r="E46" s="125">
        <v>42.484472049689444</v>
      </c>
      <c r="F46" s="143">
        <v>342</v>
      </c>
      <c r="G46" s="144">
        <v>347</v>
      </c>
      <c r="H46" s="144">
        <v>340</v>
      </c>
      <c r="I46" s="144">
        <v>351</v>
      </c>
      <c r="J46" s="145">
        <v>372</v>
      </c>
      <c r="K46" s="144">
        <v>-30</v>
      </c>
      <c r="L46" s="146">
        <v>-8.064516129032258</v>
      </c>
    </row>
    <row r="47" spans="1:12" s="110" customFormat="1" ht="39" customHeight="1" x14ac:dyDescent="0.2">
      <c r="A47" s="604" t="s">
        <v>518</v>
      </c>
      <c r="B47" s="607"/>
      <c r="C47" s="607"/>
      <c r="D47" s="608"/>
      <c r="E47" s="113">
        <v>0.19767441860465115</v>
      </c>
      <c r="F47" s="115">
        <v>119</v>
      </c>
      <c r="G47" s="114">
        <v>129</v>
      </c>
      <c r="H47" s="114">
        <v>112</v>
      </c>
      <c r="I47" s="114">
        <v>118</v>
      </c>
      <c r="J47" s="140">
        <v>138</v>
      </c>
      <c r="K47" s="114">
        <v>-19</v>
      </c>
      <c r="L47" s="116">
        <v>-13.768115942028986</v>
      </c>
    </row>
    <row r="48" spans="1:12" s="110" customFormat="1" ht="15" customHeight="1" x14ac:dyDescent="0.2">
      <c r="A48" s="120"/>
      <c r="B48" s="119"/>
      <c r="C48" s="258" t="s">
        <v>106</v>
      </c>
      <c r="E48" s="113">
        <v>24.369747899159663</v>
      </c>
      <c r="F48" s="115">
        <v>29</v>
      </c>
      <c r="G48" s="114">
        <v>30</v>
      </c>
      <c r="H48" s="114">
        <v>29</v>
      </c>
      <c r="I48" s="114">
        <v>41</v>
      </c>
      <c r="J48" s="140">
        <v>50</v>
      </c>
      <c r="K48" s="114">
        <v>-21</v>
      </c>
      <c r="L48" s="116">
        <v>-42</v>
      </c>
    </row>
    <row r="49" spans="1:12" s="110" customFormat="1" ht="15" customHeight="1" x14ac:dyDescent="0.2">
      <c r="A49" s="123"/>
      <c r="B49" s="124"/>
      <c r="C49" s="260" t="s">
        <v>107</v>
      </c>
      <c r="D49" s="261"/>
      <c r="E49" s="125">
        <v>75.630252100840337</v>
      </c>
      <c r="F49" s="143">
        <v>90</v>
      </c>
      <c r="G49" s="144">
        <v>99</v>
      </c>
      <c r="H49" s="144">
        <v>83</v>
      </c>
      <c r="I49" s="144">
        <v>77</v>
      </c>
      <c r="J49" s="145">
        <v>88</v>
      </c>
      <c r="K49" s="144">
        <v>2</v>
      </c>
      <c r="L49" s="146">
        <v>2.2727272727272729</v>
      </c>
    </row>
    <row r="50" spans="1:12" s="110" customFormat="1" ht="24.95" customHeight="1" x14ac:dyDescent="0.2">
      <c r="A50" s="609" t="s">
        <v>192</v>
      </c>
      <c r="B50" s="610"/>
      <c r="C50" s="610"/>
      <c r="D50" s="611"/>
      <c r="E50" s="262">
        <v>16.126245847176079</v>
      </c>
      <c r="F50" s="263">
        <v>9708</v>
      </c>
      <c r="G50" s="264">
        <v>9992</v>
      </c>
      <c r="H50" s="264">
        <v>10261</v>
      </c>
      <c r="I50" s="264">
        <v>9721</v>
      </c>
      <c r="J50" s="265">
        <v>9775</v>
      </c>
      <c r="K50" s="263">
        <v>-67</v>
      </c>
      <c r="L50" s="266">
        <v>-0.68542199488491051</v>
      </c>
    </row>
    <row r="51" spans="1:12" s="110" customFormat="1" ht="15" customHeight="1" x14ac:dyDescent="0.2">
      <c r="A51" s="120"/>
      <c r="B51" s="119"/>
      <c r="C51" s="258" t="s">
        <v>106</v>
      </c>
      <c r="E51" s="113">
        <v>60.970333745364648</v>
      </c>
      <c r="F51" s="115">
        <v>5919</v>
      </c>
      <c r="G51" s="114">
        <v>6086</v>
      </c>
      <c r="H51" s="114">
        <v>6300</v>
      </c>
      <c r="I51" s="114">
        <v>5993</v>
      </c>
      <c r="J51" s="140">
        <v>6016</v>
      </c>
      <c r="K51" s="114">
        <v>-97</v>
      </c>
      <c r="L51" s="116">
        <v>-1.6123670212765957</v>
      </c>
    </row>
    <row r="52" spans="1:12" s="110" customFormat="1" ht="15" customHeight="1" x14ac:dyDescent="0.2">
      <c r="A52" s="120"/>
      <c r="B52" s="119"/>
      <c r="C52" s="258" t="s">
        <v>107</v>
      </c>
      <c r="E52" s="113">
        <v>39.029666254635352</v>
      </c>
      <c r="F52" s="115">
        <v>3789</v>
      </c>
      <c r="G52" s="114">
        <v>3906</v>
      </c>
      <c r="H52" s="114">
        <v>3961</v>
      </c>
      <c r="I52" s="114">
        <v>3728</v>
      </c>
      <c r="J52" s="140">
        <v>3759</v>
      </c>
      <c r="K52" s="114">
        <v>30</v>
      </c>
      <c r="L52" s="116">
        <v>0.79808459696727851</v>
      </c>
    </row>
    <row r="53" spans="1:12" s="110" customFormat="1" ht="15" customHeight="1" x14ac:dyDescent="0.2">
      <c r="A53" s="120"/>
      <c r="B53" s="119"/>
      <c r="C53" s="258" t="s">
        <v>187</v>
      </c>
      <c r="D53" s="110" t="s">
        <v>193</v>
      </c>
      <c r="E53" s="113">
        <v>24.042027194066748</v>
      </c>
      <c r="F53" s="115">
        <v>2334</v>
      </c>
      <c r="G53" s="114">
        <v>2695</v>
      </c>
      <c r="H53" s="114">
        <v>2758</v>
      </c>
      <c r="I53" s="114">
        <v>2196</v>
      </c>
      <c r="J53" s="140">
        <v>2307</v>
      </c>
      <c r="K53" s="114">
        <v>27</v>
      </c>
      <c r="L53" s="116">
        <v>1.1703511053315996</v>
      </c>
    </row>
    <row r="54" spans="1:12" s="110" customFormat="1" ht="15" customHeight="1" x14ac:dyDescent="0.2">
      <c r="A54" s="120"/>
      <c r="B54" s="119"/>
      <c r="D54" s="267" t="s">
        <v>194</v>
      </c>
      <c r="E54" s="113">
        <v>66.066838046272494</v>
      </c>
      <c r="F54" s="115">
        <v>1542</v>
      </c>
      <c r="G54" s="114">
        <v>1762</v>
      </c>
      <c r="H54" s="114">
        <v>1814</v>
      </c>
      <c r="I54" s="114">
        <v>1449</v>
      </c>
      <c r="J54" s="140">
        <v>1512</v>
      </c>
      <c r="K54" s="114">
        <v>30</v>
      </c>
      <c r="L54" s="116">
        <v>1.9841269841269842</v>
      </c>
    </row>
    <row r="55" spans="1:12" s="110" customFormat="1" ht="15" customHeight="1" x14ac:dyDescent="0.2">
      <c r="A55" s="120"/>
      <c r="B55" s="119"/>
      <c r="D55" s="267" t="s">
        <v>195</v>
      </c>
      <c r="E55" s="113">
        <v>33.933161953727506</v>
      </c>
      <c r="F55" s="115">
        <v>792</v>
      </c>
      <c r="G55" s="114">
        <v>933</v>
      </c>
      <c r="H55" s="114">
        <v>944</v>
      </c>
      <c r="I55" s="114">
        <v>747</v>
      </c>
      <c r="J55" s="140">
        <v>795</v>
      </c>
      <c r="K55" s="114">
        <v>-3</v>
      </c>
      <c r="L55" s="116">
        <v>-0.37735849056603776</v>
      </c>
    </row>
    <row r="56" spans="1:12" s="110" customFormat="1" ht="15" customHeight="1" x14ac:dyDescent="0.2">
      <c r="A56" s="120"/>
      <c r="B56" s="119" t="s">
        <v>196</v>
      </c>
      <c r="C56" s="258"/>
      <c r="E56" s="113">
        <v>67.312292358803987</v>
      </c>
      <c r="F56" s="115">
        <v>40522</v>
      </c>
      <c r="G56" s="114">
        <v>40447</v>
      </c>
      <c r="H56" s="114">
        <v>40652</v>
      </c>
      <c r="I56" s="114">
        <v>40464</v>
      </c>
      <c r="J56" s="140">
        <v>40412</v>
      </c>
      <c r="K56" s="114">
        <v>110</v>
      </c>
      <c r="L56" s="116">
        <v>0.27219637731366919</v>
      </c>
    </row>
    <row r="57" spans="1:12" s="110" customFormat="1" ht="15" customHeight="1" x14ac:dyDescent="0.2">
      <c r="A57" s="120"/>
      <c r="B57" s="119"/>
      <c r="C57" s="258" t="s">
        <v>106</v>
      </c>
      <c r="E57" s="113">
        <v>58.205419278416663</v>
      </c>
      <c r="F57" s="115">
        <v>23586</v>
      </c>
      <c r="G57" s="114">
        <v>23596</v>
      </c>
      <c r="H57" s="114">
        <v>23766</v>
      </c>
      <c r="I57" s="114">
        <v>23696</v>
      </c>
      <c r="J57" s="140">
        <v>23656</v>
      </c>
      <c r="K57" s="114">
        <v>-70</v>
      </c>
      <c r="L57" s="116">
        <v>-0.29590801487994589</v>
      </c>
    </row>
    <row r="58" spans="1:12" s="110" customFormat="1" ht="15" customHeight="1" x14ac:dyDescent="0.2">
      <c r="A58" s="120"/>
      <c r="B58" s="119"/>
      <c r="C58" s="258" t="s">
        <v>107</v>
      </c>
      <c r="E58" s="113">
        <v>41.794580721583337</v>
      </c>
      <c r="F58" s="115">
        <v>16936</v>
      </c>
      <c r="G58" s="114">
        <v>16851</v>
      </c>
      <c r="H58" s="114">
        <v>16886</v>
      </c>
      <c r="I58" s="114">
        <v>16768</v>
      </c>
      <c r="J58" s="140">
        <v>16756</v>
      </c>
      <c r="K58" s="114">
        <v>180</v>
      </c>
      <c r="L58" s="116">
        <v>1.0742420625447602</v>
      </c>
    </row>
    <row r="59" spans="1:12" s="110" customFormat="1" ht="15" customHeight="1" x14ac:dyDescent="0.2">
      <c r="A59" s="120"/>
      <c r="B59" s="119"/>
      <c r="C59" s="258" t="s">
        <v>105</v>
      </c>
      <c r="D59" s="110" t="s">
        <v>197</v>
      </c>
      <c r="E59" s="113">
        <v>90.375598440353386</v>
      </c>
      <c r="F59" s="115">
        <v>36622</v>
      </c>
      <c r="G59" s="114">
        <v>36564</v>
      </c>
      <c r="H59" s="114">
        <v>36768</v>
      </c>
      <c r="I59" s="114">
        <v>36604</v>
      </c>
      <c r="J59" s="140">
        <v>36561</v>
      </c>
      <c r="K59" s="114">
        <v>61</v>
      </c>
      <c r="L59" s="116">
        <v>0.16684445173819096</v>
      </c>
    </row>
    <row r="60" spans="1:12" s="110" customFormat="1" ht="15" customHeight="1" x14ac:dyDescent="0.2">
      <c r="A60" s="120"/>
      <c r="B60" s="119"/>
      <c r="C60" s="258"/>
      <c r="D60" s="267" t="s">
        <v>198</v>
      </c>
      <c r="E60" s="113">
        <v>55.319207034023265</v>
      </c>
      <c r="F60" s="115">
        <v>20259</v>
      </c>
      <c r="G60" s="114">
        <v>20283</v>
      </c>
      <c r="H60" s="114">
        <v>20450</v>
      </c>
      <c r="I60" s="114">
        <v>20400</v>
      </c>
      <c r="J60" s="140">
        <v>20369</v>
      </c>
      <c r="K60" s="114">
        <v>-110</v>
      </c>
      <c r="L60" s="116">
        <v>-0.54003632971672644</v>
      </c>
    </row>
    <row r="61" spans="1:12" s="110" customFormat="1" ht="15" customHeight="1" x14ac:dyDescent="0.2">
      <c r="A61" s="120"/>
      <c r="B61" s="119"/>
      <c r="C61" s="258"/>
      <c r="D61" s="267" t="s">
        <v>199</v>
      </c>
      <c r="E61" s="113">
        <v>44.680792965976735</v>
      </c>
      <c r="F61" s="115">
        <v>16363</v>
      </c>
      <c r="G61" s="114">
        <v>16281</v>
      </c>
      <c r="H61" s="114">
        <v>16318</v>
      </c>
      <c r="I61" s="114">
        <v>16204</v>
      </c>
      <c r="J61" s="140">
        <v>16192</v>
      </c>
      <c r="K61" s="114">
        <v>171</v>
      </c>
      <c r="L61" s="116">
        <v>1.0560770750988142</v>
      </c>
    </row>
    <row r="62" spans="1:12" s="110" customFormat="1" ht="15" customHeight="1" x14ac:dyDescent="0.2">
      <c r="A62" s="120"/>
      <c r="B62" s="119"/>
      <c r="C62" s="258"/>
      <c r="D62" s="258" t="s">
        <v>200</v>
      </c>
      <c r="E62" s="113">
        <v>9.6244015596466124</v>
      </c>
      <c r="F62" s="115">
        <v>3900</v>
      </c>
      <c r="G62" s="114">
        <v>3883</v>
      </c>
      <c r="H62" s="114">
        <v>3884</v>
      </c>
      <c r="I62" s="114">
        <v>3860</v>
      </c>
      <c r="J62" s="140">
        <v>3851</v>
      </c>
      <c r="K62" s="114">
        <v>49</v>
      </c>
      <c r="L62" s="116">
        <v>1.2723967800571281</v>
      </c>
    </row>
    <row r="63" spans="1:12" s="110" customFormat="1" ht="15" customHeight="1" x14ac:dyDescent="0.2">
      <c r="A63" s="120"/>
      <c r="B63" s="119"/>
      <c r="C63" s="258"/>
      <c r="D63" s="267" t="s">
        <v>198</v>
      </c>
      <c r="E63" s="113">
        <v>85.307692307692307</v>
      </c>
      <c r="F63" s="115">
        <v>3327</v>
      </c>
      <c r="G63" s="114">
        <v>3313</v>
      </c>
      <c r="H63" s="114">
        <v>3316</v>
      </c>
      <c r="I63" s="114">
        <v>3296</v>
      </c>
      <c r="J63" s="140">
        <v>3287</v>
      </c>
      <c r="K63" s="114">
        <v>40</v>
      </c>
      <c r="L63" s="116">
        <v>1.2169151201703681</v>
      </c>
    </row>
    <row r="64" spans="1:12" s="110" customFormat="1" ht="15" customHeight="1" x14ac:dyDescent="0.2">
      <c r="A64" s="120"/>
      <c r="B64" s="119"/>
      <c r="C64" s="258"/>
      <c r="D64" s="267" t="s">
        <v>199</v>
      </c>
      <c r="E64" s="113">
        <v>14.692307692307692</v>
      </c>
      <c r="F64" s="115">
        <v>573</v>
      </c>
      <c r="G64" s="114">
        <v>570</v>
      </c>
      <c r="H64" s="114">
        <v>568</v>
      </c>
      <c r="I64" s="114">
        <v>564</v>
      </c>
      <c r="J64" s="140">
        <v>564</v>
      </c>
      <c r="K64" s="114">
        <v>9</v>
      </c>
      <c r="L64" s="116">
        <v>1.5957446808510638</v>
      </c>
    </row>
    <row r="65" spans="1:12" s="110" customFormat="1" ht="15" customHeight="1" x14ac:dyDescent="0.2">
      <c r="A65" s="120"/>
      <c r="B65" s="119" t="s">
        <v>201</v>
      </c>
      <c r="C65" s="258"/>
      <c r="E65" s="113">
        <v>8.6196013289036539</v>
      </c>
      <c r="F65" s="115">
        <v>5189</v>
      </c>
      <c r="G65" s="114">
        <v>5148</v>
      </c>
      <c r="H65" s="114">
        <v>5099</v>
      </c>
      <c r="I65" s="114">
        <v>5035</v>
      </c>
      <c r="J65" s="140">
        <v>4976</v>
      </c>
      <c r="K65" s="114">
        <v>213</v>
      </c>
      <c r="L65" s="116">
        <v>4.280546623794212</v>
      </c>
    </row>
    <row r="66" spans="1:12" s="110" customFormat="1" ht="15" customHeight="1" x14ac:dyDescent="0.2">
      <c r="A66" s="120"/>
      <c r="B66" s="119"/>
      <c r="C66" s="258" t="s">
        <v>106</v>
      </c>
      <c r="E66" s="113">
        <v>60.666795143572941</v>
      </c>
      <c r="F66" s="115">
        <v>3148</v>
      </c>
      <c r="G66" s="114">
        <v>3119</v>
      </c>
      <c r="H66" s="114">
        <v>3083</v>
      </c>
      <c r="I66" s="114">
        <v>3046</v>
      </c>
      <c r="J66" s="140">
        <v>3024</v>
      </c>
      <c r="K66" s="114">
        <v>124</v>
      </c>
      <c r="L66" s="116">
        <v>4.1005291005291005</v>
      </c>
    </row>
    <row r="67" spans="1:12" s="110" customFormat="1" ht="15" customHeight="1" x14ac:dyDescent="0.2">
      <c r="A67" s="120"/>
      <c r="B67" s="119"/>
      <c r="C67" s="258" t="s">
        <v>107</v>
      </c>
      <c r="E67" s="113">
        <v>39.333204856427059</v>
      </c>
      <c r="F67" s="115">
        <v>2041</v>
      </c>
      <c r="G67" s="114">
        <v>2029</v>
      </c>
      <c r="H67" s="114">
        <v>2016</v>
      </c>
      <c r="I67" s="114">
        <v>1989</v>
      </c>
      <c r="J67" s="140">
        <v>1952</v>
      </c>
      <c r="K67" s="114">
        <v>89</v>
      </c>
      <c r="L67" s="116">
        <v>4.5594262295081966</v>
      </c>
    </row>
    <row r="68" spans="1:12" s="110" customFormat="1" ht="15" customHeight="1" x14ac:dyDescent="0.2">
      <c r="A68" s="120"/>
      <c r="B68" s="119"/>
      <c r="C68" s="258" t="s">
        <v>105</v>
      </c>
      <c r="D68" s="110" t="s">
        <v>202</v>
      </c>
      <c r="E68" s="113">
        <v>21.738292541915591</v>
      </c>
      <c r="F68" s="115">
        <v>1128</v>
      </c>
      <c r="G68" s="114">
        <v>1101</v>
      </c>
      <c r="H68" s="114">
        <v>1083</v>
      </c>
      <c r="I68" s="114">
        <v>1065</v>
      </c>
      <c r="J68" s="140">
        <v>1031</v>
      </c>
      <c r="K68" s="114">
        <v>97</v>
      </c>
      <c r="L68" s="116">
        <v>9.4083414161008729</v>
      </c>
    </row>
    <row r="69" spans="1:12" s="110" customFormat="1" ht="15" customHeight="1" x14ac:dyDescent="0.2">
      <c r="A69" s="120"/>
      <c r="B69" s="119"/>
      <c r="C69" s="258"/>
      <c r="D69" s="267" t="s">
        <v>198</v>
      </c>
      <c r="E69" s="113">
        <v>54.609929078014183</v>
      </c>
      <c r="F69" s="115">
        <v>616</v>
      </c>
      <c r="G69" s="114">
        <v>599</v>
      </c>
      <c r="H69" s="114">
        <v>579</v>
      </c>
      <c r="I69" s="114">
        <v>577</v>
      </c>
      <c r="J69" s="140">
        <v>562</v>
      </c>
      <c r="K69" s="114">
        <v>54</v>
      </c>
      <c r="L69" s="116">
        <v>9.6085409252669045</v>
      </c>
    </row>
    <row r="70" spans="1:12" s="110" customFormat="1" ht="15" customHeight="1" x14ac:dyDescent="0.2">
      <c r="A70" s="120"/>
      <c r="B70" s="119"/>
      <c r="C70" s="258"/>
      <c r="D70" s="267" t="s">
        <v>199</v>
      </c>
      <c r="E70" s="113">
        <v>45.390070921985817</v>
      </c>
      <c r="F70" s="115">
        <v>512</v>
      </c>
      <c r="G70" s="114">
        <v>502</v>
      </c>
      <c r="H70" s="114">
        <v>504</v>
      </c>
      <c r="I70" s="114">
        <v>488</v>
      </c>
      <c r="J70" s="140">
        <v>469</v>
      </c>
      <c r="K70" s="114">
        <v>43</v>
      </c>
      <c r="L70" s="116">
        <v>9.1684434968017055</v>
      </c>
    </row>
    <row r="71" spans="1:12" s="110" customFormat="1" ht="15" customHeight="1" x14ac:dyDescent="0.2">
      <c r="A71" s="120"/>
      <c r="B71" s="119"/>
      <c r="C71" s="258"/>
      <c r="D71" s="110" t="s">
        <v>203</v>
      </c>
      <c r="E71" s="113">
        <v>72.923492002312585</v>
      </c>
      <c r="F71" s="115">
        <v>3784</v>
      </c>
      <c r="G71" s="114">
        <v>3773</v>
      </c>
      <c r="H71" s="114">
        <v>3740</v>
      </c>
      <c r="I71" s="114">
        <v>3702</v>
      </c>
      <c r="J71" s="140">
        <v>3672</v>
      </c>
      <c r="K71" s="114">
        <v>112</v>
      </c>
      <c r="L71" s="116">
        <v>3.0501089324618738</v>
      </c>
    </row>
    <row r="72" spans="1:12" s="110" customFormat="1" ht="15" customHeight="1" x14ac:dyDescent="0.2">
      <c r="A72" s="120"/>
      <c r="B72" s="119"/>
      <c r="C72" s="258"/>
      <c r="D72" s="267" t="s">
        <v>198</v>
      </c>
      <c r="E72" s="113">
        <v>61.971458773784356</v>
      </c>
      <c r="F72" s="115">
        <v>2345</v>
      </c>
      <c r="G72" s="114">
        <v>2336</v>
      </c>
      <c r="H72" s="114">
        <v>2315</v>
      </c>
      <c r="I72" s="114">
        <v>2285</v>
      </c>
      <c r="J72" s="140">
        <v>2278</v>
      </c>
      <c r="K72" s="114">
        <v>67</v>
      </c>
      <c r="L72" s="116">
        <v>2.9411764705882355</v>
      </c>
    </row>
    <row r="73" spans="1:12" s="110" customFormat="1" ht="15" customHeight="1" x14ac:dyDescent="0.2">
      <c r="A73" s="120"/>
      <c r="B73" s="119"/>
      <c r="C73" s="258"/>
      <c r="D73" s="267" t="s">
        <v>199</v>
      </c>
      <c r="E73" s="113">
        <v>38.028541226215644</v>
      </c>
      <c r="F73" s="115">
        <v>1439</v>
      </c>
      <c r="G73" s="114">
        <v>1437</v>
      </c>
      <c r="H73" s="114">
        <v>1425</v>
      </c>
      <c r="I73" s="114">
        <v>1417</v>
      </c>
      <c r="J73" s="140">
        <v>1394</v>
      </c>
      <c r="K73" s="114">
        <v>45</v>
      </c>
      <c r="L73" s="116">
        <v>3.2281205164992826</v>
      </c>
    </row>
    <row r="74" spans="1:12" s="110" customFormat="1" ht="15" customHeight="1" x14ac:dyDescent="0.2">
      <c r="A74" s="120"/>
      <c r="B74" s="119"/>
      <c r="C74" s="258"/>
      <c r="D74" s="110" t="s">
        <v>204</v>
      </c>
      <c r="E74" s="113">
        <v>5.3382154557718247</v>
      </c>
      <c r="F74" s="115">
        <v>277</v>
      </c>
      <c r="G74" s="114">
        <v>274</v>
      </c>
      <c r="H74" s="114">
        <v>276</v>
      </c>
      <c r="I74" s="114">
        <v>268</v>
      </c>
      <c r="J74" s="140">
        <v>273</v>
      </c>
      <c r="K74" s="114">
        <v>4</v>
      </c>
      <c r="L74" s="116">
        <v>1.4652014652014651</v>
      </c>
    </row>
    <row r="75" spans="1:12" s="110" customFormat="1" ht="15" customHeight="1" x14ac:dyDescent="0.2">
      <c r="A75" s="120"/>
      <c r="B75" s="119"/>
      <c r="C75" s="258"/>
      <c r="D75" s="267" t="s">
        <v>198</v>
      </c>
      <c r="E75" s="113">
        <v>67.509025270758116</v>
      </c>
      <c r="F75" s="115">
        <v>187</v>
      </c>
      <c r="G75" s="114">
        <v>184</v>
      </c>
      <c r="H75" s="114">
        <v>189</v>
      </c>
      <c r="I75" s="114">
        <v>184</v>
      </c>
      <c r="J75" s="140">
        <v>184</v>
      </c>
      <c r="K75" s="114">
        <v>3</v>
      </c>
      <c r="L75" s="116">
        <v>1.6304347826086956</v>
      </c>
    </row>
    <row r="76" spans="1:12" s="110" customFormat="1" ht="15" customHeight="1" x14ac:dyDescent="0.2">
      <c r="A76" s="120"/>
      <c r="B76" s="119"/>
      <c r="C76" s="258"/>
      <c r="D76" s="267" t="s">
        <v>199</v>
      </c>
      <c r="E76" s="113">
        <v>32.490974729241877</v>
      </c>
      <c r="F76" s="115">
        <v>90</v>
      </c>
      <c r="G76" s="114">
        <v>90</v>
      </c>
      <c r="H76" s="114">
        <v>87</v>
      </c>
      <c r="I76" s="114">
        <v>84</v>
      </c>
      <c r="J76" s="140">
        <v>89</v>
      </c>
      <c r="K76" s="114">
        <v>1</v>
      </c>
      <c r="L76" s="116">
        <v>1.1235955056179776</v>
      </c>
    </row>
    <row r="77" spans="1:12" s="110" customFormat="1" ht="15" customHeight="1" x14ac:dyDescent="0.2">
      <c r="A77" s="534"/>
      <c r="B77" s="119" t="s">
        <v>205</v>
      </c>
      <c r="C77" s="268"/>
      <c r="D77" s="182"/>
      <c r="E77" s="113">
        <v>7.941860465116279</v>
      </c>
      <c r="F77" s="115">
        <v>4781</v>
      </c>
      <c r="G77" s="114">
        <v>4799</v>
      </c>
      <c r="H77" s="114">
        <v>4950</v>
      </c>
      <c r="I77" s="114">
        <v>4939</v>
      </c>
      <c r="J77" s="140">
        <v>4953</v>
      </c>
      <c r="K77" s="114">
        <v>-172</v>
      </c>
      <c r="L77" s="116">
        <v>-3.4726428427215827</v>
      </c>
    </row>
    <row r="78" spans="1:12" s="110" customFormat="1" ht="15" customHeight="1" x14ac:dyDescent="0.2">
      <c r="A78" s="120"/>
      <c r="B78" s="119"/>
      <c r="C78" s="268" t="s">
        <v>106</v>
      </c>
      <c r="D78" s="182"/>
      <c r="E78" s="113">
        <v>59.945618071533154</v>
      </c>
      <c r="F78" s="115">
        <v>2866</v>
      </c>
      <c r="G78" s="114">
        <v>2871</v>
      </c>
      <c r="H78" s="114">
        <v>2973</v>
      </c>
      <c r="I78" s="114">
        <v>2952</v>
      </c>
      <c r="J78" s="140">
        <v>2949</v>
      </c>
      <c r="K78" s="114">
        <v>-83</v>
      </c>
      <c r="L78" s="116">
        <v>-2.814513394370973</v>
      </c>
    </row>
    <row r="79" spans="1:12" s="110" customFormat="1" ht="15" customHeight="1" x14ac:dyDescent="0.2">
      <c r="A79" s="123"/>
      <c r="B79" s="124"/>
      <c r="C79" s="260" t="s">
        <v>107</v>
      </c>
      <c r="D79" s="261"/>
      <c r="E79" s="125">
        <v>40.054381928466846</v>
      </c>
      <c r="F79" s="143">
        <v>1915</v>
      </c>
      <c r="G79" s="144">
        <v>1928</v>
      </c>
      <c r="H79" s="144">
        <v>1977</v>
      </c>
      <c r="I79" s="144">
        <v>1987</v>
      </c>
      <c r="J79" s="145">
        <v>2004</v>
      </c>
      <c r="K79" s="144">
        <v>-89</v>
      </c>
      <c r="L79" s="146">
        <v>-4.4411177644710582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60200</v>
      </c>
      <c r="E11" s="114">
        <v>60386</v>
      </c>
      <c r="F11" s="114">
        <v>60962</v>
      </c>
      <c r="G11" s="114">
        <v>60159</v>
      </c>
      <c r="H11" s="140">
        <v>60116</v>
      </c>
      <c r="I11" s="115">
        <v>84</v>
      </c>
      <c r="J11" s="116">
        <v>0.13972985561248252</v>
      </c>
    </row>
    <row r="12" spans="1:15" s="110" customFormat="1" ht="24.95" customHeight="1" x14ac:dyDescent="0.2">
      <c r="A12" s="193" t="s">
        <v>132</v>
      </c>
      <c r="B12" s="194" t="s">
        <v>133</v>
      </c>
      <c r="C12" s="113">
        <v>0.46511627906976744</v>
      </c>
      <c r="D12" s="115">
        <v>280</v>
      </c>
      <c r="E12" s="114">
        <v>241</v>
      </c>
      <c r="F12" s="114">
        <v>261</v>
      </c>
      <c r="G12" s="114">
        <v>258</v>
      </c>
      <c r="H12" s="140">
        <v>279</v>
      </c>
      <c r="I12" s="115">
        <v>1</v>
      </c>
      <c r="J12" s="116">
        <v>0.35842293906810035</v>
      </c>
    </row>
    <row r="13" spans="1:15" s="110" customFormat="1" ht="24.95" customHeight="1" x14ac:dyDescent="0.2">
      <c r="A13" s="193" t="s">
        <v>134</v>
      </c>
      <c r="B13" s="199" t="s">
        <v>214</v>
      </c>
      <c r="C13" s="113">
        <v>1.0780730897009967</v>
      </c>
      <c r="D13" s="115">
        <v>649</v>
      </c>
      <c r="E13" s="114">
        <v>661</v>
      </c>
      <c r="F13" s="114">
        <v>665</v>
      </c>
      <c r="G13" s="114">
        <v>639</v>
      </c>
      <c r="H13" s="140">
        <v>637</v>
      </c>
      <c r="I13" s="115">
        <v>12</v>
      </c>
      <c r="J13" s="116">
        <v>1.8838304552590266</v>
      </c>
    </row>
    <row r="14" spans="1:15" s="287" customFormat="1" ht="24" customHeight="1" x14ac:dyDescent="0.2">
      <c r="A14" s="193" t="s">
        <v>215</v>
      </c>
      <c r="B14" s="199" t="s">
        <v>137</v>
      </c>
      <c r="C14" s="113">
        <v>47.498338870431894</v>
      </c>
      <c r="D14" s="115">
        <v>28594</v>
      </c>
      <c r="E14" s="114">
        <v>28705</v>
      </c>
      <c r="F14" s="114">
        <v>28875</v>
      </c>
      <c r="G14" s="114">
        <v>28501</v>
      </c>
      <c r="H14" s="140">
        <v>28699</v>
      </c>
      <c r="I14" s="115">
        <v>-105</v>
      </c>
      <c r="J14" s="116">
        <v>-0.36586640649499985</v>
      </c>
      <c r="K14" s="110"/>
      <c r="L14" s="110"/>
      <c r="M14" s="110"/>
      <c r="N14" s="110"/>
      <c r="O14" s="110"/>
    </row>
    <row r="15" spans="1:15" s="110" customFormat="1" ht="24.75" customHeight="1" x14ac:dyDescent="0.2">
      <c r="A15" s="193" t="s">
        <v>216</v>
      </c>
      <c r="B15" s="199" t="s">
        <v>217</v>
      </c>
      <c r="C15" s="113">
        <v>3.1212624584717608</v>
      </c>
      <c r="D15" s="115">
        <v>1879</v>
      </c>
      <c r="E15" s="114">
        <v>1777</v>
      </c>
      <c r="F15" s="114">
        <v>1789</v>
      </c>
      <c r="G15" s="114">
        <v>1720</v>
      </c>
      <c r="H15" s="140">
        <v>1734</v>
      </c>
      <c r="I15" s="115">
        <v>145</v>
      </c>
      <c r="J15" s="116">
        <v>8.362168396770473</v>
      </c>
    </row>
    <row r="16" spans="1:15" s="287" customFormat="1" ht="24.95" customHeight="1" x14ac:dyDescent="0.2">
      <c r="A16" s="193" t="s">
        <v>218</v>
      </c>
      <c r="B16" s="199" t="s">
        <v>141</v>
      </c>
      <c r="C16" s="113">
        <v>37.745847176079735</v>
      </c>
      <c r="D16" s="115">
        <v>22723</v>
      </c>
      <c r="E16" s="114">
        <v>22913</v>
      </c>
      <c r="F16" s="114">
        <v>23142</v>
      </c>
      <c r="G16" s="114">
        <v>22879</v>
      </c>
      <c r="H16" s="140">
        <v>23042</v>
      </c>
      <c r="I16" s="115">
        <v>-319</v>
      </c>
      <c r="J16" s="116">
        <v>-1.3844284350316813</v>
      </c>
      <c r="K16" s="110"/>
      <c r="L16" s="110"/>
      <c r="M16" s="110"/>
      <c r="N16" s="110"/>
      <c r="O16" s="110"/>
    </row>
    <row r="17" spans="1:15" s="110" customFormat="1" ht="24.95" customHeight="1" x14ac:dyDescent="0.2">
      <c r="A17" s="193" t="s">
        <v>219</v>
      </c>
      <c r="B17" s="199" t="s">
        <v>220</v>
      </c>
      <c r="C17" s="113">
        <v>6.631229235880399</v>
      </c>
      <c r="D17" s="115">
        <v>3992</v>
      </c>
      <c r="E17" s="114">
        <v>4015</v>
      </c>
      <c r="F17" s="114">
        <v>3944</v>
      </c>
      <c r="G17" s="114">
        <v>3902</v>
      </c>
      <c r="H17" s="140">
        <v>3923</v>
      </c>
      <c r="I17" s="115">
        <v>69</v>
      </c>
      <c r="J17" s="116">
        <v>1.7588580168238592</v>
      </c>
    </row>
    <row r="18" spans="1:15" s="287" customFormat="1" ht="24.95" customHeight="1" x14ac:dyDescent="0.2">
      <c r="A18" s="201" t="s">
        <v>144</v>
      </c>
      <c r="B18" s="202" t="s">
        <v>145</v>
      </c>
      <c r="C18" s="113">
        <v>4.8654485049833891</v>
      </c>
      <c r="D18" s="115">
        <v>2929</v>
      </c>
      <c r="E18" s="114">
        <v>2884</v>
      </c>
      <c r="F18" s="114">
        <v>3057</v>
      </c>
      <c r="G18" s="114">
        <v>2956</v>
      </c>
      <c r="H18" s="140">
        <v>2884</v>
      </c>
      <c r="I18" s="115">
        <v>45</v>
      </c>
      <c r="J18" s="116">
        <v>1.5603328710124826</v>
      </c>
      <c r="K18" s="110"/>
      <c r="L18" s="110"/>
      <c r="M18" s="110"/>
      <c r="N18" s="110"/>
      <c r="O18" s="110"/>
    </row>
    <row r="19" spans="1:15" s="110" customFormat="1" ht="24.95" customHeight="1" x14ac:dyDescent="0.2">
      <c r="A19" s="193" t="s">
        <v>146</v>
      </c>
      <c r="B19" s="199" t="s">
        <v>147</v>
      </c>
      <c r="C19" s="113">
        <v>10.187707641196013</v>
      </c>
      <c r="D19" s="115">
        <v>6133</v>
      </c>
      <c r="E19" s="114">
        <v>6160</v>
      </c>
      <c r="F19" s="114">
        <v>6215</v>
      </c>
      <c r="G19" s="114">
        <v>6160</v>
      </c>
      <c r="H19" s="140">
        <v>6194</v>
      </c>
      <c r="I19" s="115">
        <v>-61</v>
      </c>
      <c r="J19" s="116">
        <v>-0.98482402324830476</v>
      </c>
    </row>
    <row r="20" spans="1:15" s="287" customFormat="1" ht="24.95" customHeight="1" x14ac:dyDescent="0.2">
      <c r="A20" s="193" t="s">
        <v>148</v>
      </c>
      <c r="B20" s="199" t="s">
        <v>149</v>
      </c>
      <c r="C20" s="113">
        <v>3.0481727574750832</v>
      </c>
      <c r="D20" s="115">
        <v>1835</v>
      </c>
      <c r="E20" s="114">
        <v>1865</v>
      </c>
      <c r="F20" s="114">
        <v>1713</v>
      </c>
      <c r="G20" s="114">
        <v>1710</v>
      </c>
      <c r="H20" s="140">
        <v>1708</v>
      </c>
      <c r="I20" s="115">
        <v>127</v>
      </c>
      <c r="J20" s="116">
        <v>7.4355971896955504</v>
      </c>
      <c r="K20" s="110"/>
      <c r="L20" s="110"/>
      <c r="M20" s="110"/>
      <c r="N20" s="110"/>
      <c r="O20" s="110"/>
    </row>
    <row r="21" spans="1:15" s="110" customFormat="1" ht="24.95" customHeight="1" x14ac:dyDescent="0.2">
      <c r="A21" s="201" t="s">
        <v>150</v>
      </c>
      <c r="B21" s="202" t="s">
        <v>151</v>
      </c>
      <c r="C21" s="113">
        <v>1.7225913621262459</v>
      </c>
      <c r="D21" s="115">
        <v>1037</v>
      </c>
      <c r="E21" s="114">
        <v>1039</v>
      </c>
      <c r="F21" s="114">
        <v>1086</v>
      </c>
      <c r="G21" s="114">
        <v>1074</v>
      </c>
      <c r="H21" s="140">
        <v>1008</v>
      </c>
      <c r="I21" s="115">
        <v>29</v>
      </c>
      <c r="J21" s="116">
        <v>2.876984126984127</v>
      </c>
    </row>
    <row r="22" spans="1:15" s="110" customFormat="1" ht="24.95" customHeight="1" x14ac:dyDescent="0.2">
      <c r="A22" s="201" t="s">
        <v>152</v>
      </c>
      <c r="B22" s="199" t="s">
        <v>153</v>
      </c>
      <c r="C22" s="113">
        <v>0.94186046511627908</v>
      </c>
      <c r="D22" s="115">
        <v>567</v>
      </c>
      <c r="E22" s="114">
        <v>574</v>
      </c>
      <c r="F22" s="114">
        <v>555</v>
      </c>
      <c r="G22" s="114">
        <v>532</v>
      </c>
      <c r="H22" s="140">
        <v>518</v>
      </c>
      <c r="I22" s="115">
        <v>49</v>
      </c>
      <c r="J22" s="116">
        <v>9.4594594594594597</v>
      </c>
    </row>
    <row r="23" spans="1:15" s="110" customFormat="1" ht="24.95" customHeight="1" x14ac:dyDescent="0.2">
      <c r="A23" s="193" t="s">
        <v>154</v>
      </c>
      <c r="B23" s="199" t="s">
        <v>155</v>
      </c>
      <c r="C23" s="113">
        <v>1.2358803986710964</v>
      </c>
      <c r="D23" s="115">
        <v>744</v>
      </c>
      <c r="E23" s="114">
        <v>760</v>
      </c>
      <c r="F23" s="114">
        <v>771</v>
      </c>
      <c r="G23" s="114">
        <v>788</v>
      </c>
      <c r="H23" s="140">
        <v>795</v>
      </c>
      <c r="I23" s="115">
        <v>-51</v>
      </c>
      <c r="J23" s="116">
        <v>-6.4150943396226419</v>
      </c>
    </row>
    <row r="24" spans="1:15" s="110" customFormat="1" ht="24.95" customHeight="1" x14ac:dyDescent="0.2">
      <c r="A24" s="193" t="s">
        <v>156</v>
      </c>
      <c r="B24" s="199" t="s">
        <v>221</v>
      </c>
      <c r="C24" s="113">
        <v>3.3704318936877078</v>
      </c>
      <c r="D24" s="115">
        <v>2029</v>
      </c>
      <c r="E24" s="114">
        <v>2123</v>
      </c>
      <c r="F24" s="114">
        <v>2138</v>
      </c>
      <c r="G24" s="114">
        <v>2101</v>
      </c>
      <c r="H24" s="140">
        <v>2080</v>
      </c>
      <c r="I24" s="115">
        <v>-51</v>
      </c>
      <c r="J24" s="116">
        <v>-2.4519230769230771</v>
      </c>
    </row>
    <row r="25" spans="1:15" s="110" customFormat="1" ht="24.95" customHeight="1" x14ac:dyDescent="0.2">
      <c r="A25" s="193" t="s">
        <v>222</v>
      </c>
      <c r="B25" s="204" t="s">
        <v>159</v>
      </c>
      <c r="C25" s="113">
        <v>2.6578073089700998</v>
      </c>
      <c r="D25" s="115">
        <v>1600</v>
      </c>
      <c r="E25" s="114">
        <v>1623</v>
      </c>
      <c r="F25" s="114">
        <v>1664</v>
      </c>
      <c r="G25" s="114">
        <v>1584</v>
      </c>
      <c r="H25" s="140">
        <v>1520</v>
      </c>
      <c r="I25" s="115">
        <v>80</v>
      </c>
      <c r="J25" s="116">
        <v>5.2631578947368425</v>
      </c>
    </row>
    <row r="26" spans="1:15" s="110" customFormat="1" ht="24.95" customHeight="1" x14ac:dyDescent="0.2">
      <c r="A26" s="201">
        <v>782.78300000000002</v>
      </c>
      <c r="B26" s="203" t="s">
        <v>160</v>
      </c>
      <c r="C26" s="113">
        <v>2.308970099667774</v>
      </c>
      <c r="D26" s="115">
        <v>1390</v>
      </c>
      <c r="E26" s="114">
        <v>1339</v>
      </c>
      <c r="F26" s="114">
        <v>1610</v>
      </c>
      <c r="G26" s="114">
        <v>1624</v>
      </c>
      <c r="H26" s="140">
        <v>1580</v>
      </c>
      <c r="I26" s="115">
        <v>-190</v>
      </c>
      <c r="J26" s="116">
        <v>-12.025316455696203</v>
      </c>
    </row>
    <row r="27" spans="1:15" s="110" customFormat="1" ht="24.95" customHeight="1" x14ac:dyDescent="0.2">
      <c r="A27" s="193" t="s">
        <v>161</v>
      </c>
      <c r="B27" s="199" t="s">
        <v>223</v>
      </c>
      <c r="C27" s="113">
        <v>3.036544850498339</v>
      </c>
      <c r="D27" s="115">
        <v>1828</v>
      </c>
      <c r="E27" s="114">
        <v>1830</v>
      </c>
      <c r="F27" s="114">
        <v>1827</v>
      </c>
      <c r="G27" s="114">
        <v>1793</v>
      </c>
      <c r="H27" s="140">
        <v>1796</v>
      </c>
      <c r="I27" s="115">
        <v>32</v>
      </c>
      <c r="J27" s="116">
        <v>1.7817371937639199</v>
      </c>
    </row>
    <row r="28" spans="1:15" s="110" customFormat="1" ht="24.95" customHeight="1" x14ac:dyDescent="0.2">
      <c r="A28" s="193" t="s">
        <v>163</v>
      </c>
      <c r="B28" s="199" t="s">
        <v>164</v>
      </c>
      <c r="C28" s="113">
        <v>1.5963455149501662</v>
      </c>
      <c r="D28" s="115">
        <v>961</v>
      </c>
      <c r="E28" s="114">
        <v>966</v>
      </c>
      <c r="F28" s="114">
        <v>943</v>
      </c>
      <c r="G28" s="114">
        <v>931</v>
      </c>
      <c r="H28" s="140">
        <v>924</v>
      </c>
      <c r="I28" s="115">
        <v>37</v>
      </c>
      <c r="J28" s="116">
        <v>4.0043290043290041</v>
      </c>
    </row>
    <row r="29" spans="1:15" s="110" customFormat="1" ht="24.95" customHeight="1" x14ac:dyDescent="0.2">
      <c r="A29" s="193">
        <v>86</v>
      </c>
      <c r="B29" s="199" t="s">
        <v>165</v>
      </c>
      <c r="C29" s="113">
        <v>4.7757475083056482</v>
      </c>
      <c r="D29" s="115">
        <v>2875</v>
      </c>
      <c r="E29" s="114">
        <v>2840</v>
      </c>
      <c r="F29" s="114">
        <v>2815</v>
      </c>
      <c r="G29" s="114">
        <v>2797</v>
      </c>
      <c r="H29" s="140">
        <v>2806</v>
      </c>
      <c r="I29" s="115">
        <v>69</v>
      </c>
      <c r="J29" s="116">
        <v>2.459016393442623</v>
      </c>
    </row>
    <row r="30" spans="1:15" s="110" customFormat="1" ht="24.95" customHeight="1" x14ac:dyDescent="0.2">
      <c r="A30" s="193">
        <v>87.88</v>
      </c>
      <c r="B30" s="204" t="s">
        <v>166</v>
      </c>
      <c r="C30" s="113">
        <v>9.8006644518272417</v>
      </c>
      <c r="D30" s="115">
        <v>5900</v>
      </c>
      <c r="E30" s="114">
        <v>5938</v>
      </c>
      <c r="F30" s="114">
        <v>5886</v>
      </c>
      <c r="G30" s="114">
        <v>5827</v>
      </c>
      <c r="H30" s="140">
        <v>5857</v>
      </c>
      <c r="I30" s="115">
        <v>43</v>
      </c>
      <c r="J30" s="116">
        <v>0.73416424790848556</v>
      </c>
    </row>
    <row r="31" spans="1:15" s="110" customFormat="1" ht="24.95" customHeight="1" x14ac:dyDescent="0.2">
      <c r="A31" s="193" t="s">
        <v>167</v>
      </c>
      <c r="B31" s="199" t="s">
        <v>168</v>
      </c>
      <c r="C31" s="113">
        <v>1.4102990033222591</v>
      </c>
      <c r="D31" s="115">
        <v>849</v>
      </c>
      <c r="E31" s="114">
        <v>838</v>
      </c>
      <c r="F31" s="114">
        <v>881</v>
      </c>
      <c r="G31" s="114">
        <v>884</v>
      </c>
      <c r="H31" s="140">
        <v>831</v>
      </c>
      <c r="I31" s="115">
        <v>18</v>
      </c>
      <c r="J31" s="116">
        <v>2.1660649819494586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0.46511627906976744</v>
      </c>
      <c r="D34" s="115">
        <v>280</v>
      </c>
      <c r="E34" s="114">
        <v>241</v>
      </c>
      <c r="F34" s="114">
        <v>261</v>
      </c>
      <c r="G34" s="114">
        <v>258</v>
      </c>
      <c r="H34" s="140">
        <v>279</v>
      </c>
      <c r="I34" s="115">
        <v>1</v>
      </c>
      <c r="J34" s="116">
        <v>0.35842293906810035</v>
      </c>
    </row>
    <row r="35" spans="1:10" s="110" customFormat="1" ht="24.95" customHeight="1" x14ac:dyDescent="0.2">
      <c r="A35" s="292" t="s">
        <v>171</v>
      </c>
      <c r="B35" s="293" t="s">
        <v>172</v>
      </c>
      <c r="C35" s="113">
        <v>53.441860465116278</v>
      </c>
      <c r="D35" s="115">
        <v>32172</v>
      </c>
      <c r="E35" s="114">
        <v>32250</v>
      </c>
      <c r="F35" s="114">
        <v>32597</v>
      </c>
      <c r="G35" s="114">
        <v>32096</v>
      </c>
      <c r="H35" s="140">
        <v>32220</v>
      </c>
      <c r="I35" s="115">
        <v>-48</v>
      </c>
      <c r="J35" s="116">
        <v>-0.148975791433892</v>
      </c>
    </row>
    <row r="36" spans="1:10" s="110" customFormat="1" ht="24.95" customHeight="1" x14ac:dyDescent="0.2">
      <c r="A36" s="294" t="s">
        <v>173</v>
      </c>
      <c r="B36" s="295" t="s">
        <v>174</v>
      </c>
      <c r="C36" s="125">
        <v>46.093023255813954</v>
      </c>
      <c r="D36" s="143">
        <v>27748</v>
      </c>
      <c r="E36" s="144">
        <v>27895</v>
      </c>
      <c r="F36" s="144">
        <v>28104</v>
      </c>
      <c r="G36" s="144">
        <v>27805</v>
      </c>
      <c r="H36" s="145">
        <v>27617</v>
      </c>
      <c r="I36" s="143">
        <v>131</v>
      </c>
      <c r="J36" s="146">
        <v>0.47434551182242823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2020-09-25T08:29:42Z</dcterms:created>
  <dcterms:modified xsi:type="dcterms:W3CDTF">2020-09-28T08:08:10Z</dcterms:modified>
</cp:coreProperties>
</file>