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E44" i="24"/>
  <c r="D44" i="24"/>
  <c r="C44" i="24"/>
  <c r="M44" i="24" s="1"/>
  <c r="B44" i="24"/>
  <c r="J44" i="24" s="1"/>
  <c r="M43" i="24"/>
  <c r="I43" i="24"/>
  <c r="H43" i="24"/>
  <c r="G43" i="24"/>
  <c r="F43" i="24"/>
  <c r="E43" i="24"/>
  <c r="C43" i="24"/>
  <c r="L43" i="24" s="1"/>
  <c r="B43" i="24"/>
  <c r="D43" i="24" s="1"/>
  <c r="M42" i="24"/>
  <c r="K42" i="24"/>
  <c r="I42" i="24"/>
  <c r="E42" i="24"/>
  <c r="D42" i="24"/>
  <c r="C42" i="24"/>
  <c r="L42" i="24" s="1"/>
  <c r="B42" i="24"/>
  <c r="J42" i="24" s="1"/>
  <c r="M41" i="24"/>
  <c r="I41" i="24"/>
  <c r="H41" i="24"/>
  <c r="G41" i="24"/>
  <c r="F41" i="24"/>
  <c r="E41" i="24"/>
  <c r="C41" i="24"/>
  <c r="L41" i="24" s="1"/>
  <c r="B41" i="24"/>
  <c r="D41" i="24" s="1"/>
  <c r="M40" i="24"/>
  <c r="K40" i="24"/>
  <c r="I40" i="24"/>
  <c r="E40" i="24"/>
  <c r="D40" i="24"/>
  <c r="C40" i="24"/>
  <c r="L40" i="24" s="1"/>
  <c r="B40" i="24"/>
  <c r="J40" i="24" s="1"/>
  <c r="M36" i="24"/>
  <c r="L36" i="24"/>
  <c r="K36" i="24"/>
  <c r="J36" i="24"/>
  <c r="I36" i="24"/>
  <c r="H36" i="24"/>
  <c r="G36" i="24"/>
  <c r="F36" i="24"/>
  <c r="E36" i="24"/>
  <c r="D36" i="24"/>
  <c r="K57" i="15"/>
  <c r="L57" i="15" s="1"/>
  <c r="C38" i="24"/>
  <c r="C37" i="24"/>
  <c r="M37" i="24" s="1"/>
  <c r="C35" i="24"/>
  <c r="C34" i="24"/>
  <c r="C33" i="24"/>
  <c r="C32" i="24"/>
  <c r="G32" i="24" s="1"/>
  <c r="C31" i="24"/>
  <c r="C30" i="24"/>
  <c r="C29" i="24"/>
  <c r="C28" i="24"/>
  <c r="G28" i="24" s="1"/>
  <c r="C27" i="24"/>
  <c r="C26" i="24"/>
  <c r="G26" i="24" s="1"/>
  <c r="C25" i="24"/>
  <c r="C24" i="24"/>
  <c r="C23" i="24"/>
  <c r="C22" i="24"/>
  <c r="G22" i="24" s="1"/>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17" i="24"/>
  <c r="D17" i="24"/>
  <c r="J17" i="24"/>
  <c r="H17" i="24"/>
  <c r="K17" i="24"/>
  <c r="K20" i="24"/>
  <c r="J20" i="24"/>
  <c r="H20" i="24"/>
  <c r="F20" i="24"/>
  <c r="D20" i="24"/>
  <c r="F31" i="24"/>
  <c r="D31" i="24"/>
  <c r="J31" i="24"/>
  <c r="H31" i="24"/>
  <c r="K31" i="24"/>
  <c r="D38" i="24"/>
  <c r="K38" i="24"/>
  <c r="J38" i="24"/>
  <c r="H38" i="24"/>
  <c r="F38" i="24"/>
  <c r="G7" i="24"/>
  <c r="M7" i="24"/>
  <c r="E7" i="24"/>
  <c r="L7" i="24"/>
  <c r="I7" i="24"/>
  <c r="G35" i="24"/>
  <c r="M35" i="24"/>
  <c r="E35" i="24"/>
  <c r="L35" i="24"/>
  <c r="I35" i="24"/>
  <c r="K16" i="24"/>
  <c r="J16" i="24"/>
  <c r="H16" i="24"/>
  <c r="F16" i="24"/>
  <c r="D16" i="24"/>
  <c r="F19" i="24"/>
  <c r="D19" i="24"/>
  <c r="J19" i="24"/>
  <c r="H19" i="24"/>
  <c r="K19" i="24"/>
  <c r="K22" i="24"/>
  <c r="J22" i="24"/>
  <c r="H22" i="24"/>
  <c r="F22" i="24"/>
  <c r="D22" i="24"/>
  <c r="F25" i="24"/>
  <c r="D25" i="24"/>
  <c r="J25" i="24"/>
  <c r="H25" i="24"/>
  <c r="K25" i="24"/>
  <c r="K28" i="24"/>
  <c r="J28" i="24"/>
  <c r="H28" i="24"/>
  <c r="F28" i="24"/>
  <c r="D28" i="24"/>
  <c r="K34" i="24"/>
  <c r="J34" i="24"/>
  <c r="H34" i="24"/>
  <c r="F34" i="24"/>
  <c r="D34" i="24"/>
  <c r="G17" i="24"/>
  <c r="M17" i="24"/>
  <c r="E17" i="24"/>
  <c r="L17" i="24"/>
  <c r="I17" i="24"/>
  <c r="G23" i="24"/>
  <c r="M23" i="24"/>
  <c r="E23" i="24"/>
  <c r="L23" i="24"/>
  <c r="I23" i="24"/>
  <c r="G29" i="24"/>
  <c r="M29" i="24"/>
  <c r="E29" i="24"/>
  <c r="L29" i="24"/>
  <c r="I29" i="24"/>
  <c r="G9" i="24"/>
  <c r="M9" i="24"/>
  <c r="E9" i="24"/>
  <c r="L9" i="24"/>
  <c r="I9" i="24"/>
  <c r="K8" i="24"/>
  <c r="J8" i="24"/>
  <c r="H8" i="24"/>
  <c r="F8" i="24"/>
  <c r="D8" i="24"/>
  <c r="F9" i="24"/>
  <c r="D9" i="24"/>
  <c r="J9" i="24"/>
  <c r="H9" i="24"/>
  <c r="K9" i="24"/>
  <c r="F23" i="24"/>
  <c r="D23" i="24"/>
  <c r="J23" i="24"/>
  <c r="H23" i="24"/>
  <c r="K23" i="24"/>
  <c r="F29" i="24"/>
  <c r="D29" i="24"/>
  <c r="J29" i="24"/>
  <c r="H29" i="24"/>
  <c r="K29" i="24"/>
  <c r="K32" i="24"/>
  <c r="J32" i="24"/>
  <c r="H32" i="24"/>
  <c r="F32" i="24"/>
  <c r="D32" i="24"/>
  <c r="F35" i="24"/>
  <c r="D35" i="24"/>
  <c r="J35" i="24"/>
  <c r="H35" i="24"/>
  <c r="K35" i="24"/>
  <c r="B45" i="24"/>
  <c r="B39" i="24"/>
  <c r="G27" i="24"/>
  <c r="M27" i="24"/>
  <c r="E27" i="24"/>
  <c r="L27" i="24"/>
  <c r="I27" i="24"/>
  <c r="G33" i="24"/>
  <c r="M33" i="24"/>
  <c r="E33" i="24"/>
  <c r="L33" i="24"/>
  <c r="I33" i="24"/>
  <c r="B14" i="24"/>
  <c r="B6" i="24"/>
  <c r="K26" i="24"/>
  <c r="J26" i="24"/>
  <c r="H26" i="24"/>
  <c r="F26" i="24"/>
  <c r="D26" i="24"/>
  <c r="G15" i="24"/>
  <c r="M15" i="24"/>
  <c r="E15" i="24"/>
  <c r="L15" i="24"/>
  <c r="I15" i="24"/>
  <c r="G21" i="24"/>
  <c r="M21" i="24"/>
  <c r="E21" i="24"/>
  <c r="L21" i="24"/>
  <c r="I21" i="24"/>
  <c r="F15" i="24"/>
  <c r="D15" i="24"/>
  <c r="J15" i="24"/>
  <c r="H15" i="24"/>
  <c r="K15" i="24"/>
  <c r="F21" i="24"/>
  <c r="D21" i="24"/>
  <c r="J21" i="24"/>
  <c r="H21" i="24"/>
  <c r="K21" i="24"/>
  <c r="K24" i="24"/>
  <c r="J24" i="24"/>
  <c r="H24" i="24"/>
  <c r="F24" i="24"/>
  <c r="D24" i="24"/>
  <c r="F27" i="24"/>
  <c r="D27" i="24"/>
  <c r="J27" i="24"/>
  <c r="H27" i="24"/>
  <c r="K27" i="24"/>
  <c r="K30" i="24"/>
  <c r="J30" i="24"/>
  <c r="H30" i="24"/>
  <c r="F30" i="24"/>
  <c r="D30" i="24"/>
  <c r="F33" i="24"/>
  <c r="D33" i="24"/>
  <c r="J33" i="24"/>
  <c r="H33" i="24"/>
  <c r="K33" i="24"/>
  <c r="H37" i="24"/>
  <c r="F37" i="24"/>
  <c r="D37" i="24"/>
  <c r="K37" i="24"/>
  <c r="J37" i="24"/>
  <c r="G19" i="24"/>
  <c r="M19" i="24"/>
  <c r="E19" i="24"/>
  <c r="L19" i="24"/>
  <c r="I19" i="24"/>
  <c r="G25" i="24"/>
  <c r="M25" i="24"/>
  <c r="E25" i="24"/>
  <c r="L25" i="24"/>
  <c r="I25" i="24"/>
  <c r="G31" i="24"/>
  <c r="M31" i="24"/>
  <c r="E31" i="24"/>
  <c r="L31" i="24"/>
  <c r="I31" i="24"/>
  <c r="K18" i="24"/>
  <c r="J18" i="24"/>
  <c r="H18" i="24"/>
  <c r="F18" i="24"/>
  <c r="D18" i="24"/>
  <c r="I8" i="24"/>
  <c r="M8" i="24"/>
  <c r="E8" i="24"/>
  <c r="L8" i="24"/>
  <c r="I18" i="24"/>
  <c r="M18" i="24"/>
  <c r="E18" i="24"/>
  <c r="L18" i="24"/>
  <c r="I26" i="24"/>
  <c r="M26" i="24"/>
  <c r="E26" i="24"/>
  <c r="L26" i="24"/>
  <c r="I34" i="24"/>
  <c r="M34" i="24"/>
  <c r="E34" i="24"/>
  <c r="L34" i="24"/>
  <c r="E37" i="24"/>
  <c r="M38" i="24"/>
  <c r="E38" i="24"/>
  <c r="L38" i="24"/>
  <c r="G38" i="24"/>
  <c r="I16" i="24"/>
  <c r="M16" i="24"/>
  <c r="E16" i="24"/>
  <c r="L16" i="24"/>
  <c r="I24" i="24"/>
  <c r="M24" i="24"/>
  <c r="E24" i="24"/>
  <c r="L24" i="24"/>
  <c r="I32" i="24"/>
  <c r="M32" i="24"/>
  <c r="E32" i="24"/>
  <c r="L32" i="24"/>
  <c r="G8"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8" i="24"/>
  <c r="G34" i="24"/>
  <c r="C14" i="24"/>
  <c r="C6" i="24"/>
  <c r="I22" i="24"/>
  <c r="M22" i="24"/>
  <c r="E22" i="24"/>
  <c r="L22" i="24"/>
  <c r="I30" i="24"/>
  <c r="M30" i="24"/>
  <c r="E30" i="24"/>
  <c r="L30" i="24"/>
  <c r="C45" i="24"/>
  <c r="C39" i="24"/>
  <c r="G24" i="24"/>
  <c r="G30" i="24"/>
  <c r="I20" i="24"/>
  <c r="M20" i="24"/>
  <c r="E20" i="24"/>
  <c r="L20" i="24"/>
  <c r="I28" i="24"/>
  <c r="M28" i="24"/>
  <c r="E28" i="24"/>
  <c r="L28" i="24"/>
  <c r="I37" i="24"/>
  <c r="G37" i="24"/>
  <c r="L37" i="24"/>
  <c r="G2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K41" i="24"/>
  <c r="G42" i="24"/>
  <c r="K43" i="24"/>
  <c r="G44" i="24"/>
  <c r="H40" i="24"/>
  <c r="H42" i="24"/>
  <c r="H44" i="24"/>
  <c r="L44" i="24"/>
  <c r="J79" i="24" l="1"/>
  <c r="J78" i="24"/>
  <c r="K14" i="24"/>
  <c r="J14" i="24"/>
  <c r="H14" i="24"/>
  <c r="F14" i="24"/>
  <c r="D14" i="24"/>
  <c r="K6" i="24"/>
  <c r="J6" i="24"/>
  <c r="H6" i="24"/>
  <c r="F6" i="24"/>
  <c r="D6" i="24"/>
  <c r="K79" i="24"/>
  <c r="K78" i="24"/>
  <c r="H39" i="24"/>
  <c r="F39" i="24"/>
  <c r="D39" i="24"/>
  <c r="K39" i="24"/>
  <c r="J39" i="24"/>
  <c r="I78" i="24"/>
  <c r="I79" i="24"/>
  <c r="I39" i="24"/>
  <c r="G39" i="24"/>
  <c r="L39" i="24"/>
  <c r="M39" i="24"/>
  <c r="E39" i="24"/>
  <c r="H45" i="24"/>
  <c r="F45" i="24"/>
  <c r="D45" i="24"/>
  <c r="K45" i="24"/>
  <c r="J45" i="24"/>
  <c r="I14" i="24"/>
  <c r="M14" i="24"/>
  <c r="E14" i="24"/>
  <c r="L14" i="24"/>
  <c r="G14" i="24"/>
  <c r="I45" i="24"/>
  <c r="G45" i="24"/>
  <c r="L45" i="24"/>
  <c r="M45" i="24"/>
  <c r="E45" i="24"/>
  <c r="I6" i="24"/>
  <c r="M6" i="24"/>
  <c r="E6" i="24"/>
  <c r="L6" i="24"/>
  <c r="G6" i="24"/>
  <c r="I83" i="24" l="1"/>
  <c r="I82" i="24"/>
  <c r="I81" i="24"/>
</calcChain>
</file>

<file path=xl/sharedStrings.xml><?xml version="1.0" encoding="utf-8"?>
<sst xmlns="http://schemas.openxmlformats.org/spreadsheetml/2006/main" count="1656" uniqueCount="521">
  <si>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</si>
  <si>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</si>
  <si>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</si>
  <si>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</si>
  <si>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</si>
  <si>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</si>
  <si>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</si>
  <si>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</si>
  <si>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</si>
  <si>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</si>
  <si>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</si>
  <si>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</si>
  <si>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</si>
  <si>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Siegen-Wittgenstein (05970)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</si>
  <si>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</si>
  <si>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</si>
  <si>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</si>
  <si>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</si>
  <si>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</si>
  <si>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</si>
  <si>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</si>
  <si>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</si>
  <si>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</si>
  <si>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</si>
  <si>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</si>
  <si>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</si>
  <si>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</si>
  <si>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</si>
  <si>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</si>
  <si>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</si>
  <si>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</si>
  <si>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</si>
  <si>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</si>
  <si>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</si>
  <si>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</si>
  <si>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</si>
  <si>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</si>
  <si>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</si>
  <si>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</si>
  <si>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</si>
  <si>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</si>
  <si>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</si>
  <si>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</si>
  <si>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</si>
  <si>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</si>
  <si>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</si>
  <si>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</si>
  <si>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</si>
  <si>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</si>
  <si>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</si>
  <si>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</si>
  <si>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</si>
  <si>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</si>
  <si>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</si>
  <si>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</si>
  <si>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</si>
  <si>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</si>
  <si>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</si>
  <si>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</si>
  <si>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</si>
  <si>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</si>
  <si>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</si>
  <si>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</si>
  <si>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</si>
  <si>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</si>
  <si>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</si>
  <si>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</si>
  <si>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</si>
  <si>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</si>
  <si>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</si>
  <si>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</si>
  <si>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</si>
  <si>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</si>
  <si>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</si>
  <si>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</si>
  <si>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</si>
  <si>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</si>
  <si>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</si>
  <si>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</si>
  <si>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</si>
  <si>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</si>
  <si>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</si>
  <si>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</si>
  <si>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</si>
  <si>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</si>
  <si>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</si>
  <si>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</si>
  <si>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</si>
  <si>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</si>
  <si>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</si>
  <si>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</si>
  <si>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</si>
  <si>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Siegen-Wittgenstein (05970);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</si>
  <si>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</si>
  <si>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</si>
  <si>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</si>
  <si>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</si>
  <si>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</si>
  <si>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</si>
  <si>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</si>
  <si>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</si>
  <si>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</si>
  <si>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</si>
  <si>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</si>
  <si>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</si>
  <si>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</si>
  <si>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</si>
  <si>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</si>
  <si>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</si>
  <si>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</si>
  <si>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</si>
  <si>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</si>
  <si>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</si>
  <si>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</si>
  <si>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</si>
  <si>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</si>
  <si>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</si>
  <si>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</si>
  <si>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</si>
  <si>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</si>
  <si>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</si>
  <si>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</si>
  <si>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</si>
  <si>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</si>
  <si>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</si>
  <si>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</si>
  <si>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</si>
  <si>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</si>
  <si>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</si>
  <si>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</si>
  <si>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</si>
  <si>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</si>
  <si>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</si>
  <si>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</si>
  <si>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</si>
  <si>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</si>
  <si>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</si>
  <si>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</si>
  <si>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</si>
  <si>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</si>
  <si>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</si>
  <si>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</si>
  <si>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</si>
  <si>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</si>
  <si>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</si>
  <si>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</si>
  <si>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</si>
  <si>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</si>
  <si>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</si>
  <si>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</si>
  <si>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</si>
  <si>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</si>
  <si>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</si>
  <si>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</si>
  <si>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</si>
  <si>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</si>
  <si>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</si>
  <si>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</si>
  <si>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</si>
  <si>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</si>
  <si>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</si>
  <si>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</si>
  <si>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</si>
  <si>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</si>
  <si>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</si>
  <si>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</si>
  <si>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</si>
  <si>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</si>
  <si>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</si>
  <si>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</si>
  <si>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</si>
  <si>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</si>
  <si>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</si>
  <si>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</si>
  <si>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</si>
  <si>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</si>
  <si>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</si>
  <si>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</si>
  <si>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</si>
  <si>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</si>
  <si>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</si>
  <si>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</si>
  <si>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</si>
  <si>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Siegen-Wittgenstein (05970)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</si>
  <si>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</si>
  <si>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</si>
  <si>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</si>
  <si>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</si>
  <si>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</si>
  <si>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</si>
  <si>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</si>
  <si>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</si>
  <si>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</si>
  <si>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</si>
  <si>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</si>
  <si>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</si>
  <si>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</si>
  <si>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</si>
  <si>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</si>
  <si>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</si>
  <si>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</si>
  <si>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</si>
  <si>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</si>
  <si>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</si>
  <si>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</si>
  <si>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</si>
  <si>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</si>
  <si>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</si>
  <si>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</si>
  <si>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</si>
  <si>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</si>
  <si>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</si>
  <si>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</si>
  <si>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</si>
  <si>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</si>
  <si>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</si>
  <si>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</si>
  <si>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</si>
  <si>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</si>
  <si>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</si>
  <si>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</si>
  <si>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</si>
  <si>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</si>
  <si>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</si>
  <si>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</si>
  <si>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</si>
  <si>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</si>
  <si>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</si>
  <si>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</si>
  <si>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</si>
  <si>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</si>
  <si>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</si>
  <si>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</si>
  <si>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</si>
  <si>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</si>
  <si>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</si>
  <si>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</si>
  <si>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</si>
  <si>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</si>
  <si>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</si>
  <si>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</si>
  <si>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</si>
  <si>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</si>
  <si>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</si>
  <si>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</si>
  <si>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</si>
  <si>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</si>
  <si>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</si>
  <si>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</si>
  <si>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</si>
  <si>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</si>
  <si>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</si>
  <si>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</si>
  <si>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</si>
  <si>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</si>
  <si>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</si>
  <si>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</si>
  <si>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</si>
  <si>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</si>
  <si>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</si>
  <si>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</si>
  <si>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</si>
  <si>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</si>
  <si>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</si>
  <si>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</si>
  <si>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</si>
  <si>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</si>
  <si>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</si>
  <si>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</si>
  <si>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</si>
  <si>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</si>
  <si>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</si>
  <si>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</si>
  <si>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</si>
  <si>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</si>
  <si>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</si>
  <si>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</si>
  <si>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</si>
  <si>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</si>
  <si>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</si>
  <si>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</si>
  <si>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</si>
  <si>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</si>
  <si>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</si>
  <si>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</si>
  <si>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</si>
  <si>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</si>
  <si>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</si>
  <si>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</si>
  <si>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</si>
  <si>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</si>
  <si>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</si>
  <si>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</si>
  <si>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</si>
  <si>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</si>
  <si>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</si>
  <si>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</si>
  <si>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</si>
  <si>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</si>
  <si>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</si>
  <si>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</si>
  <si>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</si>
  <si>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</si>
  <si>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</si>
  <si>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</si>
  <si>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</si>
  <si>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</si>
  <si>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</si>
  <si>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</si>
  <si>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</si>
  <si>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</si>
  <si>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</si>
  <si>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</si>
  <si>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</si>
  <si>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</si>
  <si>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</si>
  <si>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</si>
  <si>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</si>
  <si>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</si>
  <si>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</si>
  <si>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</si>
  <si>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</si>
  <si>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</si>
  <si>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</si>
  <si>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</si>
  <si>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</si>
  <si>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</si>
  <si>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</si>
  <si>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</si>
  <si>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</si>
  <si>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</si>
  <si>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</si>
  <si>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</si>
  <si>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</si>
  <si>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</si>
  <si>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</si>
  <si>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</si>
  <si>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</si>
  <si>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</si>
  <si>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</si>
  <si>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</si>
  <si>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</si>
  <si>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</si>
  <si>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</si>
  <si>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</si>
  <si>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</si>
  <si>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</si>
  <si>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</si>
  <si>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</si>
  <si>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</si>
  <si>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</si>
  <si>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</si>
  <si>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</si>
  <si>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</si>
  <si>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</si>
  <si>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</si>
  <si>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</si>
  <si>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</si>
  <si>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</si>
  <si>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</si>
  <si>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</si>
  <si>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</si>
  <si>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</si>
  <si>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</si>
  <si>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</si>
  <si>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</si>
  <si>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</si>
  <si>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</si>
  <si>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</si>
  <si>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</si>
  <si>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</si>
  <si>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</si>
  <si>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</si>
  <si>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Siegen-Wittgenstein (05970);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</si>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</sst>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{CA04F3FE-AC34-461F-AB24-FDCEEE463FEC}</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9376-4ED1-BC1A-927BDE387D67}"/>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{44E44D03-431D-4204-9036-E846932D97B3}</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376-4ED1-BC1A-927BDE387D6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{2D59F1B7-780C-432D-A10A-8E8E59B2B02C}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376-4ED1-BC1A-927BDE387D6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{C902F296-228F-41E2-8604-140F87B30EB8}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376-4ED1-BC1A-927BDE387D6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-5.0778175540152843E-3</c:v>
                </c:pt>
                <c:pt idx="1">
                  <c:v>1.3225681822425275</c:v>
                </c:pt>
                <c:pt idx="2">
                  <c:v>1.1186464311118853</c:v>
                </c:pt>
                <c:pt idx="3">
                  <c:v>1.0875687030768</c:v>
                </c:pt>
              </c:numCache>
            </c:numRef>
          </c:val>
          <c:extLst>
            <c:ext xmlns:c16="http://schemas.microsoft.com/office/drawing/2014/chart" uri="{C3380CC4-5D6E-409C-BE32-E72D297353CC}">
              <c16:uniqueId val="{00000004-9376-4ED1-BC1A-927BDE387D6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{62EA0950-AC0E-4ED5-B66C-13D588F241A1}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376-4ED1-BC1A-927BDE387D6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{88785F73-743C-4126-94A1-681840A11A75}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376-4ED1-BC1A-927BDE387D6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{9F1BBA5F-A3DD-4BA9-ADAA-17593B7FE145}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376-4ED1-BC1A-927BDE387D6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{13D70652-AC64-48E3-B6D6-F0FEA76DDA5A}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376-4ED1-BC1A-927BDE387D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376-4ED1-BC1A-927BDE387D6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376-4ED1-BC1A-927BDE387D6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{04377689-8992-4377-97AE-045F1BD99DB3}</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E1F0-43F7-ABAD-4A78A17F6BCF}"/>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{2E826433-94A4-4111-9CD1-5DA6C52C5605}</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E1F0-43F7-ABAD-4A78A17F6BC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{197B3F6D-D858-48FB-BD65-63B28E613916}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1F0-43F7-ABAD-4A78A17F6BC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{4D681E5A-2D8E-4D7E-B05B-8841AD79E058}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1F0-43F7-ABAD-4A78A17F6B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-3.0070131616870017</c:v>
                </c:pt>
                <c:pt idx="1">
                  <c:v>-3.156552267354261</c:v>
                </c:pt>
                <c:pt idx="2">
                  <c:v>-2.7637010795899166</c:v>
                </c:pt>
                <c:pt idx="3">
                  <c:v>-2.8655893304673015</c:v>
                </c:pt>
              </c:numCache>
            </c:numRef>
          </c:val>
          <c:extLst>
            <c:ext xmlns:c16="http://schemas.microsoft.com/office/drawing/2014/chart" uri="{C3380CC4-5D6E-409C-BE32-E72D297353CC}">
              <c16:uniqueId val="{00000004-E1F0-43F7-ABAD-4A78A17F6BC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{611276A1-1B2A-464F-8E3F-9E86130CCD16}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1F0-43F7-ABAD-4A78A17F6BC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{0DDA4A9C-429D-48CC-974D-EBD882913948}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1F0-43F7-ABAD-4A78A17F6BC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{11FF62C0-F2E5-439B-924E-962E84DDDC3C}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1F0-43F7-ABAD-4A78A17F6BC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{9E88B56A-F120-4BE8-837E-E972F7AA63CD}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1F0-43F7-ABAD-4A78A17F6B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1F0-43F7-ABAD-4A78A17F6BC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1F0-43F7-ABAD-4A78A17F6BC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{B53A194B-7C29-467B-A29C-02AB7EBADE5D}</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90D7-4B7B-BC77-2E993E221148}"/>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{0377C5F8-1052-4DAD-BE3A-7314021FA4D1}</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90D7-4B7B-BC77-2E993E221148}"/>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{DBEE763A-7A26-4FF2-B482-21AF82AB455A}</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90D7-4B7B-BC77-2E993E221148}"/>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{5D0BDF38-DD0B-4E72-A7AF-86A167BC978B}</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90D7-4B7B-BC77-2E993E221148}"/>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{A3C1C3E3-0191-4383-95EA-8495C0E3B092}</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90D7-4B7B-BC77-2E993E221148}"/>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{EE9846B5-3E5E-4C6A-9489-6E5D208C669E}</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90D7-4B7B-BC77-2E993E221148}"/>
                </c:ext>
              </c:extLst>
            </c:dLbl>
            <c:dLbl>
              <c:idx val="6"/>
              <c:tx>
                <c:strRef>
                  <c:f>Daten_Diagramme!$D$20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{41FA6464-A07A-4FCE-B1EB-6FD8749EC7DA}</c15:txfldGUID>
                      <c15:f>Daten_Diagramme!$D$20</c15:f>
                      <c15:dlblFieldTableCache>
                        <c:ptCount val="1"/>
                        <c:pt idx="0">
                          <c:v>-3.0</c:v>
                        </c:pt>
                      </c15:dlblFieldTableCache>
                    </c15:dlblFTEntry>
                  </c15:dlblFieldTable>
                  <c15:showDataLabelsRange val="0"/>
                </c:ext>
                <c:ext xmlns:c16="http://schemas.microsoft.com/office/drawing/2014/chart" uri="{C3380CC4-5D6E-409C-BE32-E72D297353CC}">
                  <c16:uniqueId val="{00000006-90D7-4B7B-BC77-2E993E221148}"/>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{05053C71-DBA9-491C-8E28-1FE6242D3C5C}</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90D7-4B7B-BC77-2E993E221148}"/>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{F0CC6B7F-A0BC-454E-8FF5-9BFAED3E8D7D}</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90D7-4B7B-BC77-2E993E221148}"/>
                </c:ext>
              </c:extLst>
            </c:dLbl>
            <c:dLbl>
              <c:idx val="9"/>
              <c:tx>
                <c:strRef>
                  <c:f>Daten_Diagramme!$D$23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{D04B7F59-EF61-4E09-950E-93996DB2CD75}</c15:txfldGUID>
                      <c15:f>Daten_Diagramme!$D$23</c15:f>
                      <c15:dlblFieldTableCache>
                        <c:ptCount val="1"/>
                        <c:pt idx="0">
                          <c:v>2.4</c:v>
                        </c:pt>
                      </c15:dlblFieldTableCache>
                    </c15:dlblFTEntry>
                  </c15:dlblFieldTable>
                  <c15:showDataLabelsRange val="0"/>
                </c:ext>
                <c:ext xmlns:c16="http://schemas.microsoft.com/office/drawing/2014/chart" uri="{C3380CC4-5D6E-409C-BE32-E72D297353CC}">
                  <c16:uniqueId val="{00000009-90D7-4B7B-BC77-2E993E221148}"/>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{99D8AD7C-2DA8-4F66-9184-32405E1F3745}</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90D7-4B7B-BC77-2E993E221148}"/>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{0E24FBC6-7A3D-4401-AC52-6DA295BCB69D}</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90D7-4B7B-BC77-2E993E221148}"/>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{5B7F1610-C40B-4761-A877-C2D56E5F3A7B}</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90D7-4B7B-BC77-2E993E221148}"/>
                </c:ext>
              </c:extLst>
            </c:dLbl>
            <c:dLbl>
              <c:idx val="13"/>
              <c:tx>
                <c:strRef>
                  <c:f>Daten_Diagramme!$D$27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{ACD22C32-437B-4B0B-9A02-0E023D565BFC}</c15:txfldGUID>
                      <c15:f>Daten_Diagramme!$D$27</c15:f>
                      <c15:dlblFieldTableCache>
                        <c:ptCount val="1"/>
                        <c:pt idx="0">
                          <c:v>1.8</c:v>
                        </c:pt>
                      </c15:dlblFieldTableCache>
                    </c15:dlblFTEntry>
                  </c15:dlblFieldTable>
                  <c15:showDataLabelsRange val="0"/>
                </c:ext>
                <c:ext xmlns:c16="http://schemas.microsoft.com/office/drawing/2014/chart" uri="{C3380CC4-5D6E-409C-BE32-E72D297353CC}">
                  <c16:uniqueId val="{0000000D-90D7-4B7B-BC77-2E993E221148}"/>
                </c:ext>
              </c:extLst>
            </c:dLbl>
            <c:dLbl>
              <c:idx val="14"/>
              <c:tx>
                <c:strRef>
                  <c:f>Daten_Diagramme!$D$28</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{9474F8E2-CD75-4856-B298-4B4E7912D8CC}</c15:txfldGUID>
                      <c15:f>Daten_Diagramme!$D$28</c15:f>
                      <c15:dlblFieldTableCache>
                        <c:ptCount val="1"/>
                        <c:pt idx="0">
                          <c:v>-16.7</c:v>
                        </c:pt>
                      </c15:dlblFieldTableCache>
                    </c15:dlblFTEntry>
                  </c15:dlblFieldTable>
                  <c15:showDataLabelsRange val="0"/>
                </c:ext>
                <c:ext xmlns:c16="http://schemas.microsoft.com/office/drawing/2014/chart" uri="{C3380CC4-5D6E-409C-BE32-E72D297353CC}">
                  <c16:uniqueId val="{0000000E-90D7-4B7B-BC77-2E993E221148}"/>
                </c:ext>
              </c:extLst>
            </c:dLbl>
            <c:dLbl>
              <c:idx val="15"/>
              <c:tx>
                <c:strRef>
                  <c:f>Daten_Diagramme!$D$29</c:f>
                  <c:strCache>
                    <c:ptCount val="1"/>
                    <c:pt idx="0">
                      <c:v>-21.2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{E4EE046A-D4C4-48CD-A1B3-0ED46FDEAF93}</c15:txfldGUID>
                      <c15:f>Daten_Diagramme!$D$29</c15:f>
                      <c15:dlblFieldTableCache>
                        <c:ptCount val="1"/>
                        <c:pt idx="0">
                          <c:v>-21.2</c:v>
                        </c:pt>
                      </c15:dlblFieldTableCache>
                    </c15:dlblFTEntry>
                  </c15:dlblFieldTable>
                  <c15:showDataLabelsRange val="0"/>
                </c:ext>
                <c:ext xmlns:c16="http://schemas.microsoft.com/office/drawing/2014/chart" uri="{C3380CC4-5D6E-409C-BE32-E72D297353CC}">
                  <c16:uniqueId val="{0000000F-90D7-4B7B-BC77-2E993E221148}"/>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{8D4AE701-3842-440B-B891-4C04052C7082}</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90D7-4B7B-BC77-2E993E221148}"/>
                </c:ext>
              </c:extLst>
            </c:dLbl>
            <c:dLbl>
              <c:idx val="17"/>
              <c:tx>
                <c:strRef>
                  <c:f>Daten_Diagramme!$D$31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{7B06D9BD-028B-450A-88B8-07AF2E3DB53A}</c15:txfldGUID>
                      <c15:f>Daten_Diagramme!$D$31</c15:f>
                      <c15:dlblFieldTableCache>
                        <c:ptCount val="1"/>
                        <c:pt idx="0">
                          <c:v>-0.4</c:v>
                        </c:pt>
                      </c15:dlblFieldTableCache>
                    </c15:dlblFTEntry>
                  </c15:dlblFieldTable>
                  <c15:showDataLabelsRange val="0"/>
                </c:ext>
                <c:ext xmlns:c16="http://schemas.microsoft.com/office/drawing/2014/chart" uri="{C3380CC4-5D6E-409C-BE32-E72D297353CC}">
                  <c16:uniqueId val="{00000011-90D7-4B7B-BC77-2E993E221148}"/>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{1AA98C10-97F1-4E1D-BC4F-0114C5AF6AE8}</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90D7-4B7B-BC77-2E993E221148}"/>
                </c:ext>
              </c:extLst>
            </c:dLbl>
            <c:dLbl>
              <c:idx val="19"/>
              <c:tx>
                <c:strRef>
                  <c:f>Daten_Diagramme!$D$33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{02E1BD27-0E65-4A36-AA68-125CB74CBFD0}</c15:txfldGUID>
                      <c15:f>Daten_Diagramme!$D$33</c15:f>
                      <c15:dlblFieldTableCache>
                        <c:ptCount val="1"/>
                        <c:pt idx="0">
                          <c:v>4.3</c:v>
                        </c:pt>
                      </c15:dlblFieldTableCache>
                    </c15:dlblFTEntry>
                  </c15:dlblFieldTable>
                  <c15:showDataLabelsRange val="0"/>
                </c:ext>
                <c:ext xmlns:c16="http://schemas.microsoft.com/office/drawing/2014/chart" uri="{C3380CC4-5D6E-409C-BE32-E72D297353CC}">
                  <c16:uniqueId val="{00000013-90D7-4B7B-BC77-2E993E221148}"/>
                </c:ext>
              </c:extLst>
            </c:dLbl>
            <c:dLbl>
              <c:idx val="20"/>
              <c:tx>
                <c:strRef>
                  <c:f>Daten_Diagramme!$D$34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{D67B5264-CEAC-4F88-A539-B98ED2DFF8A7}</c15:txfldGUID>
                      <c15:f>Daten_Diagramme!$D$34</c15:f>
                      <c15:dlblFieldTableCache>
                        <c:ptCount val="1"/>
                        <c:pt idx="0">
                          <c:v>1.9</c:v>
                        </c:pt>
                      </c15:dlblFieldTableCache>
                    </c15:dlblFTEntry>
                  </c15:dlblFieldTable>
                  <c15:showDataLabelsRange val="0"/>
                </c:ext>
                <c:ext xmlns:c16="http://schemas.microsoft.com/office/drawing/2014/chart" uri="{C3380CC4-5D6E-409C-BE32-E72D297353CC}">
                  <c16:uniqueId val="{00000014-90D7-4B7B-BC77-2E993E22114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{48E050D1-729F-4084-B43F-E4605128A8EC}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0D7-4B7B-BC77-2E993E22114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{07CE0E8E-A40B-4C16-A28C-18360A1E0A99}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0D7-4B7B-BC77-2E993E221148}"/>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{888A2203-5B95-4B22-A222-703D33D23644}</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90D7-4B7B-BC77-2E993E221148}"/>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{11CE0E85-F041-47AD-BF30-85EEFF881BDF}</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90D7-4B7B-BC77-2E993E221148}"/>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{DDF0EB37-7AC7-45EF-BF29-61C82D278FAA}</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90D7-4B7B-BC77-2E993E22114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{BE991944-F8D9-4B41-A8DE-E5C713D89394}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0D7-4B7B-BC77-2E993E22114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{E6E63E58-8C7E-48BD-BA7C-F809F457EA42}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0D7-4B7B-BC77-2E993E22114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{79381FBE-D6E5-45ED-BA3D-07994C1CF3AF}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0D7-4B7B-BC77-2E993E22114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{798F8B51-A30E-4D55-AAFC-46F14F8FA286}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0D7-4B7B-BC77-2E993E22114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{C80BB187-EC5D-47D0-9179-CBD1542DF681}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0D7-4B7B-BC77-2E993E221148}"/>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{A655852A-62A4-4019-9BA5-FD961C98B858}</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90D7-4B7B-BC77-2E993E2211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-5.0778175540152843E-3</c:v>
                </c:pt>
                <c:pt idx="1">
                  <c:v>1.0452961672473868</c:v>
                </c:pt>
                <c:pt idx="2">
                  <c:v>-0.28901734104046245</c:v>
                </c:pt>
                <c:pt idx="3">
                  <c:v>-0.53932475573183714</c:v>
                </c:pt>
                <c:pt idx="4">
                  <c:v>1.0652463382157125</c:v>
                </c:pt>
                <c:pt idx="5">
                  <c:v>-0.29128864884546529</c:v>
                </c:pt>
                <c:pt idx="6">
                  <c:v>-2.9515500278448115</c:v>
                </c:pt>
                <c:pt idx="7">
                  <c:v>0.64330455391907904</c:v>
                </c:pt>
                <c:pt idx="8">
                  <c:v>1.5448566819704679</c:v>
                </c:pt>
                <c:pt idx="9">
                  <c:v>2.3942093541202674</c:v>
                </c:pt>
                <c:pt idx="10">
                  <c:v>0.72402044293015333</c:v>
                </c:pt>
                <c:pt idx="11">
                  <c:v>6.3768115942028984</c:v>
                </c:pt>
                <c:pt idx="12">
                  <c:v>-0.20764119601328904</c:v>
                </c:pt>
                <c:pt idx="13">
                  <c:v>1.7919822649177906</c:v>
                </c:pt>
                <c:pt idx="14">
                  <c:v>-16.70739156994502</c:v>
                </c:pt>
                <c:pt idx="15">
                  <c:v>-21.15923963851667</c:v>
                </c:pt>
                <c:pt idx="16">
                  <c:v>3.2754538279400158</c:v>
                </c:pt>
                <c:pt idx="17">
                  <c:v>-0.40279838880644475</c:v>
                </c:pt>
                <c:pt idx="18">
                  <c:v>2.779285636738682</c:v>
                </c:pt>
                <c:pt idx="19">
                  <c:v>4.3012141565486957</c:v>
                </c:pt>
                <c:pt idx="20">
                  <c:v>1.9120458891013383</c:v>
                </c:pt>
                <c:pt idx="21">
                  <c:v>0</c:v>
                </c:pt>
                <c:pt idx="23">
                  <c:v>1.0452961672473868</c:v>
                </c:pt>
                <c:pt idx="24">
                  <c:v>-0.38929037334603361</c:v>
                </c:pt>
                <c:pt idx="25">
                  <c:v>0.25725413546801568</c:v>
                </c:pt>
              </c:numCache>
            </c:numRef>
          </c:val>
          <c:extLst>
            <c:ext xmlns:c16="http://schemas.microsoft.com/office/drawing/2014/chart" uri="{C3380CC4-5D6E-409C-BE32-E72D297353CC}">
              <c16:uniqueId val="{00000020-90D7-4B7B-BC77-2E993E22114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{EC936D10-5246-491B-AAED-6B3B171F732C}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0D7-4B7B-BC77-2E993E22114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{451D30FD-31C6-435F-8260-D72D785E67B7}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0D7-4B7B-BC77-2E993E22114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{1FBAA001-6958-42A7-A007-4C858D3BC2A7}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0D7-4B7B-BC77-2E993E22114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{33E442C9-AC3D-40BD-ABB1-037D383288CF}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0D7-4B7B-BC77-2E993E22114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{F0B5CC1E-11BC-416E-82E0-DF4737C1AA72}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0D7-4B7B-BC77-2E993E22114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{6D6D32B0-96E2-4F7D-9A88-649222E1A88B}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0D7-4B7B-BC77-2E993E22114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{1C8B4524-B87C-4B6E-84AC-CC8A6037EE68}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0D7-4B7B-BC77-2E993E22114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{6CF0EF93-8D8C-4B80-AA4E-3C3D8F36473D}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0D7-4B7B-BC77-2E993E22114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{9A785092-680A-46D1-8470-108B6D7BF098}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0D7-4B7B-BC77-2E993E22114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{7D782038-7E07-4890-90F3-4C8EB7E67DC1}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0D7-4B7B-BC77-2E993E22114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{BA20F2A8-F8EF-484B-881D-069BA498A1B9}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0D7-4B7B-BC77-2E993E22114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{45A1A3AA-FF3F-4C5D-B297-CA76F67CB0E8}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0D7-4B7B-BC77-2E993E22114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{5545A0C6-B954-4C7E-9D14-EF682340146A}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0D7-4B7B-BC77-2E993E22114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{2F025B23-F13B-4AEB-B8B2-D52DE5C2CC40}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0D7-4B7B-BC77-2E993E22114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{25A17ACF-67AA-4893-A502-29BEF946FAA7}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0D7-4B7B-BC77-2E993E22114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{840FF4F2-8528-4E88-B397-2FF95920F031}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0D7-4B7B-BC77-2E993E22114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{2C296F71-056D-4075-9318-7E93D949781E}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0D7-4B7B-BC77-2E993E22114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{30FE859A-857A-4830-BDC2-FE2E964BE9AE}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0D7-4B7B-BC77-2E993E22114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{8DD5B720-DE66-487E-9A7B-ABF0CC984B64}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0D7-4B7B-BC77-2E993E22114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{BD27E11E-9069-4EFE-B263-FE31672B29E8}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0D7-4B7B-BC77-2E993E22114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{51B1A06A-4293-48EB-AEAA-380FA0B76BB9}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0D7-4B7B-BC77-2E993E22114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{CE24F541-3A18-4691-B970-226412360AD4}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0D7-4B7B-BC77-2E993E22114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{C44A6366-2310-4752-AFA9-2A38E044DA00}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0D7-4B7B-BC77-2E993E22114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{6AF33BFF-B1C7-4B59-BD8D-1ACD802EB7A7}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0D7-4B7B-BC77-2E993E22114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{58F37E80-9613-44FE-B974-0353E592D875}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0D7-4B7B-BC77-2E993E22114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{8D163F7A-3856-451F-A279-E642C41D369D}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0D7-4B7B-BC77-2E993E22114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{43788EAF-1E54-43DA-8D55-0BD1D5E2CF40}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0D7-4B7B-BC77-2E993E22114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{D373E513-25FF-435F-BB74-8A4E4D9448BE}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0D7-4B7B-BC77-2E993E22114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{80D1EE78-06C6-42F5-A0F0-5B9E266133CD}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0D7-4B7B-BC77-2E993E22114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{1EB063A9-46AD-4ED9-BB6E-D5D176512CE6}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0D7-4B7B-BC77-2E993E22114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{C9520CC6-E8DA-428C-BEAB-5E4367BDD8BD}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0D7-4B7B-BC77-2E993E22114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{64501D58-5E5D-4327-AC8A-581376D6D24B}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0D7-4B7B-BC77-2E993E2211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0D7-4B7B-BC77-2E993E22114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0D7-4B7B-BC77-2E993E22114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{23A19ECD-994C-4EF9-908C-617D812C97F6}</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80EE-4CB5-BB5C-5CF518A17E43}"/>
                </c:ext>
              </c:extLst>
            </c:dLbl>
            <c:dLbl>
              <c:idx val="1"/>
              <c:tx>
                <c:strRef>
                  <c:f>Daten_Diagramme!$E$15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{D92FAF94-80BA-4FA1-A5DC-B5F43ABC0563}</c15:txfldGUID>
                      <c15:f>Daten_Diagramme!$E$15</c15:f>
                      <c15:dlblFieldTableCache>
                        <c:ptCount val="1"/>
                        <c:pt idx="0">
                          <c:v>8.4</c:v>
                        </c:pt>
                      </c15:dlblFieldTableCache>
                    </c15:dlblFTEntry>
                  </c15:dlblFieldTable>
                  <c15:showDataLabelsRange val="0"/>
                </c:ext>
                <c:ext xmlns:c16="http://schemas.microsoft.com/office/drawing/2014/chart" uri="{C3380CC4-5D6E-409C-BE32-E72D297353CC}">
                  <c16:uniqueId val="{00000001-80EE-4CB5-BB5C-5CF518A17E43}"/>
                </c:ext>
              </c:extLst>
            </c:dLbl>
            <c:dLbl>
              <c:idx val="2"/>
              <c:tx>
                <c:strRef>
                  <c:f>Daten_Diagramme!$E$16</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{EE10EDD4-4E21-4027-BEE9-1EAB8A8B8924}</c15:txfldGUID>
                      <c15:f>Daten_Diagramme!$E$16</c15:f>
                      <c15:dlblFieldTableCache>
                        <c:ptCount val="1"/>
                        <c:pt idx="0">
                          <c:v>-15.6</c:v>
                        </c:pt>
                      </c15:dlblFieldTableCache>
                    </c15:dlblFTEntry>
                  </c15:dlblFieldTable>
                  <c15:showDataLabelsRange val="0"/>
                </c:ext>
                <c:ext xmlns:c16="http://schemas.microsoft.com/office/drawing/2014/chart" uri="{C3380CC4-5D6E-409C-BE32-E72D297353CC}">
                  <c16:uniqueId val="{00000002-80EE-4CB5-BB5C-5CF518A17E43}"/>
                </c:ext>
              </c:extLst>
            </c:dLbl>
            <c:dLbl>
              <c:idx val="3"/>
              <c:tx>
                <c:strRef>
                  <c:f>Daten_Diagramme!$E$17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{06CD054A-B09A-41AD-A92C-C86B2195E3E2}</c15:txfldGUID>
                      <c15:f>Daten_Diagramme!$E$17</c15:f>
                      <c15:dlblFieldTableCache>
                        <c:ptCount val="1"/>
                        <c:pt idx="0">
                          <c:v>-6.7</c:v>
                        </c:pt>
                      </c15:dlblFieldTableCache>
                    </c15:dlblFTEntry>
                  </c15:dlblFieldTable>
                  <c15:showDataLabelsRange val="0"/>
                </c:ext>
                <c:ext xmlns:c16="http://schemas.microsoft.com/office/drawing/2014/chart" uri="{C3380CC4-5D6E-409C-BE32-E72D297353CC}">
                  <c16:uniqueId val="{00000003-80EE-4CB5-BB5C-5CF518A17E43}"/>
                </c:ext>
              </c:extLst>
            </c:dLbl>
            <c:dLbl>
              <c:idx val="4"/>
              <c:tx>
                <c:strRef>
                  <c:f>Daten_Diagramme!$E$18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{AC416651-4D23-48D4-A17A-C8C1538F17C9}</c15:txfldGUID>
                      <c15:f>Daten_Diagramme!$E$18</c15:f>
                      <c15:dlblFieldTableCache>
                        <c:ptCount val="1"/>
                        <c:pt idx="0">
                          <c:v>-7.0</c:v>
                        </c:pt>
                      </c15:dlblFieldTableCache>
                    </c15:dlblFTEntry>
                  </c15:dlblFieldTable>
                  <c15:showDataLabelsRange val="0"/>
                </c:ext>
                <c:ext xmlns:c16="http://schemas.microsoft.com/office/drawing/2014/chart" uri="{C3380CC4-5D6E-409C-BE32-E72D297353CC}">
                  <c16:uniqueId val="{00000004-80EE-4CB5-BB5C-5CF518A17E43}"/>
                </c:ext>
              </c:extLst>
            </c:dLbl>
            <c:dLbl>
              <c:idx val="5"/>
              <c:tx>
                <c:strRef>
                  <c:f>Daten_Diagramme!$E$19</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{80128E31-4D31-4DCE-977F-0978BCC0E3D5}</c15:txfldGUID>
                      <c15:f>Daten_Diagramme!$E$19</c15:f>
                      <c15:dlblFieldTableCache>
                        <c:ptCount val="1"/>
                        <c:pt idx="0">
                          <c:v>-9.0</c:v>
                        </c:pt>
                      </c15:dlblFieldTableCache>
                    </c15:dlblFTEntry>
                  </c15:dlblFieldTable>
                  <c15:showDataLabelsRange val="0"/>
                </c:ext>
                <c:ext xmlns:c16="http://schemas.microsoft.com/office/drawing/2014/chart" uri="{C3380CC4-5D6E-409C-BE32-E72D297353CC}">
                  <c16:uniqueId val="{00000005-80EE-4CB5-BB5C-5CF518A17E43}"/>
                </c:ext>
              </c:extLst>
            </c:dLbl>
            <c:dLbl>
              <c:idx val="6"/>
              <c:tx>
                <c:strRef>
                  <c:f>Daten_Diagramme!$E$20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{07741FBE-F7D0-4E8A-97C9-613EC83E24C1}</c15:txfldGUID>
                      <c15:f>Daten_Diagramme!$E$20</c15:f>
                      <c15:dlblFieldTableCache>
                        <c:ptCount val="1"/>
                        <c:pt idx="0">
                          <c:v>2.0</c:v>
                        </c:pt>
                      </c15:dlblFieldTableCache>
                    </c15:dlblFTEntry>
                  </c15:dlblFieldTable>
                  <c15:showDataLabelsRange val="0"/>
                </c:ext>
                <c:ext xmlns:c16="http://schemas.microsoft.com/office/drawing/2014/chart" uri="{C3380CC4-5D6E-409C-BE32-E72D297353CC}">
                  <c16:uniqueId val="{00000006-80EE-4CB5-BB5C-5CF518A17E43}"/>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{59274CCF-EBBA-4E91-9F2A-31EEB63D0ACE}</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80EE-4CB5-BB5C-5CF518A17E43}"/>
                </c:ext>
              </c:extLst>
            </c:dLbl>
            <c:dLbl>
              <c:idx val="8"/>
              <c:tx>
                <c:strRef>
                  <c:f>Daten_Diagramme!$E$22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{848A08C7-F745-4B3E-BD77-059176863496}</c15:txfldGUID>
                      <c15:f>Daten_Diagramme!$E$22</c15:f>
                      <c15:dlblFieldTableCache>
                        <c:ptCount val="1"/>
                        <c:pt idx="0">
                          <c:v>-2.9</c:v>
                        </c:pt>
                      </c15:dlblFieldTableCache>
                    </c15:dlblFTEntry>
                  </c15:dlblFieldTable>
                  <c15:showDataLabelsRange val="0"/>
                </c:ext>
                <c:ext xmlns:c16="http://schemas.microsoft.com/office/drawing/2014/chart" uri="{C3380CC4-5D6E-409C-BE32-E72D297353CC}">
                  <c16:uniqueId val="{00000008-80EE-4CB5-BB5C-5CF518A17E43}"/>
                </c:ext>
              </c:extLst>
            </c:dLbl>
            <c:dLbl>
              <c:idx val="9"/>
              <c:tx>
                <c:strRef>
                  <c:f>Daten_Diagramme!$E$23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{3978B023-1871-46A2-BA14-1CCAFA962E24}</c15:txfldGUID>
                      <c15:f>Daten_Diagramme!$E$23</c15:f>
                      <c15:dlblFieldTableCache>
                        <c:ptCount val="1"/>
                        <c:pt idx="0">
                          <c:v>-2.5</c:v>
                        </c:pt>
                      </c15:dlblFieldTableCache>
                    </c15:dlblFTEntry>
                  </c15:dlblFieldTable>
                  <c15:showDataLabelsRange val="0"/>
                </c:ext>
                <c:ext xmlns:c16="http://schemas.microsoft.com/office/drawing/2014/chart" uri="{C3380CC4-5D6E-409C-BE32-E72D297353CC}">
                  <c16:uniqueId val="{00000009-80EE-4CB5-BB5C-5CF518A17E43}"/>
                </c:ext>
              </c:extLst>
            </c:dLbl>
            <c:dLbl>
              <c:idx val="10"/>
              <c:tx>
                <c:strRef>
                  <c:f>Daten_Diagramme!$E$24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{340346BD-5286-4DAF-AE60-BF8879C057F9}</c15:txfldGUID>
                      <c15:f>Daten_Diagramme!$E$24</c15:f>
                      <c15:dlblFieldTableCache>
                        <c:ptCount val="1"/>
                        <c:pt idx="0">
                          <c:v>-9.3</c:v>
                        </c:pt>
                      </c15:dlblFieldTableCache>
                    </c15:dlblFTEntry>
                  </c15:dlblFieldTable>
                  <c15:showDataLabelsRange val="0"/>
                </c:ext>
                <c:ext xmlns:c16="http://schemas.microsoft.com/office/drawing/2014/chart" uri="{C3380CC4-5D6E-409C-BE32-E72D297353CC}">
                  <c16:uniqueId val="{0000000A-80EE-4CB5-BB5C-5CF518A17E43}"/>
                </c:ext>
              </c:extLst>
            </c:dLbl>
            <c:dLbl>
              <c:idx val="11"/>
              <c:tx>
                <c:strRef>
                  <c:f>Daten_Diagramme!$E$25</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{EC09CE1F-6DCC-48EE-800A-D314261BB043}</c15:txfldGUID>
                      <c15:f>Daten_Diagramme!$E$25</c15:f>
                      <c15:dlblFieldTableCache>
                        <c:ptCount val="1"/>
                        <c:pt idx="0">
                          <c:v>-8.7</c:v>
                        </c:pt>
                      </c15:dlblFieldTableCache>
                    </c15:dlblFTEntry>
                  </c15:dlblFieldTable>
                  <c15:showDataLabelsRange val="0"/>
                </c:ext>
                <c:ext xmlns:c16="http://schemas.microsoft.com/office/drawing/2014/chart" uri="{C3380CC4-5D6E-409C-BE32-E72D297353CC}">
                  <c16:uniqueId val="{0000000B-80EE-4CB5-BB5C-5CF518A17E43}"/>
                </c:ext>
              </c:extLst>
            </c:dLbl>
            <c:dLbl>
              <c:idx val="12"/>
              <c:tx>
                <c:strRef>
                  <c:f>Daten_Diagramme!$E$26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{A81754E1-F63C-4675-903A-CFA50A83FF82}</c15:txfldGUID>
                      <c15:f>Daten_Diagramme!$E$26</c15:f>
                      <c15:dlblFieldTableCache>
                        <c:ptCount val="1"/>
                        <c:pt idx="0">
                          <c:v>-1.3</c:v>
                        </c:pt>
                      </c15:dlblFieldTableCache>
                    </c15:dlblFTEntry>
                  </c15:dlblFieldTable>
                  <c15:showDataLabelsRange val="0"/>
                </c:ext>
                <c:ext xmlns:c16="http://schemas.microsoft.com/office/drawing/2014/chart" uri="{C3380CC4-5D6E-409C-BE32-E72D297353CC}">
                  <c16:uniqueId val="{0000000C-80EE-4CB5-BB5C-5CF518A17E43}"/>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{53DB7074-083D-40A2-8D19-623E9C26FADC}</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80EE-4CB5-BB5C-5CF518A17E43}"/>
                </c:ext>
              </c:extLst>
            </c:dLbl>
            <c:dLbl>
              <c:idx val="14"/>
              <c:tx>
                <c:strRef>
                  <c:f>Daten_Diagramme!$E$28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{CCE3CAF5-F248-48DB-AD33-AAACBED46FE5}</c15:txfldGUID>
                      <c15:f>Daten_Diagramme!$E$28</c15:f>
                      <c15:dlblFieldTableCache>
                        <c:ptCount val="1"/>
                        <c:pt idx="0">
                          <c:v>-3.4</c:v>
                        </c:pt>
                      </c15:dlblFieldTableCache>
                    </c15:dlblFTEntry>
                  </c15:dlblFieldTable>
                  <c15:showDataLabelsRange val="0"/>
                </c:ext>
                <c:ext xmlns:c16="http://schemas.microsoft.com/office/drawing/2014/chart" uri="{C3380CC4-5D6E-409C-BE32-E72D297353CC}">
                  <c16:uniqueId val="{0000000E-80EE-4CB5-BB5C-5CF518A17E43}"/>
                </c:ext>
              </c:extLst>
            </c:dLbl>
            <c:dLbl>
              <c:idx val="15"/>
              <c:tx>
                <c:strRef>
                  <c:f>Daten_Diagramme!$E$29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{71AFF59F-D365-4881-A1F1-FE23DF68D1AF}</c15:txfldGUID>
                      <c15:f>Daten_Diagramme!$E$29</c15:f>
                      <c15:dlblFieldTableCache>
                        <c:ptCount val="1"/>
                        <c:pt idx="0">
                          <c:v>-7.6</c:v>
                        </c:pt>
                      </c15:dlblFieldTableCache>
                    </c15:dlblFTEntry>
                  </c15:dlblFieldTable>
                  <c15:showDataLabelsRange val="0"/>
                </c:ext>
                <c:ext xmlns:c16="http://schemas.microsoft.com/office/drawing/2014/chart" uri="{C3380CC4-5D6E-409C-BE32-E72D297353CC}">
                  <c16:uniqueId val="{0000000F-80EE-4CB5-BB5C-5CF518A17E43}"/>
                </c:ext>
              </c:extLst>
            </c:dLbl>
            <c:dLbl>
              <c:idx val="16"/>
              <c:tx>
                <c:strRef>
                  <c:f>Daten_Diagramme!$E$30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{9CE68F24-E764-4978-AD9B-79F8808BCF64}</c15:txfldGUID>
                      <c15:f>Daten_Diagramme!$E$30</c15:f>
                      <c15:dlblFieldTableCache>
                        <c:ptCount val="1"/>
                        <c:pt idx="0">
                          <c:v>4.4</c:v>
                        </c:pt>
                      </c15:dlblFieldTableCache>
                    </c15:dlblFTEntry>
                  </c15:dlblFieldTable>
                  <c15:showDataLabelsRange val="0"/>
                </c:ext>
                <c:ext xmlns:c16="http://schemas.microsoft.com/office/drawing/2014/chart" uri="{C3380CC4-5D6E-409C-BE32-E72D297353CC}">
                  <c16:uniqueId val="{00000010-80EE-4CB5-BB5C-5CF518A17E43}"/>
                </c:ext>
              </c:extLst>
            </c:dLbl>
            <c:dLbl>
              <c:idx val="17"/>
              <c:tx>
                <c:strRef>
                  <c:f>Daten_Diagramme!$E$31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{FA9D6315-618A-486E-A697-3E7E797759AD}</c15:txfldGUID>
                      <c15:f>Daten_Diagramme!$E$31</c15:f>
                      <c15:dlblFieldTableCache>
                        <c:ptCount val="1"/>
                        <c:pt idx="0">
                          <c:v>-3.1</c:v>
                        </c:pt>
                      </c15:dlblFieldTableCache>
                    </c15:dlblFTEntry>
                  </c15:dlblFieldTable>
                  <c15:showDataLabelsRange val="0"/>
                </c:ext>
                <c:ext xmlns:c16="http://schemas.microsoft.com/office/drawing/2014/chart" uri="{C3380CC4-5D6E-409C-BE32-E72D297353CC}">
                  <c16:uniqueId val="{00000011-80EE-4CB5-BB5C-5CF518A17E43}"/>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{177DFA99-C66B-4E3F-89E0-0C8DA6D1785A}</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80EE-4CB5-BB5C-5CF518A17E43}"/>
                </c:ext>
              </c:extLst>
            </c:dLbl>
            <c:dLbl>
              <c:idx val="19"/>
              <c:tx>
                <c:strRef>
                  <c:f>Daten_Diagramme!$E$33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{BC2B85EB-8971-4F80-9B06-C09A7870FB06}</c15:txfldGUID>
                      <c15:f>Daten_Diagramme!$E$33</c15:f>
                      <c15:dlblFieldTableCache>
                        <c:ptCount val="1"/>
                        <c:pt idx="0">
                          <c:v>4.8</c:v>
                        </c:pt>
                      </c15:dlblFieldTableCache>
                    </c15:dlblFTEntry>
                  </c15:dlblFieldTable>
                  <c15:showDataLabelsRange val="0"/>
                </c:ext>
                <c:ext xmlns:c16="http://schemas.microsoft.com/office/drawing/2014/chart" uri="{C3380CC4-5D6E-409C-BE32-E72D297353CC}">
                  <c16:uniqueId val="{00000013-80EE-4CB5-BB5C-5CF518A17E43}"/>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{AC36842B-3BBB-49B1-912A-AC3C05F79B08}</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80EE-4CB5-BB5C-5CF518A17E4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{4E994298-1FED-45A5-A9B0-C0A989E88545}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0EE-4CB5-BB5C-5CF518A17E4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{7286CD0B-AEA0-4F9A-B047-C8991E505F7B}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0EE-4CB5-BB5C-5CF518A17E43}"/>
                </c:ext>
              </c:extLst>
            </c:dLbl>
            <c:dLbl>
              <c:idx val="23"/>
              <c:tx>
                <c:strRef>
                  <c:f>Daten_Diagramme!$E$37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{F363B5E1-8B59-4DDB-97C6-4E67E95F3982}</c15:txfldGUID>
                      <c15:f>Daten_Diagramme!$E$37</c15:f>
                      <c15:dlblFieldTableCache>
                        <c:ptCount val="1"/>
                        <c:pt idx="0">
                          <c:v>8.4</c:v>
                        </c:pt>
                      </c15:dlblFieldTableCache>
                    </c15:dlblFTEntry>
                  </c15:dlblFieldTable>
                  <c15:showDataLabelsRange val="0"/>
                </c:ext>
                <c:ext xmlns:c16="http://schemas.microsoft.com/office/drawing/2014/chart" uri="{C3380CC4-5D6E-409C-BE32-E72D297353CC}">
                  <c16:uniqueId val="{00000017-80EE-4CB5-BB5C-5CF518A17E43}"/>
                </c:ext>
              </c:extLst>
            </c:dLbl>
            <c:dLbl>
              <c:idx val="24"/>
              <c:tx>
                <c:strRef>
                  <c:f>Daten_Diagramme!$E$38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{930347E5-620A-4341-8F66-7E09947E8A75}</c15:txfldGUID>
                      <c15:f>Daten_Diagramme!$E$38</c15:f>
                      <c15:dlblFieldTableCache>
                        <c:ptCount val="1"/>
                        <c:pt idx="0">
                          <c:v>-4.3</c:v>
                        </c:pt>
                      </c15:dlblFieldTableCache>
                    </c15:dlblFTEntry>
                  </c15:dlblFieldTable>
                  <c15:showDataLabelsRange val="0"/>
                </c:ext>
                <c:ext xmlns:c16="http://schemas.microsoft.com/office/drawing/2014/chart" uri="{C3380CC4-5D6E-409C-BE32-E72D297353CC}">
                  <c16:uniqueId val="{00000018-80EE-4CB5-BB5C-5CF518A17E43}"/>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{5382AAA2-C5D9-4E33-AB32-52ABCE7E63DD}</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80EE-4CB5-BB5C-5CF518A17E4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{D99DFD20-94FB-43E3-9484-3FC730A3F450}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0EE-4CB5-BB5C-5CF518A17E4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{DBCBA4F0-D542-4CD1-B575-3618E0A5AD86}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0EE-4CB5-BB5C-5CF518A17E4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{13BE5CE7-A482-4B56-B305-20E72CA09F7A}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0EE-4CB5-BB5C-5CF518A17E4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{B360A4CF-D005-4E9A-8A81-EDFC89518438}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0EE-4CB5-BB5C-5CF518A17E4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{C5707013-A64C-4E4A-AC23-0A0B8BD984D7}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0EE-4CB5-BB5C-5CF518A17E43}"/>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{08A5C0A4-FFEC-43EB-B42F-EC02C7244ECC}</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80EE-4CB5-BB5C-5CF518A17E4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-3.0070131616870017</c:v>
                </c:pt>
                <c:pt idx="1">
                  <c:v>8.3798882681564244</c:v>
                </c:pt>
                <c:pt idx="2">
                  <c:v>-15.555555555555555</c:v>
                </c:pt>
                <c:pt idx="3">
                  <c:v>-6.7037380290392337</c:v>
                </c:pt>
                <c:pt idx="4">
                  <c:v>-6.983240223463687</c:v>
                </c:pt>
                <c:pt idx="5">
                  <c:v>-9.0401218892839008</c:v>
                </c:pt>
                <c:pt idx="6">
                  <c:v>1.9927536231884058</c:v>
                </c:pt>
                <c:pt idx="7">
                  <c:v>2.512562814070352</c:v>
                </c:pt>
                <c:pt idx="8">
                  <c:v>-2.9044182362260167</c:v>
                </c:pt>
                <c:pt idx="9">
                  <c:v>-2.4760136180748993</c:v>
                </c:pt>
                <c:pt idx="10">
                  <c:v>-9.3337959750173489</c:v>
                </c:pt>
                <c:pt idx="11">
                  <c:v>-8.7264150943396235</c:v>
                </c:pt>
                <c:pt idx="12">
                  <c:v>-1.2779552715654952</c:v>
                </c:pt>
                <c:pt idx="13">
                  <c:v>-1.2676743052169672</c:v>
                </c:pt>
                <c:pt idx="14">
                  <c:v>-3.3883826879271068</c:v>
                </c:pt>
                <c:pt idx="15">
                  <c:v>-7.6190476190476186</c:v>
                </c:pt>
                <c:pt idx="16">
                  <c:v>4.3988269794721404</c:v>
                </c:pt>
                <c:pt idx="17">
                  <c:v>-3.1078610603290677</c:v>
                </c:pt>
                <c:pt idx="18">
                  <c:v>0.13351134846461948</c:v>
                </c:pt>
                <c:pt idx="19">
                  <c:v>4.8404840484048401</c:v>
                </c:pt>
                <c:pt idx="20">
                  <c:v>-3.4787410270568748</c:v>
                </c:pt>
                <c:pt idx="21">
                  <c:v>0</c:v>
                </c:pt>
                <c:pt idx="23">
                  <c:v>8.3798882681564244</c:v>
                </c:pt>
                <c:pt idx="24">
                  <c:v>-4.3342269883824844</c:v>
                </c:pt>
                <c:pt idx="25">
                  <c:v>-2.8714436248682822</c:v>
                </c:pt>
              </c:numCache>
            </c:numRef>
          </c:val>
          <c:extLst>
            <c:ext xmlns:c16="http://schemas.microsoft.com/office/drawing/2014/chart" uri="{C3380CC4-5D6E-409C-BE32-E72D297353CC}">
              <c16:uniqueId val="{00000020-80EE-4CB5-BB5C-5CF518A17E4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{6447E365-BF7F-4F5F-B1EC-3E36AB3E867A}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0EE-4CB5-BB5C-5CF518A17E4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{D9D9D81D-5237-466F-8507-AD86BD6BC535}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0EE-4CB5-BB5C-5CF518A17E4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{472EDBA9-60A9-44B0-9EC0-E97523FD315A}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0EE-4CB5-BB5C-5CF518A17E4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{A42E274F-0838-4E04-BC77-F4B805641DEE}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0EE-4CB5-BB5C-5CF518A17E4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{9F7573CB-2025-4CAC-A61C-7864801F0194}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0EE-4CB5-BB5C-5CF518A17E4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{8AF756CD-472A-4D98-8ABA-F12C7377AC72}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0EE-4CB5-BB5C-5CF518A17E4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{264FED98-F127-45EC-8006-5C192AC4ACBF}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0EE-4CB5-BB5C-5CF518A17E4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{F5CF1C0D-14A1-43E1-B8CD-197D6E32CDB4}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0EE-4CB5-BB5C-5CF518A17E4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{34240FA4-0D99-4F05-9A40-328E80549FAE}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0EE-4CB5-BB5C-5CF518A17E4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{9C2180AA-6A2A-4E3F-B7E2-8291223E521A}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0EE-4CB5-BB5C-5CF518A17E4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{5B5B1C3A-96FA-4F50-932E-ECAD134C680C}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0EE-4CB5-BB5C-5CF518A17E4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{6AAF06E1-50D8-45F4-92D1-5B2D7F7CBE7D}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0EE-4CB5-BB5C-5CF518A17E4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{8011B13D-7D28-4C60-956E-D277AB1DE24B}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0EE-4CB5-BB5C-5CF518A17E4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{17B5A990-DB73-4F8D-A912-1C1DA4DD9362}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0EE-4CB5-BB5C-5CF518A17E4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{7D3671A9-AA3A-4E90-A0B6-5BF2E9B93F89}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0EE-4CB5-BB5C-5CF518A17E4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{184F11A0-928D-436C-A5E2-EDC61461EA61}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0EE-4CB5-BB5C-5CF518A17E4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{34B5105B-DC38-4B38-91D5-7BC2AAD3D185}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0EE-4CB5-BB5C-5CF518A17E4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{147CD615-7F11-4EF0-96A6-4A0588331E80}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0EE-4CB5-BB5C-5CF518A17E4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{48D026FA-E976-4C7C-9732-5BCEF69C0597}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0EE-4CB5-BB5C-5CF518A17E4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{E16F6AA0-E53C-4437-8343-DF114245F9A2}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0EE-4CB5-BB5C-5CF518A17E4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{3958EA4B-6C8D-4728-829F-DC4FF11A58CB}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0EE-4CB5-BB5C-5CF518A17E4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{D17B9310-054D-4A76-AE20-C1F52B10B42D}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0EE-4CB5-BB5C-5CF518A17E4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{AD74F0DD-B150-4349-8530-ACB3334FF978}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0EE-4CB5-BB5C-5CF518A17E4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{9846B660-C6FA-497D-B2A0-52FDB5F452AF}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0EE-4CB5-BB5C-5CF518A17E4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{44DC6A40-62D2-4A7F-9D6A-86B9A30E0E70}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0EE-4CB5-BB5C-5CF518A17E4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{950F5F36-11EA-432B-8E60-8956AE60C706}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0EE-4CB5-BB5C-5CF518A17E4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{48AD4166-AB68-4368-91F2-2D7D4387F475}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0EE-4CB5-BB5C-5CF518A17E4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{971DD218-275D-49B9-9E53-899AD7860FD6}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0EE-4CB5-BB5C-5CF518A17E4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{4C9DC868-065B-46BB-9697-C4B6EDD60615}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0EE-4CB5-BB5C-5CF518A17E4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{5C812772-B025-41AE-9900-8373DA98EC3C}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0EE-4CB5-BB5C-5CF518A17E4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{5CA55450-BF12-4DE7-9E13-BF58F0D6EF9A}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0EE-4CB5-BB5C-5CF518A17E4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{FD6B593B-BB13-44BB-A9C6-E88916106950}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0EE-4CB5-BB5C-5CF518A17E4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0EE-4CB5-BB5C-5CF518A17E4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0EE-4CB5-BB5C-5CF518A17E4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{4F65EDF3-0274-4BE6-9BA9-13FEEAA39CE7}</c15:txfldGUID>
                      <c15:f>Diagramm!$I$46</c15:f>
                      <c15:dlblFieldTableCache>
                        <c:ptCount val="1"/>
                      </c15:dlblFieldTableCache>
                    </c15:dlblFTEntry>
                  </c15:dlblFieldTable>
                  <c15:showDataLabelsRange val="0"/>
                </c:ext>
                <c:ext xmlns:c16="http://schemas.microsoft.com/office/drawing/2014/chart" uri="{C3380CC4-5D6E-409C-BE32-E72D297353CC}">
                  <c16:uniqueId val="{00000000-1D35-470A-BDBC-A70429A8212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{64A1ED14-AF3F-4275-A558-3D86032950C2}</c15:txfldGUID>
                      <c15:f>Diagramm!$I$47</c15:f>
                      <c15:dlblFieldTableCache>
                        <c:ptCount val="1"/>
                      </c15:dlblFieldTableCache>
                    </c15:dlblFTEntry>
                  </c15:dlblFieldTable>
                  <c15:showDataLabelsRange val="0"/>
                </c:ext>
                <c:ext xmlns:c16="http://schemas.microsoft.com/office/drawing/2014/chart" uri="{C3380CC4-5D6E-409C-BE32-E72D297353CC}">
                  <c16:uniqueId val="{00000001-1D35-470A-BDBC-A70429A8212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{EEF4653C-5192-490C-834A-EEEE98C9C994}</c15:txfldGUID>
                      <c15:f>Diagramm!$I$48</c15:f>
                      <c15:dlblFieldTableCache>
                        <c:ptCount val="1"/>
                      </c15:dlblFieldTableCache>
                    </c15:dlblFTEntry>
                  </c15:dlblFieldTable>
                  <c15:showDataLabelsRange val="0"/>
                </c:ext>
                <c:ext xmlns:c16="http://schemas.microsoft.com/office/drawing/2014/chart" uri="{C3380CC4-5D6E-409C-BE32-E72D297353CC}">
                  <c16:uniqueId val="{00000002-1D35-470A-BDBC-A70429A8212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{15D48F40-0784-47C3-8699-E98CBF894C6D}</c15:txfldGUID>
                      <c15:f>Diagramm!$I$49</c15:f>
                      <c15:dlblFieldTableCache>
                        <c:ptCount val="1"/>
                      </c15:dlblFieldTableCache>
                    </c15:dlblFTEntry>
                  </c15:dlblFieldTable>
                  <c15:showDataLabelsRange val="0"/>
                </c:ext>
                <c:ext xmlns:c16="http://schemas.microsoft.com/office/drawing/2014/chart" uri="{C3380CC4-5D6E-409C-BE32-E72D297353CC}">
                  <c16:uniqueId val="{00000003-1D35-470A-BDBC-A70429A8212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{BDF7E10D-2754-40BB-A283-C69717E1CF35}</c15:txfldGUID>
                      <c15:f>Diagramm!$I$50</c15:f>
                      <c15:dlblFieldTableCache>
                        <c:ptCount val="1"/>
                      </c15:dlblFieldTableCache>
                    </c15:dlblFTEntry>
                  </c15:dlblFieldTable>
                  <c15:showDataLabelsRange val="0"/>
                </c:ext>
                <c:ext xmlns:c16="http://schemas.microsoft.com/office/drawing/2014/chart" uri="{C3380CC4-5D6E-409C-BE32-E72D297353CC}">
                  <c16:uniqueId val="{00000004-1D35-470A-BDBC-A70429A8212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{EB5AF002-E5F5-479D-A35B-CD4DF662878A}</c15:txfldGUID>
                      <c15:f>Diagramm!$I$51</c15:f>
                      <c15:dlblFieldTableCache>
                        <c:ptCount val="1"/>
                      </c15:dlblFieldTableCache>
                    </c15:dlblFTEntry>
                  </c15:dlblFieldTable>
                  <c15:showDataLabelsRange val="0"/>
                </c:ext>
                <c:ext xmlns:c16="http://schemas.microsoft.com/office/drawing/2014/chart" uri="{C3380CC4-5D6E-409C-BE32-E72D297353CC}">
                  <c16:uniqueId val="{00000005-1D35-470A-BDBC-A70429A8212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{1A1F3B99-B156-4C21-9F5B-B67E981E7AC5}</c15:txfldGUID>
                      <c15:f>Diagramm!$I$52</c15:f>
                      <c15:dlblFieldTableCache>
                        <c:ptCount val="1"/>
                      </c15:dlblFieldTableCache>
                    </c15:dlblFTEntry>
                  </c15:dlblFieldTable>
                  <c15:showDataLabelsRange val="0"/>
                </c:ext>
                <c:ext xmlns:c16="http://schemas.microsoft.com/office/drawing/2014/chart" uri="{C3380CC4-5D6E-409C-BE32-E72D297353CC}">
                  <c16:uniqueId val="{00000006-1D35-470A-BDBC-A70429A8212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{9A67D0D2-BB4F-427F-93EA-895AAE507395}</c15:txfldGUID>
                      <c15:f>Diagramm!$I$53</c15:f>
                      <c15:dlblFieldTableCache>
                        <c:ptCount val="1"/>
                      </c15:dlblFieldTableCache>
                    </c15:dlblFTEntry>
                  </c15:dlblFieldTable>
                  <c15:showDataLabelsRange val="0"/>
                </c:ext>
                <c:ext xmlns:c16="http://schemas.microsoft.com/office/drawing/2014/chart" uri="{C3380CC4-5D6E-409C-BE32-E72D297353CC}">
                  <c16:uniqueId val="{00000007-1D35-470A-BDBC-A70429A8212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{019FAA1F-5F06-48C5-91F9-CC158BF8A366}</c15:txfldGUID>
                      <c15:f>Diagramm!$I$54</c15:f>
                      <c15:dlblFieldTableCache>
                        <c:ptCount val="1"/>
                      </c15:dlblFieldTableCache>
                    </c15:dlblFTEntry>
                  </c15:dlblFieldTable>
                  <c15:showDataLabelsRange val="0"/>
                </c:ext>
                <c:ext xmlns:c16="http://schemas.microsoft.com/office/drawing/2014/chart" uri="{C3380CC4-5D6E-409C-BE32-E72D297353CC}">
                  <c16:uniqueId val="{00000008-1D35-470A-BDBC-A70429A8212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{5F25290C-900D-4367-9C56-C8BAE3545B4B}</c15:txfldGUID>
                      <c15:f>Diagramm!$I$55</c15:f>
                      <c15:dlblFieldTableCache>
                        <c:ptCount val="1"/>
                      </c15:dlblFieldTableCache>
                    </c15:dlblFTEntry>
                  </c15:dlblFieldTable>
                  <c15:showDataLabelsRange val="0"/>
                </c:ext>
                <c:ext xmlns:c16="http://schemas.microsoft.com/office/drawing/2014/chart" uri="{C3380CC4-5D6E-409C-BE32-E72D297353CC}">
                  <c16:uniqueId val="{00000009-1D35-470A-BDBC-A70429A8212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{0C77E828-8CAE-49A3-8A0F-D67D33220B61}</c15:txfldGUID>
                      <c15:f>Diagramm!$I$56</c15:f>
                      <c15:dlblFieldTableCache>
                        <c:ptCount val="1"/>
                      </c15:dlblFieldTableCache>
                    </c15:dlblFTEntry>
                  </c15:dlblFieldTable>
                  <c15:showDataLabelsRange val="0"/>
                </c:ext>
                <c:ext xmlns:c16="http://schemas.microsoft.com/office/drawing/2014/chart" uri="{C3380CC4-5D6E-409C-BE32-E72D297353CC}">
                  <c16:uniqueId val="{0000000A-1D35-470A-BDBC-A70429A8212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{C9B21933-7544-4DDC-A8D4-E8CC41228D1C}</c15:txfldGUID>
                      <c15:f>Diagramm!$I$57</c15:f>
                      <c15:dlblFieldTableCache>
                        <c:ptCount val="1"/>
                      </c15:dlblFieldTableCache>
                    </c15:dlblFTEntry>
                  </c15:dlblFieldTable>
                  <c15:showDataLabelsRange val="0"/>
                </c:ext>
                <c:ext xmlns:c16="http://schemas.microsoft.com/office/drawing/2014/chart" uri="{C3380CC4-5D6E-409C-BE32-E72D297353CC}">
                  <c16:uniqueId val="{0000000B-1D35-470A-BDBC-A70429A8212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{A350BD5F-9024-42CB-AB3E-68958D928D5E}</c15:txfldGUID>
                      <c15:f>Diagramm!$I$58</c15:f>
                      <c15:dlblFieldTableCache>
                        <c:ptCount val="1"/>
                      </c15:dlblFieldTableCache>
                    </c15:dlblFTEntry>
                  </c15:dlblFieldTable>
                  <c15:showDataLabelsRange val="0"/>
                </c:ext>
                <c:ext xmlns:c16="http://schemas.microsoft.com/office/drawing/2014/chart" uri="{C3380CC4-5D6E-409C-BE32-E72D297353CC}">
                  <c16:uniqueId val="{0000000C-1D35-470A-BDBC-A70429A8212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{90FE17D1-A758-4F6A-B986-1465ECDE8AC0}</c15:txfldGUID>
                      <c15:f>Diagramm!$I$59</c15:f>
                      <c15:dlblFieldTableCache>
                        <c:ptCount val="1"/>
                      </c15:dlblFieldTableCache>
                    </c15:dlblFTEntry>
                  </c15:dlblFieldTable>
                  <c15:showDataLabelsRange val="0"/>
                </c:ext>
                <c:ext xmlns:c16="http://schemas.microsoft.com/office/drawing/2014/chart" uri="{C3380CC4-5D6E-409C-BE32-E72D297353CC}">
                  <c16:uniqueId val="{0000000D-1D35-470A-BDBC-A70429A8212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{BD18DAC5-72C1-4661-ABC8-985BCF777AB5}</c15:txfldGUID>
                      <c15:f>Diagramm!$I$60</c15:f>
                      <c15:dlblFieldTableCache>
                        <c:ptCount val="1"/>
                      </c15:dlblFieldTableCache>
                    </c15:dlblFTEntry>
                  </c15:dlblFieldTable>
                  <c15:showDataLabelsRange val="0"/>
                </c:ext>
                <c:ext xmlns:c16="http://schemas.microsoft.com/office/drawing/2014/chart" uri="{C3380CC4-5D6E-409C-BE32-E72D297353CC}">
                  <c16:uniqueId val="{0000000E-1D35-470A-BDBC-A70429A8212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{7DDCD2DC-8248-4416-A996-1E7604B01DDD}</c15:txfldGUID>
                      <c15:f>Diagramm!$I$61</c15:f>
                      <c15:dlblFieldTableCache>
                        <c:ptCount val="1"/>
                      </c15:dlblFieldTableCache>
                    </c15:dlblFTEntry>
                  </c15:dlblFieldTable>
                  <c15:showDataLabelsRange val="0"/>
                </c:ext>
                <c:ext xmlns:c16="http://schemas.microsoft.com/office/drawing/2014/chart" uri="{C3380CC4-5D6E-409C-BE32-E72D297353CC}">
                  <c16:uniqueId val="{0000000F-1D35-470A-BDBC-A70429A8212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{5D7B5BDD-25E5-4C3B-B047-ECF579CB5F67}</c15:txfldGUID>
                      <c15:f>Diagramm!$I$62</c15:f>
                      <c15:dlblFieldTableCache>
                        <c:ptCount val="1"/>
                      </c15:dlblFieldTableCache>
                    </c15:dlblFTEntry>
                  </c15:dlblFieldTable>
                  <c15:showDataLabelsRange val="0"/>
                </c:ext>
                <c:ext xmlns:c16="http://schemas.microsoft.com/office/drawing/2014/chart" uri="{C3380CC4-5D6E-409C-BE32-E72D297353CC}">
                  <c16:uniqueId val="{00000010-1D35-470A-BDBC-A70429A8212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{3F32BF78-C912-4920-8D24-F813BD0C7A52}</c15:txfldGUID>
                      <c15:f>Diagramm!$I$63</c15:f>
                      <c15:dlblFieldTableCache>
                        <c:ptCount val="1"/>
                      </c15:dlblFieldTableCache>
                    </c15:dlblFTEntry>
                  </c15:dlblFieldTable>
                  <c15:showDataLabelsRange val="0"/>
                </c:ext>
                <c:ext xmlns:c16="http://schemas.microsoft.com/office/drawing/2014/chart" uri="{C3380CC4-5D6E-409C-BE32-E72D297353CC}">
                  <c16:uniqueId val="{00000011-1D35-470A-BDBC-A70429A8212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{1AD688F3-6DDA-4416-AF19-A65351FE6BC4}</c15:txfldGUID>
                      <c15:f>Diagramm!$I$64</c15:f>
                      <c15:dlblFieldTableCache>
                        <c:ptCount val="1"/>
                      </c15:dlblFieldTableCache>
                    </c15:dlblFTEntry>
                  </c15:dlblFieldTable>
                  <c15:showDataLabelsRange val="0"/>
                </c:ext>
                <c:ext xmlns:c16="http://schemas.microsoft.com/office/drawing/2014/chart" uri="{C3380CC4-5D6E-409C-BE32-E72D297353CC}">
                  <c16:uniqueId val="{00000012-1D35-470A-BDBC-A70429A8212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{3A5092EE-95E2-42E2-AA80-BF427A912EA5}</c15:txfldGUID>
                      <c15:f>Diagramm!$I$65</c15:f>
                      <c15:dlblFieldTableCache>
                        <c:ptCount val="1"/>
                      </c15:dlblFieldTableCache>
                    </c15:dlblFTEntry>
                  </c15:dlblFieldTable>
                  <c15:showDataLabelsRange val="0"/>
                </c:ext>
                <c:ext xmlns:c16="http://schemas.microsoft.com/office/drawing/2014/chart" uri="{C3380CC4-5D6E-409C-BE32-E72D297353CC}">
                  <c16:uniqueId val="{00000013-1D35-470A-BDBC-A70429A8212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{E1D3D3B0-E519-4F73-9AE7-CFD29DC404F1}</c15:txfldGUID>
                      <c15:f>Diagramm!$I$66</c15:f>
                      <c15:dlblFieldTableCache>
                        <c:ptCount val="1"/>
                      </c15:dlblFieldTableCache>
                    </c15:dlblFTEntry>
                  </c15:dlblFieldTable>
                  <c15:showDataLabelsRange val="0"/>
                </c:ext>
                <c:ext xmlns:c16="http://schemas.microsoft.com/office/drawing/2014/chart" uri="{C3380CC4-5D6E-409C-BE32-E72D297353CC}">
                  <c16:uniqueId val="{00000014-1D35-470A-BDBC-A70429A8212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{8F1C0D5E-6C48-4400-BB58-A52993642064}</c15:txfldGUID>
                      <c15:f>Diagramm!$I$67</c15:f>
                      <c15:dlblFieldTableCache>
                        <c:ptCount val="1"/>
                      </c15:dlblFieldTableCache>
                    </c15:dlblFTEntry>
                  </c15:dlblFieldTable>
                  <c15:showDataLabelsRange val="0"/>
                </c:ext>
                <c:ext xmlns:c16="http://schemas.microsoft.com/office/drawing/2014/chart" uri="{C3380CC4-5D6E-409C-BE32-E72D297353CC}">
                  <c16:uniqueId val="{00000015-1D35-470A-BDBC-A70429A821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D35-470A-BDBC-A70429A8212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{F48DB1A7-13D7-48D0-B017-FD984D40A933}</c15:txfldGUID>
                      <c15:f>Diagramm!$K$46</c15:f>
                      <c15:dlblFieldTableCache>
                        <c:ptCount val="1"/>
                      </c15:dlblFieldTableCache>
                    </c15:dlblFTEntry>
                  </c15:dlblFieldTable>
                  <c15:showDataLabelsRange val="0"/>
                </c:ext>
                <c:ext xmlns:c16="http://schemas.microsoft.com/office/drawing/2014/chart" uri="{C3380CC4-5D6E-409C-BE32-E72D297353CC}">
                  <c16:uniqueId val="{00000017-1D35-470A-BDBC-A70429A8212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{A568495E-DEFF-4341-8D2A-5D520BADD805}</c15:txfldGUID>
                      <c15:f>Diagramm!$K$47</c15:f>
                      <c15:dlblFieldTableCache>
                        <c:ptCount val="1"/>
                      </c15:dlblFieldTableCache>
                    </c15:dlblFTEntry>
                  </c15:dlblFieldTable>
                  <c15:showDataLabelsRange val="0"/>
                </c:ext>
                <c:ext xmlns:c16="http://schemas.microsoft.com/office/drawing/2014/chart" uri="{C3380CC4-5D6E-409C-BE32-E72D297353CC}">
                  <c16:uniqueId val="{00000018-1D35-470A-BDBC-A70429A8212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{5C7499C4-2798-42B9-AEAA-BB0E1AB83AB7}</c15:txfldGUID>
                      <c15:f>Diagramm!$K$48</c15:f>
                      <c15:dlblFieldTableCache>
                        <c:ptCount val="1"/>
                      </c15:dlblFieldTableCache>
                    </c15:dlblFTEntry>
                  </c15:dlblFieldTable>
                  <c15:showDataLabelsRange val="0"/>
                </c:ext>
                <c:ext xmlns:c16="http://schemas.microsoft.com/office/drawing/2014/chart" uri="{C3380CC4-5D6E-409C-BE32-E72D297353CC}">
                  <c16:uniqueId val="{00000019-1D35-470A-BDBC-A70429A8212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{864BAC04-1E09-4683-A132-2298F8B12F4F}</c15:txfldGUID>
                      <c15:f>Diagramm!$K$49</c15:f>
                      <c15:dlblFieldTableCache>
                        <c:ptCount val="1"/>
                      </c15:dlblFieldTableCache>
                    </c15:dlblFTEntry>
                  </c15:dlblFieldTable>
                  <c15:showDataLabelsRange val="0"/>
                </c:ext>
                <c:ext xmlns:c16="http://schemas.microsoft.com/office/drawing/2014/chart" uri="{C3380CC4-5D6E-409C-BE32-E72D297353CC}">
                  <c16:uniqueId val="{0000001A-1D35-470A-BDBC-A70429A8212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{3889AC2B-CF75-41BF-BBE1-D540B4B4F63E}</c15:txfldGUID>
                      <c15:f>Diagramm!$K$50</c15:f>
                      <c15:dlblFieldTableCache>
                        <c:ptCount val="1"/>
                      </c15:dlblFieldTableCache>
                    </c15:dlblFTEntry>
                  </c15:dlblFieldTable>
                  <c15:showDataLabelsRange val="0"/>
                </c:ext>
                <c:ext xmlns:c16="http://schemas.microsoft.com/office/drawing/2014/chart" uri="{C3380CC4-5D6E-409C-BE32-E72D297353CC}">
                  <c16:uniqueId val="{0000001B-1D35-470A-BDBC-A70429A8212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{6CAB72FC-0216-4857-832F-B8E2ADC8DEDB}</c15:txfldGUID>
                      <c15:f>Diagramm!$K$51</c15:f>
                      <c15:dlblFieldTableCache>
                        <c:ptCount val="1"/>
                      </c15:dlblFieldTableCache>
                    </c15:dlblFTEntry>
                  </c15:dlblFieldTable>
                  <c15:showDataLabelsRange val="0"/>
                </c:ext>
                <c:ext xmlns:c16="http://schemas.microsoft.com/office/drawing/2014/chart" uri="{C3380CC4-5D6E-409C-BE32-E72D297353CC}">
                  <c16:uniqueId val="{0000001C-1D35-470A-BDBC-A70429A8212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{DF268B99-70B7-4840-B61F-1AE1FEFA7B4C}</c15:txfldGUID>
                      <c15:f>Diagramm!$K$52</c15:f>
                      <c15:dlblFieldTableCache>
                        <c:ptCount val="1"/>
                      </c15:dlblFieldTableCache>
                    </c15:dlblFTEntry>
                  </c15:dlblFieldTable>
                  <c15:showDataLabelsRange val="0"/>
                </c:ext>
                <c:ext xmlns:c16="http://schemas.microsoft.com/office/drawing/2014/chart" uri="{C3380CC4-5D6E-409C-BE32-E72D297353CC}">
                  <c16:uniqueId val="{0000001D-1D35-470A-BDBC-A70429A8212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{E70640AA-17DC-4236-80C4-938F999ECA8B}</c15:txfldGUID>
                      <c15:f>Diagramm!$K$53</c15:f>
                      <c15:dlblFieldTableCache>
                        <c:ptCount val="1"/>
                      </c15:dlblFieldTableCache>
                    </c15:dlblFTEntry>
                  </c15:dlblFieldTable>
                  <c15:showDataLabelsRange val="0"/>
                </c:ext>
                <c:ext xmlns:c16="http://schemas.microsoft.com/office/drawing/2014/chart" uri="{C3380CC4-5D6E-409C-BE32-E72D297353CC}">
                  <c16:uniqueId val="{0000001E-1D35-470A-BDBC-A70429A8212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{A891B5EE-61E1-4463-856E-E2060C4BBDA8}</c15:txfldGUID>
                      <c15:f>Diagramm!$K$54</c15:f>
                      <c15:dlblFieldTableCache>
                        <c:ptCount val="1"/>
                      </c15:dlblFieldTableCache>
                    </c15:dlblFTEntry>
                  </c15:dlblFieldTable>
                  <c15:showDataLabelsRange val="0"/>
                </c:ext>
                <c:ext xmlns:c16="http://schemas.microsoft.com/office/drawing/2014/chart" uri="{C3380CC4-5D6E-409C-BE32-E72D297353CC}">
                  <c16:uniqueId val="{0000001F-1D35-470A-BDBC-A70429A8212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{C95C3B6D-CA1B-416E-ABEF-1EC4E09E862F}</c15:txfldGUID>
                      <c15:f>Diagramm!$K$55</c15:f>
                      <c15:dlblFieldTableCache>
                        <c:ptCount val="1"/>
                      </c15:dlblFieldTableCache>
                    </c15:dlblFTEntry>
                  </c15:dlblFieldTable>
                  <c15:showDataLabelsRange val="0"/>
                </c:ext>
                <c:ext xmlns:c16="http://schemas.microsoft.com/office/drawing/2014/chart" uri="{C3380CC4-5D6E-409C-BE32-E72D297353CC}">
                  <c16:uniqueId val="{00000020-1D35-470A-BDBC-A70429A8212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{3CB39AB0-C802-4956-9302-B7EB234B5D10}</c15:txfldGUID>
                      <c15:f>Diagramm!$K$56</c15:f>
                      <c15:dlblFieldTableCache>
                        <c:ptCount val="1"/>
                      </c15:dlblFieldTableCache>
                    </c15:dlblFTEntry>
                  </c15:dlblFieldTable>
                  <c15:showDataLabelsRange val="0"/>
                </c:ext>
                <c:ext xmlns:c16="http://schemas.microsoft.com/office/drawing/2014/chart" uri="{C3380CC4-5D6E-409C-BE32-E72D297353CC}">
                  <c16:uniqueId val="{00000021-1D35-470A-BDBC-A70429A8212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{999A672A-5865-4823-A8D5-305DE93C9BF6}</c15:txfldGUID>
                      <c15:f>Diagramm!$K$57</c15:f>
                      <c15:dlblFieldTableCache>
                        <c:ptCount val="1"/>
                      </c15:dlblFieldTableCache>
                    </c15:dlblFTEntry>
                  </c15:dlblFieldTable>
                  <c15:showDataLabelsRange val="0"/>
                </c:ext>
                <c:ext xmlns:c16="http://schemas.microsoft.com/office/drawing/2014/chart" uri="{C3380CC4-5D6E-409C-BE32-E72D297353CC}">
                  <c16:uniqueId val="{00000022-1D35-470A-BDBC-A70429A8212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{7119EB42-5320-46E0-A00A-37F099A25717}</c15:txfldGUID>
                      <c15:f>Diagramm!$K$58</c15:f>
                      <c15:dlblFieldTableCache>
                        <c:ptCount val="1"/>
                      </c15:dlblFieldTableCache>
                    </c15:dlblFTEntry>
                  </c15:dlblFieldTable>
                  <c15:showDataLabelsRange val="0"/>
                </c:ext>
                <c:ext xmlns:c16="http://schemas.microsoft.com/office/drawing/2014/chart" uri="{C3380CC4-5D6E-409C-BE32-E72D297353CC}">
                  <c16:uniqueId val="{00000023-1D35-470A-BDBC-A70429A8212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{728271C2-D5B5-4D06-85EC-C4A70F0C41D2}</c15:txfldGUID>
                      <c15:f>Diagramm!$K$59</c15:f>
                      <c15:dlblFieldTableCache>
                        <c:ptCount val="1"/>
                      </c15:dlblFieldTableCache>
                    </c15:dlblFTEntry>
                  </c15:dlblFieldTable>
                  <c15:showDataLabelsRange val="0"/>
                </c:ext>
                <c:ext xmlns:c16="http://schemas.microsoft.com/office/drawing/2014/chart" uri="{C3380CC4-5D6E-409C-BE32-E72D297353CC}">
                  <c16:uniqueId val="{00000024-1D35-470A-BDBC-A70429A8212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{EDF672F1-5D87-4484-8F69-7BCDD873879F}</c15:txfldGUID>
                      <c15:f>Diagramm!$K$60</c15:f>
                      <c15:dlblFieldTableCache>
                        <c:ptCount val="1"/>
                      </c15:dlblFieldTableCache>
                    </c15:dlblFTEntry>
                  </c15:dlblFieldTable>
                  <c15:showDataLabelsRange val="0"/>
                </c:ext>
                <c:ext xmlns:c16="http://schemas.microsoft.com/office/drawing/2014/chart" uri="{C3380CC4-5D6E-409C-BE32-E72D297353CC}">
                  <c16:uniqueId val="{00000025-1D35-470A-BDBC-A70429A8212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{FAA43020-DC0C-493D-B21F-597261C8999B}</c15:txfldGUID>
                      <c15:f>Diagramm!$K$61</c15:f>
                      <c15:dlblFieldTableCache>
                        <c:ptCount val="1"/>
                      </c15:dlblFieldTableCache>
                    </c15:dlblFTEntry>
                  </c15:dlblFieldTable>
                  <c15:showDataLabelsRange val="0"/>
                </c:ext>
                <c:ext xmlns:c16="http://schemas.microsoft.com/office/drawing/2014/chart" uri="{C3380CC4-5D6E-409C-BE32-E72D297353CC}">
                  <c16:uniqueId val="{00000026-1D35-470A-BDBC-A70429A8212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{61796984-6BC1-4434-8D84-9691F1249D78}</c15:txfldGUID>
                      <c15:f>Diagramm!$K$62</c15:f>
                      <c15:dlblFieldTableCache>
                        <c:ptCount val="1"/>
                      </c15:dlblFieldTableCache>
                    </c15:dlblFTEntry>
                  </c15:dlblFieldTable>
                  <c15:showDataLabelsRange val="0"/>
                </c:ext>
                <c:ext xmlns:c16="http://schemas.microsoft.com/office/drawing/2014/chart" uri="{C3380CC4-5D6E-409C-BE32-E72D297353CC}">
                  <c16:uniqueId val="{00000027-1D35-470A-BDBC-A70429A8212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{6617FA5F-4975-4B50-8494-D22160A25C12}</c15:txfldGUID>
                      <c15:f>Diagramm!$K$63</c15:f>
                      <c15:dlblFieldTableCache>
                        <c:ptCount val="1"/>
                      </c15:dlblFieldTableCache>
                    </c15:dlblFTEntry>
                  </c15:dlblFieldTable>
                  <c15:showDataLabelsRange val="0"/>
                </c:ext>
                <c:ext xmlns:c16="http://schemas.microsoft.com/office/drawing/2014/chart" uri="{C3380CC4-5D6E-409C-BE32-E72D297353CC}">
                  <c16:uniqueId val="{00000028-1D35-470A-BDBC-A70429A8212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{E095C8BA-B5F6-44E3-92F8-D467EA2F6EB4}</c15:txfldGUID>
                      <c15:f>Diagramm!$K$64</c15:f>
                      <c15:dlblFieldTableCache>
                        <c:ptCount val="1"/>
                      </c15:dlblFieldTableCache>
                    </c15:dlblFTEntry>
                  </c15:dlblFieldTable>
                  <c15:showDataLabelsRange val="0"/>
                </c:ext>
                <c:ext xmlns:c16="http://schemas.microsoft.com/office/drawing/2014/chart" uri="{C3380CC4-5D6E-409C-BE32-E72D297353CC}">
                  <c16:uniqueId val="{00000029-1D35-470A-BDBC-A70429A8212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{870ACCAF-CCE9-4261-ABD2-7DCF42ACCB6E}</c15:txfldGUID>
                      <c15:f>Diagramm!$K$65</c15:f>
                      <c15:dlblFieldTableCache>
                        <c:ptCount val="1"/>
                      </c15:dlblFieldTableCache>
                    </c15:dlblFTEntry>
                  </c15:dlblFieldTable>
                  <c15:showDataLabelsRange val="0"/>
                </c:ext>
                <c:ext xmlns:c16="http://schemas.microsoft.com/office/drawing/2014/chart" uri="{C3380CC4-5D6E-409C-BE32-E72D297353CC}">
                  <c16:uniqueId val="{0000002A-1D35-470A-BDBC-A70429A8212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{468B9C71-BD59-4A34-809B-831148B064FD}</c15:txfldGUID>
                      <c15:f>Diagramm!$K$66</c15:f>
                      <c15:dlblFieldTableCache>
                        <c:ptCount val="1"/>
                      </c15:dlblFieldTableCache>
                    </c15:dlblFTEntry>
                  </c15:dlblFieldTable>
                  <c15:showDataLabelsRange val="0"/>
                </c:ext>
                <c:ext xmlns:c16="http://schemas.microsoft.com/office/drawing/2014/chart" uri="{C3380CC4-5D6E-409C-BE32-E72D297353CC}">
                  <c16:uniqueId val="{0000002B-1D35-470A-BDBC-A70429A8212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{35B779EC-3C2D-48C5-ABD6-B4E9E0D3AF60}</c15:txfldGUID>
                      <c15:f>Diagramm!$K$67</c15:f>
                      <c15:dlblFieldTableCache>
                        <c:ptCount val="1"/>
                      </c15:dlblFieldTableCache>
                    </c15:dlblFTEntry>
                  </c15:dlblFieldTable>
                  <c15:showDataLabelsRange val="0"/>
                </c:ext>
                <c:ext xmlns:c16="http://schemas.microsoft.com/office/drawing/2014/chart" uri="{C3380CC4-5D6E-409C-BE32-E72D297353CC}">
                  <c16:uniqueId val="{0000002C-1D35-470A-BDBC-A70429A8212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D35-470A-BDBC-A70429A8212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{4DC733B0-686C-42A4-9917-8E3B91134959}</c15:txfldGUID>
                      <c15:f>Diagramm!$J$46</c15:f>
                      <c15:dlblFieldTableCache>
                        <c:ptCount val="1"/>
                      </c15:dlblFieldTableCache>
                    </c15:dlblFTEntry>
                  </c15:dlblFieldTable>
                  <c15:showDataLabelsRange val="0"/>
                </c:ext>
                <c:ext xmlns:c16="http://schemas.microsoft.com/office/drawing/2014/chart" uri="{C3380CC4-5D6E-409C-BE32-E72D297353CC}">
                  <c16:uniqueId val="{0000002E-1D35-470A-BDBC-A70429A8212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{280C5876-0A1E-49B7-A069-CF7C642ACD9A}</c15:txfldGUID>
                      <c15:f>Diagramm!$J$47</c15:f>
                      <c15:dlblFieldTableCache>
                        <c:ptCount val="1"/>
                      </c15:dlblFieldTableCache>
                    </c15:dlblFTEntry>
                  </c15:dlblFieldTable>
                  <c15:showDataLabelsRange val="0"/>
                </c:ext>
                <c:ext xmlns:c16="http://schemas.microsoft.com/office/drawing/2014/chart" uri="{C3380CC4-5D6E-409C-BE32-E72D297353CC}">
                  <c16:uniqueId val="{0000002F-1D35-470A-BDBC-A70429A8212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{AF19BDDF-BECB-441A-80F8-A1B00E685D29}</c15:txfldGUID>
                      <c15:f>Diagramm!$J$48</c15:f>
                      <c15:dlblFieldTableCache>
                        <c:ptCount val="1"/>
                      </c15:dlblFieldTableCache>
                    </c15:dlblFTEntry>
                  </c15:dlblFieldTable>
                  <c15:showDataLabelsRange val="0"/>
                </c:ext>
                <c:ext xmlns:c16="http://schemas.microsoft.com/office/drawing/2014/chart" uri="{C3380CC4-5D6E-409C-BE32-E72D297353CC}">
                  <c16:uniqueId val="{00000030-1D35-470A-BDBC-A70429A8212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{B40BBF10-CBEE-48BE-BECB-19BAE4FEABC5}</c15:txfldGUID>
                      <c15:f>Diagramm!$J$49</c15:f>
                      <c15:dlblFieldTableCache>
                        <c:ptCount val="1"/>
                      </c15:dlblFieldTableCache>
                    </c15:dlblFTEntry>
                  </c15:dlblFieldTable>
                  <c15:showDataLabelsRange val="0"/>
                </c:ext>
                <c:ext xmlns:c16="http://schemas.microsoft.com/office/drawing/2014/chart" uri="{C3380CC4-5D6E-409C-BE32-E72D297353CC}">
                  <c16:uniqueId val="{00000031-1D35-470A-BDBC-A70429A8212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{CD2E4920-5EBB-4895-AE6B-933427FABC6D}</c15:txfldGUID>
                      <c15:f>Diagramm!$J$50</c15:f>
                      <c15:dlblFieldTableCache>
                        <c:ptCount val="1"/>
                      </c15:dlblFieldTableCache>
                    </c15:dlblFTEntry>
                  </c15:dlblFieldTable>
                  <c15:showDataLabelsRange val="0"/>
                </c:ext>
                <c:ext xmlns:c16="http://schemas.microsoft.com/office/drawing/2014/chart" uri="{C3380CC4-5D6E-409C-BE32-E72D297353CC}">
                  <c16:uniqueId val="{00000032-1D35-470A-BDBC-A70429A8212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{7C7BA49A-5B94-4A1E-B126-D594661BC915}</c15:txfldGUID>
                      <c15:f>Diagramm!$J$51</c15:f>
                      <c15:dlblFieldTableCache>
                        <c:ptCount val="1"/>
                      </c15:dlblFieldTableCache>
                    </c15:dlblFTEntry>
                  </c15:dlblFieldTable>
                  <c15:showDataLabelsRange val="0"/>
                </c:ext>
                <c:ext xmlns:c16="http://schemas.microsoft.com/office/drawing/2014/chart" uri="{C3380CC4-5D6E-409C-BE32-E72D297353CC}">
                  <c16:uniqueId val="{00000033-1D35-470A-BDBC-A70429A8212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{E33658F7-7211-4A92-BB25-B99824ACD701}</c15:txfldGUID>
                      <c15:f>Diagramm!$J$52</c15:f>
                      <c15:dlblFieldTableCache>
                        <c:ptCount val="1"/>
                      </c15:dlblFieldTableCache>
                    </c15:dlblFTEntry>
                  </c15:dlblFieldTable>
                  <c15:showDataLabelsRange val="0"/>
                </c:ext>
                <c:ext xmlns:c16="http://schemas.microsoft.com/office/drawing/2014/chart" uri="{C3380CC4-5D6E-409C-BE32-E72D297353CC}">
                  <c16:uniqueId val="{00000034-1D35-470A-BDBC-A70429A8212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{411C63F5-7F02-4BA7-A854-9548E09D725E}</c15:txfldGUID>
                      <c15:f>Diagramm!$J$53</c15:f>
                      <c15:dlblFieldTableCache>
                        <c:ptCount val="1"/>
                      </c15:dlblFieldTableCache>
                    </c15:dlblFTEntry>
                  </c15:dlblFieldTable>
                  <c15:showDataLabelsRange val="0"/>
                </c:ext>
                <c:ext xmlns:c16="http://schemas.microsoft.com/office/drawing/2014/chart" uri="{C3380CC4-5D6E-409C-BE32-E72D297353CC}">
                  <c16:uniqueId val="{00000035-1D35-470A-BDBC-A70429A8212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{99067C79-C993-4249-86AB-BFDFA08CE44F}</c15:txfldGUID>
                      <c15:f>Diagramm!$J$54</c15:f>
                      <c15:dlblFieldTableCache>
                        <c:ptCount val="1"/>
                      </c15:dlblFieldTableCache>
                    </c15:dlblFTEntry>
                  </c15:dlblFieldTable>
                  <c15:showDataLabelsRange val="0"/>
                </c:ext>
                <c:ext xmlns:c16="http://schemas.microsoft.com/office/drawing/2014/chart" uri="{C3380CC4-5D6E-409C-BE32-E72D297353CC}">
                  <c16:uniqueId val="{00000036-1D35-470A-BDBC-A70429A8212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{B74E6231-9AA3-42CE-BB87-1484003E10F4}</c15:txfldGUID>
                      <c15:f>Diagramm!$J$55</c15:f>
                      <c15:dlblFieldTableCache>
                        <c:ptCount val="1"/>
                      </c15:dlblFieldTableCache>
                    </c15:dlblFTEntry>
                  </c15:dlblFieldTable>
                  <c15:showDataLabelsRange val="0"/>
                </c:ext>
                <c:ext xmlns:c16="http://schemas.microsoft.com/office/drawing/2014/chart" uri="{C3380CC4-5D6E-409C-BE32-E72D297353CC}">
                  <c16:uniqueId val="{00000037-1D35-470A-BDBC-A70429A8212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{1D8C5400-4EC6-46BA-9701-E418A5D10BFD}</c15:txfldGUID>
                      <c15:f>Diagramm!$J$56</c15:f>
                      <c15:dlblFieldTableCache>
                        <c:ptCount val="1"/>
                      </c15:dlblFieldTableCache>
                    </c15:dlblFTEntry>
                  </c15:dlblFieldTable>
                  <c15:showDataLabelsRange val="0"/>
                </c:ext>
                <c:ext xmlns:c16="http://schemas.microsoft.com/office/drawing/2014/chart" uri="{C3380CC4-5D6E-409C-BE32-E72D297353CC}">
                  <c16:uniqueId val="{00000038-1D35-470A-BDBC-A70429A8212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{29804D67-812E-44EE-901D-61B8FE058350}</c15:txfldGUID>
                      <c15:f>Diagramm!$J$57</c15:f>
                      <c15:dlblFieldTableCache>
                        <c:ptCount val="1"/>
                      </c15:dlblFieldTableCache>
                    </c15:dlblFTEntry>
                  </c15:dlblFieldTable>
                  <c15:showDataLabelsRange val="0"/>
                </c:ext>
                <c:ext xmlns:c16="http://schemas.microsoft.com/office/drawing/2014/chart" uri="{C3380CC4-5D6E-409C-BE32-E72D297353CC}">
                  <c16:uniqueId val="{00000039-1D35-470A-BDBC-A70429A8212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{1D33A47E-B0DC-40D2-93FD-2F27E309E9EF}</c15:txfldGUID>
                      <c15:f>Diagramm!$J$58</c15:f>
                      <c15:dlblFieldTableCache>
                        <c:ptCount val="1"/>
                      </c15:dlblFieldTableCache>
                    </c15:dlblFTEntry>
                  </c15:dlblFieldTable>
                  <c15:showDataLabelsRange val="0"/>
                </c:ext>
                <c:ext xmlns:c16="http://schemas.microsoft.com/office/drawing/2014/chart" uri="{C3380CC4-5D6E-409C-BE32-E72D297353CC}">
                  <c16:uniqueId val="{0000003A-1D35-470A-BDBC-A70429A8212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{A5665892-FFC0-4DD5-A3FD-38D94AD6149C}</c15:txfldGUID>
                      <c15:f>Diagramm!$J$59</c15:f>
                      <c15:dlblFieldTableCache>
                        <c:ptCount val="1"/>
                      </c15:dlblFieldTableCache>
                    </c15:dlblFTEntry>
                  </c15:dlblFieldTable>
                  <c15:showDataLabelsRange val="0"/>
                </c:ext>
                <c:ext xmlns:c16="http://schemas.microsoft.com/office/drawing/2014/chart" uri="{C3380CC4-5D6E-409C-BE32-E72D297353CC}">
                  <c16:uniqueId val="{0000003B-1D35-470A-BDBC-A70429A8212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{4A55F151-8820-45B6-91B1-24EBBB1149F8}</c15:txfldGUID>
                      <c15:f>Diagramm!$J$60</c15:f>
                      <c15:dlblFieldTableCache>
                        <c:ptCount val="1"/>
                      </c15:dlblFieldTableCache>
                    </c15:dlblFTEntry>
                  </c15:dlblFieldTable>
                  <c15:showDataLabelsRange val="0"/>
                </c:ext>
                <c:ext xmlns:c16="http://schemas.microsoft.com/office/drawing/2014/chart" uri="{C3380CC4-5D6E-409C-BE32-E72D297353CC}">
                  <c16:uniqueId val="{0000003C-1D35-470A-BDBC-A70429A8212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{567C6DCF-5AF8-4D09-94ED-979D65EF9853}</c15:txfldGUID>
                      <c15:f>Diagramm!$J$61</c15:f>
                      <c15:dlblFieldTableCache>
                        <c:ptCount val="1"/>
                      </c15:dlblFieldTableCache>
                    </c15:dlblFTEntry>
                  </c15:dlblFieldTable>
                  <c15:showDataLabelsRange val="0"/>
                </c:ext>
                <c:ext xmlns:c16="http://schemas.microsoft.com/office/drawing/2014/chart" uri="{C3380CC4-5D6E-409C-BE32-E72D297353CC}">
                  <c16:uniqueId val="{0000003D-1D35-470A-BDBC-A70429A8212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{408B0327-021E-4111-9C45-598AF7C88074}</c15:txfldGUID>
                      <c15:f>Diagramm!$J$62</c15:f>
                      <c15:dlblFieldTableCache>
                        <c:ptCount val="1"/>
                      </c15:dlblFieldTableCache>
                    </c15:dlblFTEntry>
                  </c15:dlblFieldTable>
                  <c15:showDataLabelsRange val="0"/>
                </c:ext>
                <c:ext xmlns:c16="http://schemas.microsoft.com/office/drawing/2014/chart" uri="{C3380CC4-5D6E-409C-BE32-E72D297353CC}">
                  <c16:uniqueId val="{0000003E-1D35-470A-BDBC-A70429A8212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{F65099F4-DB3C-4DC2-891C-5E93878A6AAF}</c15:txfldGUID>
                      <c15:f>Diagramm!$J$63</c15:f>
                      <c15:dlblFieldTableCache>
                        <c:ptCount val="1"/>
                      </c15:dlblFieldTableCache>
                    </c15:dlblFTEntry>
                  </c15:dlblFieldTable>
                  <c15:showDataLabelsRange val="0"/>
                </c:ext>
                <c:ext xmlns:c16="http://schemas.microsoft.com/office/drawing/2014/chart" uri="{C3380CC4-5D6E-409C-BE32-E72D297353CC}">
                  <c16:uniqueId val="{0000003F-1D35-470A-BDBC-A70429A8212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{27A56749-691F-4924-9FDA-A4CC6844C5E8}</c15:txfldGUID>
                      <c15:f>Diagramm!$J$64</c15:f>
                      <c15:dlblFieldTableCache>
                        <c:ptCount val="1"/>
                      </c15:dlblFieldTableCache>
                    </c15:dlblFTEntry>
                  </c15:dlblFieldTable>
                  <c15:showDataLabelsRange val="0"/>
                </c:ext>
                <c:ext xmlns:c16="http://schemas.microsoft.com/office/drawing/2014/chart" uri="{C3380CC4-5D6E-409C-BE32-E72D297353CC}">
                  <c16:uniqueId val="{00000040-1D35-470A-BDBC-A70429A8212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{C1474C2A-20AA-4EAF-94A4-EE8EB7600C4E}</c15:txfldGUID>
                      <c15:f>Diagramm!$J$65</c15:f>
                      <c15:dlblFieldTableCache>
                        <c:ptCount val="1"/>
                      </c15:dlblFieldTableCache>
                    </c15:dlblFTEntry>
                  </c15:dlblFieldTable>
                  <c15:showDataLabelsRange val="0"/>
                </c:ext>
                <c:ext xmlns:c16="http://schemas.microsoft.com/office/drawing/2014/chart" uri="{C3380CC4-5D6E-409C-BE32-E72D297353CC}">
                  <c16:uniqueId val="{00000041-1D35-470A-BDBC-A70429A8212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{9F3E13BA-07F2-4930-96EE-087509B69515}</c15:txfldGUID>
                      <c15:f>Diagramm!$J$66</c15:f>
                      <c15:dlblFieldTableCache>
                        <c:ptCount val="1"/>
                      </c15:dlblFieldTableCache>
                    </c15:dlblFTEntry>
                  </c15:dlblFieldTable>
                  <c15:showDataLabelsRange val="0"/>
                </c:ext>
                <c:ext xmlns:c16="http://schemas.microsoft.com/office/drawing/2014/chart" uri="{C3380CC4-5D6E-409C-BE32-E72D297353CC}">
                  <c16:uniqueId val="{00000042-1D35-470A-BDBC-A70429A8212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{21DDB6CF-CEE5-4CC3-AEA4-991777FADEF2}</c15:txfldGUID>
                      <c15:f>Diagramm!$J$67</c15:f>
                      <c15:dlblFieldTableCache>
                        <c:ptCount val="1"/>
                      </c15:dlblFieldTableCache>
                    </c15:dlblFTEntry>
                  </c15:dlblFieldTable>
                  <c15:showDataLabelsRange val="0"/>
                </c:ext>
                <c:ext xmlns:c16="http://schemas.microsoft.com/office/drawing/2014/chart" uri="{C3380CC4-5D6E-409C-BE32-E72D297353CC}">
                  <c16:uniqueId val="{00000043-1D35-470A-BDBC-A70429A8212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D35-470A-BDBC-A70429A8212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F1-4EA4-A180-CA95CAFB57B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F1-4EA4-A180-CA95CAFB57B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F1-4EA4-A180-CA95CAFB57B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F1-4EA4-A180-CA95CAFB57B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F1-4EA4-A180-CA95CAFB57B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F1-4EA4-A180-CA95CAFB57B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F1-4EA4-A180-CA95CAFB57B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F1-4EA4-A180-CA95CAFB57B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F1-4EA4-A180-CA95CAFB57B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F1-4EA4-A180-CA95CAFB57B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0F1-4EA4-A180-CA95CAFB57B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0F1-4EA4-A180-CA95CAFB57B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0F1-4EA4-A180-CA95CAFB57B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0F1-4EA4-A180-CA95CAFB57B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0F1-4EA4-A180-CA95CAFB57B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0F1-4EA4-A180-CA95CAFB57B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F1-4EA4-A180-CA95CAFB57B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0F1-4EA4-A180-CA95CAFB57B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0F1-4EA4-A180-CA95CAFB57B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0F1-4EA4-A180-CA95CAFB57B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0F1-4EA4-A180-CA95CAFB57B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0F1-4EA4-A180-CA95CAFB57B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0F1-4EA4-A180-CA95CAFB57B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0F1-4EA4-A180-CA95CAFB57B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0F1-4EA4-A180-CA95CAFB57B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0F1-4EA4-A180-CA95CAFB57B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0F1-4EA4-A180-CA95CAFB57B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0F1-4EA4-A180-CA95CAFB57B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0F1-4EA4-A180-CA95CAFB57B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0F1-4EA4-A180-CA95CAFB57B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0F1-4EA4-A180-CA95CAFB57B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0F1-4EA4-A180-CA95CAFB57B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0F1-4EA4-A180-CA95CAFB57B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0F1-4EA4-A180-CA95CAFB57B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0F1-4EA4-A180-CA95CAFB57B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0F1-4EA4-A180-CA95CAFB57B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0F1-4EA4-A180-CA95CAFB57B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0F1-4EA4-A180-CA95CAFB57B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0F1-4EA4-A180-CA95CAFB57B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0F1-4EA4-A180-CA95CAFB57B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0F1-4EA4-A180-CA95CAFB57B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0F1-4EA4-A180-CA95CAFB57B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0F1-4EA4-A180-CA95CAFB57B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0F1-4EA4-A180-CA95CAFB57B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0F1-4EA4-A180-CA95CAFB57B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0F1-4EA4-A180-CA95CAFB57B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0F1-4EA4-A180-CA95CAFB57B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0F1-4EA4-A180-CA95CAFB57B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0F1-4EA4-A180-CA95CAFB57B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0F1-4EA4-A180-CA95CAFB57B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0F1-4EA4-A180-CA95CAFB57B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0F1-4EA4-A180-CA95CAFB57B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0F1-4EA4-A180-CA95CAFB57B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0F1-4EA4-A180-CA95CAFB57B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0F1-4EA4-A180-CA95CAFB57B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0F1-4EA4-A180-CA95CAFB57B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0F1-4EA4-A180-CA95CAFB57B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0F1-4EA4-A180-CA95CAFB57B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0F1-4EA4-A180-CA95CAFB57B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0F1-4EA4-A180-CA95CAFB57B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0F1-4EA4-A180-CA95CAFB57B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0F1-4EA4-A180-CA95CAFB57B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0F1-4EA4-A180-CA95CAFB57B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0F1-4EA4-A180-CA95CAFB57B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0F1-4EA4-A180-CA95CAFB57B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0F1-4EA4-A180-CA95CAFB57B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0F1-4EA4-A180-CA95CAFB57B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0F1-4EA4-A180-CA95CAFB57B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0F1-4EA4-A180-CA95CAFB57B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100.24541462154481</c:v>
                </c:pt>
                <c:pt idx="2">
                  <c:v>101.88028195003136</c:v>
                </c:pt>
                <c:pt idx="3">
                  <c:v>101.40975015684393</c:v>
                </c:pt>
                <c:pt idx="4">
                  <c:v>101.35992914344763</c:v>
                </c:pt>
                <c:pt idx="5">
                  <c:v>101.59888548547811</c:v>
                </c:pt>
                <c:pt idx="6">
                  <c:v>103.66830276414363</c:v>
                </c:pt>
                <c:pt idx="7">
                  <c:v>103.37768018599844</c:v>
                </c:pt>
                <c:pt idx="8">
                  <c:v>103.43303686754992</c:v>
                </c:pt>
                <c:pt idx="9">
                  <c:v>103.48378049230543</c:v>
                </c:pt>
                <c:pt idx="10">
                  <c:v>105.15832010923718</c:v>
                </c:pt>
                <c:pt idx="11">
                  <c:v>104.80772779274459</c:v>
                </c:pt>
                <c:pt idx="12">
                  <c:v>105.0023987895339</c:v>
                </c:pt>
                <c:pt idx="13">
                  <c:v>105.47385319408053</c:v>
                </c:pt>
                <c:pt idx="14">
                  <c:v>107.16223198140015</c:v>
                </c:pt>
                <c:pt idx="15">
                  <c:v>107.00077499354173</c:v>
                </c:pt>
                <c:pt idx="16">
                  <c:v>107.23142783333948</c:v>
                </c:pt>
                <c:pt idx="17">
                  <c:v>107.73332841273941</c:v>
                </c:pt>
                <c:pt idx="18">
                  <c:v>109.51673617005572</c:v>
                </c:pt>
                <c:pt idx="19">
                  <c:v>109.42539764549582</c:v>
                </c:pt>
                <c:pt idx="20">
                  <c:v>109.01668081337417</c:v>
                </c:pt>
                <c:pt idx="21">
                  <c:v>108.83861682105029</c:v>
                </c:pt>
                <c:pt idx="22">
                  <c:v>110.83145735690299</c:v>
                </c:pt>
                <c:pt idx="23">
                  <c:v>110.2612835369229</c:v>
                </c:pt>
                <c:pt idx="24">
                  <c:v>109.01114514521903</c:v>
                </c:pt>
              </c:numCache>
            </c:numRef>
          </c:val>
          <c:smooth val="0"/>
          <c:extLst>
            <c:ext xmlns:c16="http://schemas.microsoft.com/office/drawing/2014/chart" uri="{C3380CC4-5D6E-409C-BE32-E72D297353CC}">
              <c16:uniqueId val="{00000000-2E4D-4F2E-83F4-3D084958846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101.58463637317664</c:v>
                </c:pt>
                <c:pt idx="2">
                  <c:v>104.90082904816876</c:v>
                </c:pt>
                <c:pt idx="3">
                  <c:v>104.17672368559134</c:v>
                </c:pt>
                <c:pt idx="4">
                  <c:v>99.443803127295624</c:v>
                </c:pt>
                <c:pt idx="5">
                  <c:v>101.09140518417463</c:v>
                </c:pt>
                <c:pt idx="6">
                  <c:v>104.34463217546437</c:v>
                </c:pt>
                <c:pt idx="7">
                  <c:v>104.04029803756953</c:v>
                </c:pt>
                <c:pt idx="8">
                  <c:v>101.60562493441074</c:v>
                </c:pt>
                <c:pt idx="9">
                  <c:v>101.97292475600797</c:v>
                </c:pt>
                <c:pt idx="10">
                  <c:v>104.3971035785497</c:v>
                </c:pt>
                <c:pt idx="11">
                  <c:v>104.06128659880365</c:v>
                </c:pt>
                <c:pt idx="12">
                  <c:v>103.67299821597229</c:v>
                </c:pt>
                <c:pt idx="13">
                  <c:v>105.54098016580964</c:v>
                </c:pt>
                <c:pt idx="14">
                  <c:v>108.44789589673627</c:v>
                </c:pt>
                <c:pt idx="15">
                  <c:v>108.59481582537518</c:v>
                </c:pt>
                <c:pt idx="16">
                  <c:v>108.1540560394585</c:v>
                </c:pt>
                <c:pt idx="17">
                  <c:v>110.07450939238115</c:v>
                </c:pt>
                <c:pt idx="18">
                  <c:v>113.33823066428796</c:v>
                </c:pt>
                <c:pt idx="19">
                  <c:v>113.67404764403399</c:v>
                </c:pt>
                <c:pt idx="20">
                  <c:v>112.47769965368875</c:v>
                </c:pt>
                <c:pt idx="21">
                  <c:v>112.79252807220065</c:v>
                </c:pt>
                <c:pt idx="22">
                  <c:v>116.3920663238535</c:v>
                </c:pt>
                <c:pt idx="23">
                  <c:v>116.11921502780984</c:v>
                </c:pt>
                <c:pt idx="24">
                  <c:v>113.3592192255221</c:v>
                </c:pt>
              </c:numCache>
            </c:numRef>
          </c:val>
          <c:smooth val="0"/>
          <c:extLst>
            <c:ext xmlns:c16="http://schemas.microsoft.com/office/drawing/2014/chart" uri="{C3380CC4-5D6E-409C-BE32-E72D297353CC}">
              <c16:uniqueId val="{00000001-2E4D-4F2E-83F4-3D084958846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101.5152873666278</c:v>
                </c:pt>
                <c:pt idx="2">
                  <c:v>101.00421411279477</c:v>
                </c:pt>
                <c:pt idx="3">
                  <c:v>101.07146059356226</c:v>
                </c:pt>
                <c:pt idx="4">
                  <c:v>97.099435129561556</c:v>
                </c:pt>
                <c:pt idx="5">
                  <c:v>100.28691831794137</c:v>
                </c:pt>
                <c:pt idx="6">
                  <c:v>98.188828117995158</c:v>
                </c:pt>
                <c:pt idx="7">
                  <c:v>98.578857706446698</c:v>
                </c:pt>
                <c:pt idx="8">
                  <c:v>96.938043575719533</c:v>
                </c:pt>
                <c:pt idx="9">
                  <c:v>99.022684479512236</c:v>
                </c:pt>
                <c:pt idx="10">
                  <c:v>96.924594279566037</c:v>
                </c:pt>
                <c:pt idx="11">
                  <c:v>97.01425625392271</c:v>
                </c:pt>
                <c:pt idx="12">
                  <c:v>95.104456200125526</c:v>
                </c:pt>
                <c:pt idx="13">
                  <c:v>96.821483009055868</c:v>
                </c:pt>
                <c:pt idx="14">
                  <c:v>95.059625212947182</c:v>
                </c:pt>
                <c:pt idx="15">
                  <c:v>95.216533668071364</c:v>
                </c:pt>
                <c:pt idx="16">
                  <c:v>93.687797005290051</c:v>
                </c:pt>
                <c:pt idx="17">
                  <c:v>94.938581547565676</c:v>
                </c:pt>
                <c:pt idx="18">
                  <c:v>92.203891329687082</c:v>
                </c:pt>
                <c:pt idx="19">
                  <c:v>93.432260378373527</c:v>
                </c:pt>
                <c:pt idx="20">
                  <c:v>91.943871604052717</c:v>
                </c:pt>
                <c:pt idx="21">
                  <c:v>92.396664574553938</c:v>
                </c:pt>
                <c:pt idx="22">
                  <c:v>89.908544786156185</c:v>
                </c:pt>
                <c:pt idx="23">
                  <c:v>89.751636331032017</c:v>
                </c:pt>
                <c:pt idx="24">
                  <c:v>87.357661615708778</c:v>
                </c:pt>
              </c:numCache>
            </c:numRef>
          </c:val>
          <c:smooth val="0"/>
          <c:extLst>
            <c:ext xmlns:c16="http://schemas.microsoft.com/office/drawing/2014/chart" uri="{C3380CC4-5D6E-409C-BE32-E72D297353CC}">
              <c16:uniqueId val="{00000002-2E4D-4F2E-83F4-3D084958846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E4D-4F2E-83F4-3D0849588467}"/>
                </c:ext>
              </c:extLst>
            </c:dLbl>
            <c:dLbl>
              <c:idx val="1"/>
              <c:delete val="1"/>
              <c:extLst>
                <c:ext xmlns:c15="http://schemas.microsoft.com/office/drawing/2012/chart" uri="{CE6537A1-D6FC-4f65-9D91-7224C49458BB}"/>
                <c:ext xmlns:c16="http://schemas.microsoft.com/office/drawing/2014/chart" uri="{C3380CC4-5D6E-409C-BE32-E72D297353CC}">
                  <c16:uniqueId val="{00000004-2E4D-4F2E-83F4-3D0849588467}"/>
                </c:ext>
              </c:extLst>
            </c:dLbl>
            <c:dLbl>
              <c:idx val="2"/>
              <c:delete val="1"/>
              <c:extLst>
                <c:ext xmlns:c15="http://schemas.microsoft.com/office/drawing/2012/chart" uri="{CE6537A1-D6FC-4f65-9D91-7224C49458BB}"/>
                <c:ext xmlns:c16="http://schemas.microsoft.com/office/drawing/2014/chart" uri="{C3380CC4-5D6E-409C-BE32-E72D297353CC}">
                  <c16:uniqueId val="{00000005-2E4D-4F2E-83F4-3D0849588467}"/>
                </c:ext>
              </c:extLst>
            </c:dLbl>
            <c:dLbl>
              <c:idx val="3"/>
              <c:delete val="1"/>
              <c:extLst>
                <c:ext xmlns:c15="http://schemas.microsoft.com/office/drawing/2012/chart" uri="{CE6537A1-D6FC-4f65-9D91-7224C49458BB}"/>
                <c:ext xmlns:c16="http://schemas.microsoft.com/office/drawing/2014/chart" uri="{C3380CC4-5D6E-409C-BE32-E72D297353CC}">
                  <c16:uniqueId val="{00000006-2E4D-4F2E-83F4-3D0849588467}"/>
                </c:ext>
              </c:extLst>
            </c:dLbl>
            <c:dLbl>
              <c:idx val="4"/>
              <c:delete val="1"/>
              <c:extLst>
                <c:ext xmlns:c15="http://schemas.microsoft.com/office/drawing/2012/chart" uri="{CE6537A1-D6FC-4f65-9D91-7224C49458BB}"/>
                <c:ext xmlns:c16="http://schemas.microsoft.com/office/drawing/2014/chart" uri="{C3380CC4-5D6E-409C-BE32-E72D297353CC}">
                  <c16:uniqueId val="{00000007-2E4D-4F2E-83F4-3D0849588467}"/>
                </c:ext>
              </c:extLst>
            </c:dLbl>
            <c:dLbl>
              <c:idx val="5"/>
              <c:delete val="1"/>
              <c:extLst>
                <c:ext xmlns:c15="http://schemas.microsoft.com/office/drawing/2012/chart" uri="{CE6537A1-D6FC-4f65-9D91-7224C49458BB}"/>
                <c:ext xmlns:c16="http://schemas.microsoft.com/office/drawing/2014/chart" uri="{C3380CC4-5D6E-409C-BE32-E72D297353CC}">
                  <c16:uniqueId val="{00000008-2E4D-4F2E-83F4-3D0849588467}"/>
                </c:ext>
              </c:extLst>
            </c:dLbl>
            <c:dLbl>
              <c:idx val="6"/>
              <c:delete val="1"/>
              <c:extLst>
                <c:ext xmlns:c15="http://schemas.microsoft.com/office/drawing/2012/chart" uri="{CE6537A1-D6FC-4f65-9D91-7224C49458BB}"/>
                <c:ext xmlns:c16="http://schemas.microsoft.com/office/drawing/2014/chart" uri="{C3380CC4-5D6E-409C-BE32-E72D297353CC}">
                  <c16:uniqueId val="{00000009-2E4D-4F2E-83F4-3D0849588467}"/>
                </c:ext>
              </c:extLst>
            </c:dLbl>
            <c:dLbl>
              <c:idx val="7"/>
              <c:delete val="1"/>
              <c:extLst>
                <c:ext xmlns:c15="http://schemas.microsoft.com/office/drawing/2012/chart" uri="{CE6537A1-D6FC-4f65-9D91-7224C49458BB}"/>
                <c:ext xmlns:c16="http://schemas.microsoft.com/office/drawing/2014/chart" uri="{C3380CC4-5D6E-409C-BE32-E72D297353CC}">
                  <c16:uniqueId val="{0000000A-2E4D-4F2E-83F4-3D0849588467}"/>
                </c:ext>
              </c:extLst>
            </c:dLbl>
            <c:dLbl>
              <c:idx val="8"/>
              <c:delete val="1"/>
              <c:extLst>
                <c:ext xmlns:c15="http://schemas.microsoft.com/office/drawing/2012/chart" uri="{CE6537A1-D6FC-4f65-9D91-7224C49458BB}"/>
                <c:ext xmlns:c16="http://schemas.microsoft.com/office/drawing/2014/chart" uri="{C3380CC4-5D6E-409C-BE32-E72D297353CC}">
                  <c16:uniqueId val="{0000000B-2E4D-4F2E-83F4-3D0849588467}"/>
                </c:ext>
              </c:extLst>
            </c:dLbl>
            <c:dLbl>
              <c:idx val="9"/>
              <c:delete val="1"/>
              <c:extLst>
                <c:ext xmlns:c15="http://schemas.microsoft.com/office/drawing/2012/chart" uri="{CE6537A1-D6FC-4f65-9D91-7224C49458BB}"/>
                <c:ext xmlns:c16="http://schemas.microsoft.com/office/drawing/2014/chart" uri="{C3380CC4-5D6E-409C-BE32-E72D297353CC}">
                  <c16:uniqueId val="{0000000C-2E4D-4F2E-83F4-3D0849588467}"/>
                </c:ext>
              </c:extLst>
            </c:dLbl>
            <c:dLbl>
              <c:idx val="10"/>
              <c:delete val="1"/>
              <c:extLst>
                <c:ext xmlns:c15="http://schemas.microsoft.com/office/drawing/2012/chart" uri="{CE6537A1-D6FC-4f65-9D91-7224C49458BB}"/>
                <c:ext xmlns:c16="http://schemas.microsoft.com/office/drawing/2014/chart" uri="{C3380CC4-5D6E-409C-BE32-E72D297353CC}">
                  <c16:uniqueId val="{0000000D-2E4D-4F2E-83F4-3D0849588467}"/>
                </c:ext>
              </c:extLst>
            </c:dLbl>
            <c:dLbl>
              <c:idx val="11"/>
              <c:delete val="1"/>
              <c:extLst>
                <c:ext xmlns:c15="http://schemas.microsoft.com/office/drawing/2012/chart" uri="{CE6537A1-D6FC-4f65-9D91-7224C49458BB}"/>
                <c:ext xmlns:c16="http://schemas.microsoft.com/office/drawing/2014/chart" uri="{C3380CC4-5D6E-409C-BE32-E72D297353CC}">
                  <c16:uniqueId val="{0000000E-2E4D-4F2E-83F4-3D0849588467}"/>
                </c:ext>
              </c:extLst>
            </c:dLbl>
            <c:dLbl>
              <c:idx val="12"/>
              <c:delete val="1"/>
              <c:extLst>
                <c:ext xmlns:c15="http://schemas.microsoft.com/office/drawing/2012/chart" uri="{CE6537A1-D6FC-4f65-9D91-7224C49458BB}"/>
                <c:ext xmlns:c16="http://schemas.microsoft.com/office/drawing/2014/chart" uri="{C3380CC4-5D6E-409C-BE32-E72D297353CC}">
                  <c16:uniqueId val="{0000000F-2E4D-4F2E-83F4-3D084958846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E4D-4F2E-83F4-3D0849588467}"/>
                </c:ext>
              </c:extLst>
            </c:dLbl>
            <c:dLbl>
              <c:idx val="14"/>
              <c:delete val="1"/>
              <c:extLst>
                <c:ext xmlns:c15="http://schemas.microsoft.com/office/drawing/2012/chart" uri="{CE6537A1-D6FC-4f65-9D91-7224C49458BB}"/>
                <c:ext xmlns:c16="http://schemas.microsoft.com/office/drawing/2014/chart" uri="{C3380CC4-5D6E-409C-BE32-E72D297353CC}">
                  <c16:uniqueId val="{00000011-2E4D-4F2E-83F4-3D0849588467}"/>
                </c:ext>
              </c:extLst>
            </c:dLbl>
            <c:dLbl>
              <c:idx val="15"/>
              <c:delete val="1"/>
              <c:extLst>
                <c:ext xmlns:c15="http://schemas.microsoft.com/office/drawing/2012/chart" uri="{CE6537A1-D6FC-4f65-9D91-7224C49458BB}"/>
                <c:ext xmlns:c16="http://schemas.microsoft.com/office/drawing/2014/chart" uri="{C3380CC4-5D6E-409C-BE32-E72D297353CC}">
                  <c16:uniqueId val="{00000012-2E4D-4F2E-83F4-3D0849588467}"/>
                </c:ext>
              </c:extLst>
            </c:dLbl>
            <c:dLbl>
              <c:idx val="16"/>
              <c:delete val="1"/>
              <c:extLst>
                <c:ext xmlns:c15="http://schemas.microsoft.com/office/drawing/2012/chart" uri="{CE6537A1-D6FC-4f65-9D91-7224C49458BB}"/>
                <c:ext xmlns:c16="http://schemas.microsoft.com/office/drawing/2014/chart" uri="{C3380CC4-5D6E-409C-BE32-E72D297353CC}">
                  <c16:uniqueId val="{00000013-2E4D-4F2E-83F4-3D0849588467}"/>
                </c:ext>
              </c:extLst>
            </c:dLbl>
            <c:dLbl>
              <c:idx val="17"/>
              <c:delete val="1"/>
              <c:extLst>
                <c:ext xmlns:c15="http://schemas.microsoft.com/office/drawing/2012/chart" uri="{CE6537A1-D6FC-4f65-9D91-7224C49458BB}"/>
                <c:ext xmlns:c16="http://schemas.microsoft.com/office/drawing/2014/chart" uri="{C3380CC4-5D6E-409C-BE32-E72D297353CC}">
                  <c16:uniqueId val="{00000014-2E4D-4F2E-83F4-3D0849588467}"/>
                </c:ext>
              </c:extLst>
            </c:dLbl>
            <c:dLbl>
              <c:idx val="18"/>
              <c:delete val="1"/>
              <c:extLst>
                <c:ext xmlns:c15="http://schemas.microsoft.com/office/drawing/2012/chart" uri="{CE6537A1-D6FC-4f65-9D91-7224C49458BB}"/>
                <c:ext xmlns:c16="http://schemas.microsoft.com/office/drawing/2014/chart" uri="{C3380CC4-5D6E-409C-BE32-E72D297353CC}">
                  <c16:uniqueId val="{00000015-2E4D-4F2E-83F4-3D0849588467}"/>
                </c:ext>
              </c:extLst>
            </c:dLbl>
            <c:dLbl>
              <c:idx val="19"/>
              <c:delete val="1"/>
              <c:extLst>
                <c:ext xmlns:c15="http://schemas.microsoft.com/office/drawing/2012/chart" uri="{CE6537A1-D6FC-4f65-9D91-7224C49458BB}"/>
                <c:ext xmlns:c16="http://schemas.microsoft.com/office/drawing/2014/chart" uri="{C3380CC4-5D6E-409C-BE32-E72D297353CC}">
                  <c16:uniqueId val="{00000016-2E4D-4F2E-83F4-3D0849588467}"/>
                </c:ext>
              </c:extLst>
            </c:dLbl>
            <c:dLbl>
              <c:idx val="20"/>
              <c:delete val="1"/>
              <c:extLst>
                <c:ext xmlns:c15="http://schemas.microsoft.com/office/drawing/2012/chart" uri="{CE6537A1-D6FC-4f65-9D91-7224C49458BB}"/>
                <c:ext xmlns:c16="http://schemas.microsoft.com/office/drawing/2014/chart" uri="{C3380CC4-5D6E-409C-BE32-E72D297353CC}">
                  <c16:uniqueId val="{00000017-2E4D-4F2E-83F4-3D0849588467}"/>
                </c:ext>
              </c:extLst>
            </c:dLbl>
            <c:dLbl>
              <c:idx val="21"/>
              <c:delete val="1"/>
              <c:extLst>
                <c:ext xmlns:c15="http://schemas.microsoft.com/office/drawing/2012/chart" uri="{CE6537A1-D6FC-4f65-9D91-7224C49458BB}"/>
                <c:ext xmlns:c16="http://schemas.microsoft.com/office/drawing/2014/chart" uri="{C3380CC4-5D6E-409C-BE32-E72D297353CC}">
                  <c16:uniqueId val="{00000018-2E4D-4F2E-83F4-3D0849588467}"/>
                </c:ext>
              </c:extLst>
            </c:dLbl>
            <c:dLbl>
              <c:idx val="22"/>
              <c:delete val="1"/>
              <c:extLst>
                <c:ext xmlns:c15="http://schemas.microsoft.com/office/drawing/2012/chart" uri="{CE6537A1-D6FC-4f65-9D91-7224C49458BB}"/>
                <c:ext xmlns:c16="http://schemas.microsoft.com/office/drawing/2014/chart" uri="{C3380CC4-5D6E-409C-BE32-E72D297353CC}">
                  <c16:uniqueId val="{00000019-2E4D-4F2E-83F4-3D0849588467}"/>
                </c:ext>
              </c:extLst>
            </c:dLbl>
            <c:dLbl>
              <c:idx val="23"/>
              <c:delete val="1"/>
              <c:extLst>
                <c:ext xmlns:c15="http://schemas.microsoft.com/office/drawing/2012/chart" uri="{CE6537A1-D6FC-4f65-9D91-7224C49458BB}"/>
                <c:ext xmlns:c16="http://schemas.microsoft.com/office/drawing/2014/chart" uri="{C3380CC4-5D6E-409C-BE32-E72D297353CC}">
                  <c16:uniqueId val="{0000001A-2E4D-4F2E-83F4-3D0849588467}"/>
                </c:ext>
              </c:extLst>
            </c:dLbl>
            <c:dLbl>
              <c:idx val="24"/>
              <c:delete val="1"/>
              <c:extLst>
                <c:ext xmlns:c15="http://schemas.microsoft.com/office/drawing/2012/chart" uri="{CE6537A1-D6FC-4f65-9D91-7224C49458BB}"/>
                <c:ext xmlns:c16="http://schemas.microsoft.com/office/drawing/2014/chart" uri="{C3380CC4-5D6E-409C-BE32-E72D297353CC}">
                  <c16:uniqueId val="{0000001B-2E4D-4F2E-83F4-3D084958846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E4D-4F2E-83F4-3D084958846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Siegen-Wittgenstein (05970)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118155</v>
      </c>
      <c r="F11" s="238">
        <v>119510</v>
      </c>
      <c r="G11" s="238">
        <v>120128</v>
      </c>
      <c r="H11" s="238">
        <v>117968</v>
      </c>
      <c r="I11" s="265">
        <v>118161</v>
      </c>
      <c r="J11" s="263">
        <v>-6</v>
      </c>
      <c r="K11" s="266">
        <v>-5.0778175540152843E-3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14.284626126697981</v>
      </c>
      <c r="E13" s="115">
        <v>16878</v>
      </c>
      <c r="F13" s="114">
        <v>17052</v>
      </c>
      <c r="G13" s="114">
        <v>17437</v>
      </c>
      <c r="H13" s="114">
        <v>17457</v>
      </c>
      <c r="I13" s="140">
        <v>17445</v>
      </c>
      <c r="J13" s="115">
        <v>-567</v>
      </c>
      <c r="K13" s="116">
        <v>-3.2502149613069649</v>
      </c>
    </row>
    <row r="14" spans="1:255" ht="14.1" customHeight="1" x14ac:dyDescent="0.2">
      <c r="A14" s="306" t="s">
        <v>230</v>
      </c>
      <c r="B14" s="307"/>
      <c r="C14" s="308"/>
      <c r="D14" s="113">
        <v>62.559350006347593</v>
      </c>
      <c r="E14" s="115">
        <v>73917</v>
      </c>
      <c r="F14" s="114">
        <v>74283</v>
      </c>
      <c r="G14" s="114">
        <v>74552</v>
      </c>
      <c r="H14" s="114">
        <v>72775</v>
      </c>
      <c r="I14" s="140">
        <v>73149</v>
      </c>
      <c r="J14" s="115">
        <v>768</v>
      </c>
      <c r="K14" s="116">
        <v>1.049911823811672</v>
      </c>
    </row>
    <row r="15" spans="1:255" ht="14.1" customHeight="1" x14ac:dyDescent="0.2">
      <c r="A15" s="306" t="s">
        <v>231</v>
      </c>
      <c r="B15" s="307"/>
      <c r="C15" s="308"/>
      <c r="D15" s="113">
        <v>11.514535990859464</v>
      </c>
      <c r="E15" s="115">
        <v>13605</v>
      </c>
      <c r="F15" s="114">
        <v>14307</v>
      </c>
      <c r="G15" s="114">
        <v>14313</v>
      </c>
      <c r="H15" s="114">
        <v>14107</v>
      </c>
      <c r="I15" s="140">
        <v>13983</v>
      </c>
      <c r="J15" s="115">
        <v>-378</v>
      </c>
      <c r="K15" s="116">
        <v>-2.7032825573911179</v>
      </c>
    </row>
    <row r="16" spans="1:255" ht="14.1" customHeight="1" x14ac:dyDescent="0.2">
      <c r="A16" s="306" t="s">
        <v>232</v>
      </c>
      <c r="B16" s="307"/>
      <c r="C16" s="308"/>
      <c r="D16" s="113">
        <v>10.739283145021369</v>
      </c>
      <c r="E16" s="115">
        <v>12689</v>
      </c>
      <c r="F16" s="114">
        <v>12780</v>
      </c>
      <c r="G16" s="114">
        <v>12728</v>
      </c>
      <c r="H16" s="114">
        <v>12602</v>
      </c>
      <c r="I16" s="140">
        <v>12556</v>
      </c>
      <c r="J16" s="115">
        <v>133</v>
      </c>
      <c r="K16" s="116">
        <v>1.0592545396623128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0.24713300325843171</v>
      </c>
      <c r="E18" s="115">
        <v>292</v>
      </c>
      <c r="F18" s="114">
        <v>275</v>
      </c>
      <c r="G18" s="114">
        <v>293</v>
      </c>
      <c r="H18" s="114">
        <v>288</v>
      </c>
      <c r="I18" s="140">
        <v>294</v>
      </c>
      <c r="J18" s="115">
        <v>-2</v>
      </c>
      <c r="K18" s="116">
        <v>-0.68027210884353739</v>
      </c>
    </row>
    <row r="19" spans="1:255" ht="14.1" customHeight="1" x14ac:dyDescent="0.2">
      <c r="A19" s="306" t="s">
        <v>235</v>
      </c>
      <c r="B19" s="307" t="s">
        <v>236</v>
      </c>
      <c r="C19" s="308"/>
      <c r="D19" s="113">
        <v>5.3319791798908216E-2</v>
      </c>
      <c r="E19" s="115">
        <v>63</v>
      </c>
      <c r="F19" s="114">
        <v>69</v>
      </c>
      <c r="G19" s="114">
        <v>71</v>
      </c>
      <c r="H19" s="114">
        <v>76</v>
      </c>
      <c r="I19" s="140">
        <v>74</v>
      </c>
      <c r="J19" s="115">
        <v>-11</v>
      </c>
      <c r="K19" s="116">
        <v>-14.864864864864865</v>
      </c>
    </row>
    <row r="20" spans="1:255" ht="14.1" customHeight="1" x14ac:dyDescent="0.2">
      <c r="A20" s="306">
        <v>12</v>
      </c>
      <c r="B20" s="307" t="s">
        <v>237</v>
      </c>
      <c r="C20" s="308"/>
      <c r="D20" s="113">
        <v>0.52050272946553255</v>
      </c>
      <c r="E20" s="115">
        <v>615</v>
      </c>
      <c r="F20" s="114">
        <v>609</v>
      </c>
      <c r="G20" s="114">
        <v>651</v>
      </c>
      <c r="H20" s="114">
        <v>627</v>
      </c>
      <c r="I20" s="140">
        <v>593</v>
      </c>
      <c r="J20" s="115">
        <v>22</v>
      </c>
      <c r="K20" s="116">
        <v>3.7099494097807759</v>
      </c>
    </row>
    <row r="21" spans="1:255" ht="14.1" customHeight="1" x14ac:dyDescent="0.2">
      <c r="A21" s="306">
        <v>21</v>
      </c>
      <c r="B21" s="307" t="s">
        <v>238</v>
      </c>
      <c r="C21" s="308"/>
      <c r="D21" s="113">
        <v>0.2208962803097626</v>
      </c>
      <c r="E21" s="115">
        <v>261</v>
      </c>
      <c r="F21" s="114">
        <v>264</v>
      </c>
      <c r="G21" s="114">
        <v>268</v>
      </c>
      <c r="H21" s="114">
        <v>268</v>
      </c>
      <c r="I21" s="140">
        <v>272</v>
      </c>
      <c r="J21" s="115">
        <v>-11</v>
      </c>
      <c r="K21" s="116">
        <v>-4.0441176470588234</v>
      </c>
    </row>
    <row r="22" spans="1:255" ht="14.1" customHeight="1" x14ac:dyDescent="0.2">
      <c r="A22" s="306">
        <v>22</v>
      </c>
      <c r="B22" s="307" t="s">
        <v>239</v>
      </c>
      <c r="C22" s="308"/>
      <c r="D22" s="113">
        <v>2.6609115145359907</v>
      </c>
      <c r="E22" s="115">
        <v>3144</v>
      </c>
      <c r="F22" s="114">
        <v>3168</v>
      </c>
      <c r="G22" s="114">
        <v>3199</v>
      </c>
      <c r="H22" s="114">
        <v>3201</v>
      </c>
      <c r="I22" s="140">
        <v>3251</v>
      </c>
      <c r="J22" s="115">
        <v>-107</v>
      </c>
      <c r="K22" s="116">
        <v>-3.2912949861581051</v>
      </c>
    </row>
    <row r="23" spans="1:255" ht="14.1" customHeight="1" x14ac:dyDescent="0.2">
      <c r="A23" s="306">
        <v>23</v>
      </c>
      <c r="B23" s="307" t="s">
        <v>240</v>
      </c>
      <c r="C23" s="308"/>
      <c r="D23" s="113">
        <v>0.50272946553256315</v>
      </c>
      <c r="E23" s="115">
        <v>594</v>
      </c>
      <c r="F23" s="114">
        <v>588</v>
      </c>
      <c r="G23" s="114">
        <v>588</v>
      </c>
      <c r="H23" s="114">
        <v>589</v>
      </c>
      <c r="I23" s="140">
        <v>580</v>
      </c>
      <c r="J23" s="115">
        <v>14</v>
      </c>
      <c r="K23" s="116">
        <v>2.4137931034482758</v>
      </c>
    </row>
    <row r="24" spans="1:255" ht="14.1" customHeight="1" x14ac:dyDescent="0.2">
      <c r="A24" s="306">
        <v>24</v>
      </c>
      <c r="B24" s="307" t="s">
        <v>241</v>
      </c>
      <c r="C24" s="308"/>
      <c r="D24" s="113">
        <v>9.7067411451060046</v>
      </c>
      <c r="E24" s="115">
        <v>11469</v>
      </c>
      <c r="F24" s="114">
        <v>11687</v>
      </c>
      <c r="G24" s="114">
        <v>11924</v>
      </c>
      <c r="H24" s="114">
        <v>11902</v>
      </c>
      <c r="I24" s="140">
        <v>12033</v>
      </c>
      <c r="J24" s="115">
        <v>-564</v>
      </c>
      <c r="K24" s="116">
        <v>-4.68711044627275</v>
      </c>
    </row>
    <row r="25" spans="1:255" ht="14.1" customHeight="1" x14ac:dyDescent="0.2">
      <c r="A25" s="306">
        <v>25</v>
      </c>
      <c r="B25" s="307" t="s">
        <v>242</v>
      </c>
      <c r="C25" s="308"/>
      <c r="D25" s="113">
        <v>7.3124285895645551</v>
      </c>
      <c r="E25" s="115">
        <v>8640</v>
      </c>
      <c r="F25" s="114">
        <v>8697</v>
      </c>
      <c r="G25" s="114">
        <v>8746</v>
      </c>
      <c r="H25" s="114">
        <v>8578</v>
      </c>
      <c r="I25" s="140">
        <v>8565</v>
      </c>
      <c r="J25" s="115">
        <v>75</v>
      </c>
      <c r="K25" s="116">
        <v>0.87565674255691772</v>
      </c>
    </row>
    <row r="26" spans="1:255" ht="14.1" customHeight="1" x14ac:dyDescent="0.2">
      <c r="A26" s="306">
        <v>26</v>
      </c>
      <c r="B26" s="307" t="s">
        <v>243</v>
      </c>
      <c r="C26" s="308"/>
      <c r="D26" s="113">
        <v>3.4784816554525833</v>
      </c>
      <c r="E26" s="115">
        <v>4110</v>
      </c>
      <c r="F26" s="114">
        <v>4161</v>
      </c>
      <c r="G26" s="114">
        <v>4283</v>
      </c>
      <c r="H26" s="114">
        <v>4180</v>
      </c>
      <c r="I26" s="140">
        <v>4166</v>
      </c>
      <c r="J26" s="115">
        <v>-56</v>
      </c>
      <c r="K26" s="116">
        <v>-1.3442150744119059</v>
      </c>
    </row>
    <row r="27" spans="1:255" ht="14.1" customHeight="1" x14ac:dyDescent="0.2">
      <c r="A27" s="306">
        <v>27</v>
      </c>
      <c r="B27" s="307" t="s">
        <v>244</v>
      </c>
      <c r="C27" s="308"/>
      <c r="D27" s="113">
        <v>4.2774321865346367</v>
      </c>
      <c r="E27" s="115">
        <v>5054</v>
      </c>
      <c r="F27" s="114">
        <v>5108</v>
      </c>
      <c r="G27" s="114">
        <v>5158</v>
      </c>
      <c r="H27" s="114">
        <v>5021</v>
      </c>
      <c r="I27" s="140">
        <v>5040</v>
      </c>
      <c r="J27" s="115">
        <v>14</v>
      </c>
      <c r="K27" s="116">
        <v>0.27777777777777779</v>
      </c>
    </row>
    <row r="28" spans="1:255" ht="14.1" customHeight="1" x14ac:dyDescent="0.2">
      <c r="A28" s="306">
        <v>28</v>
      </c>
      <c r="B28" s="307" t="s">
        <v>245</v>
      </c>
      <c r="C28" s="308"/>
      <c r="D28" s="113">
        <v>8.1249206550717282E-2</v>
      </c>
      <c r="E28" s="115">
        <v>96</v>
      </c>
      <c r="F28" s="114">
        <v>101</v>
      </c>
      <c r="G28" s="114">
        <v>104</v>
      </c>
      <c r="H28" s="114">
        <v>104</v>
      </c>
      <c r="I28" s="140">
        <v>103</v>
      </c>
      <c r="J28" s="115">
        <v>-7</v>
      </c>
      <c r="K28" s="116">
        <v>-6.7961165048543686</v>
      </c>
    </row>
    <row r="29" spans="1:255" ht="14.1" customHeight="1" x14ac:dyDescent="0.2">
      <c r="A29" s="306">
        <v>29</v>
      </c>
      <c r="B29" s="307" t="s">
        <v>246</v>
      </c>
      <c r="C29" s="308"/>
      <c r="D29" s="113">
        <v>1.5268080064322289</v>
      </c>
      <c r="E29" s="115">
        <v>1804</v>
      </c>
      <c r="F29" s="114">
        <v>1861</v>
      </c>
      <c r="G29" s="114">
        <v>1885</v>
      </c>
      <c r="H29" s="114">
        <v>1864</v>
      </c>
      <c r="I29" s="140">
        <v>1847</v>
      </c>
      <c r="J29" s="115">
        <v>-43</v>
      </c>
      <c r="K29" s="116">
        <v>-2.3280996210070386</v>
      </c>
    </row>
    <row r="30" spans="1:255" ht="14.1" customHeight="1" x14ac:dyDescent="0.2">
      <c r="A30" s="306" t="s">
        <v>247</v>
      </c>
      <c r="B30" s="307" t="s">
        <v>248</v>
      </c>
      <c r="C30" s="308"/>
      <c r="D30" s="113">
        <v>0.45025601963522494</v>
      </c>
      <c r="E30" s="115">
        <v>532</v>
      </c>
      <c r="F30" s="114">
        <v>545</v>
      </c>
      <c r="G30" s="114">
        <v>552</v>
      </c>
      <c r="H30" s="114">
        <v>571</v>
      </c>
      <c r="I30" s="140">
        <v>568</v>
      </c>
      <c r="J30" s="115">
        <v>-36</v>
      </c>
      <c r="K30" s="116">
        <v>-6.3380281690140849</v>
      </c>
    </row>
    <row r="31" spans="1:255" ht="14.1" customHeight="1" x14ac:dyDescent="0.2">
      <c r="A31" s="306" t="s">
        <v>249</v>
      </c>
      <c r="B31" s="307" t="s">
        <v>250</v>
      </c>
      <c r="C31" s="308"/>
      <c r="D31" s="113">
        <v>0.96483432778976763</v>
      </c>
      <c r="E31" s="115">
        <v>1140</v>
      </c>
      <c r="F31" s="114">
        <v>1182</v>
      </c>
      <c r="G31" s="114">
        <v>1198</v>
      </c>
      <c r="H31" s="114">
        <v>1163</v>
      </c>
      <c r="I31" s="140">
        <v>1149</v>
      </c>
      <c r="J31" s="115">
        <v>-9</v>
      </c>
      <c r="K31" s="116">
        <v>-0.78328981723237601</v>
      </c>
    </row>
    <row r="32" spans="1:255" ht="14.1" customHeight="1" x14ac:dyDescent="0.2">
      <c r="A32" s="306">
        <v>31</v>
      </c>
      <c r="B32" s="307" t="s">
        <v>251</v>
      </c>
      <c r="C32" s="308"/>
      <c r="D32" s="113">
        <v>0.95383183106935809</v>
      </c>
      <c r="E32" s="115">
        <v>1127</v>
      </c>
      <c r="F32" s="114">
        <v>1147</v>
      </c>
      <c r="G32" s="114">
        <v>1154</v>
      </c>
      <c r="H32" s="114">
        <v>1139</v>
      </c>
      <c r="I32" s="140">
        <v>1141</v>
      </c>
      <c r="J32" s="115">
        <v>-14</v>
      </c>
      <c r="K32" s="116">
        <v>-1.2269938650306749</v>
      </c>
    </row>
    <row r="33" spans="1:11" ht="14.1" customHeight="1" x14ac:dyDescent="0.2">
      <c r="A33" s="306">
        <v>32</v>
      </c>
      <c r="B33" s="307" t="s">
        <v>252</v>
      </c>
      <c r="C33" s="308"/>
      <c r="D33" s="113">
        <v>1.9804494096737337</v>
      </c>
      <c r="E33" s="115">
        <v>2340</v>
      </c>
      <c r="F33" s="114">
        <v>2329</v>
      </c>
      <c r="G33" s="114">
        <v>2425</v>
      </c>
      <c r="H33" s="114">
        <v>2355</v>
      </c>
      <c r="I33" s="140">
        <v>2318</v>
      </c>
      <c r="J33" s="115">
        <v>22</v>
      </c>
      <c r="K33" s="116">
        <v>0.94909404659188956</v>
      </c>
    </row>
    <row r="34" spans="1:11" ht="14.1" customHeight="1" x14ac:dyDescent="0.2">
      <c r="A34" s="306">
        <v>33</v>
      </c>
      <c r="B34" s="307" t="s">
        <v>253</v>
      </c>
      <c r="C34" s="308"/>
      <c r="D34" s="113">
        <v>0.92590241631754899</v>
      </c>
      <c r="E34" s="115">
        <v>1094</v>
      </c>
      <c r="F34" s="114">
        <v>1099</v>
      </c>
      <c r="G34" s="114">
        <v>1138</v>
      </c>
      <c r="H34" s="114">
        <v>1103</v>
      </c>
      <c r="I34" s="140">
        <v>1099</v>
      </c>
      <c r="J34" s="115">
        <v>-5</v>
      </c>
      <c r="K34" s="116">
        <v>-0.45495905368516831</v>
      </c>
    </row>
    <row r="35" spans="1:11" ht="14.1" customHeight="1" x14ac:dyDescent="0.2">
      <c r="A35" s="306">
        <v>34</v>
      </c>
      <c r="B35" s="307" t="s">
        <v>254</v>
      </c>
      <c r="C35" s="308"/>
      <c r="D35" s="113">
        <v>2.0447716981930517</v>
      </c>
      <c r="E35" s="115">
        <v>2416</v>
      </c>
      <c r="F35" s="114">
        <v>2452</v>
      </c>
      <c r="G35" s="114">
        <v>2448</v>
      </c>
      <c r="H35" s="114">
        <v>2438</v>
      </c>
      <c r="I35" s="140">
        <v>2447</v>
      </c>
      <c r="J35" s="115">
        <v>-31</v>
      </c>
      <c r="K35" s="116">
        <v>-1.2668573763792399</v>
      </c>
    </row>
    <row r="36" spans="1:11" ht="14.1" customHeight="1" x14ac:dyDescent="0.2">
      <c r="A36" s="306">
        <v>41</v>
      </c>
      <c r="B36" s="307" t="s">
        <v>255</v>
      </c>
      <c r="C36" s="308"/>
      <c r="D36" s="113">
        <v>1.0291566163090855</v>
      </c>
      <c r="E36" s="115">
        <v>1216</v>
      </c>
      <c r="F36" s="114">
        <v>1217</v>
      </c>
      <c r="G36" s="114">
        <v>1209</v>
      </c>
      <c r="H36" s="114">
        <v>1204</v>
      </c>
      <c r="I36" s="140">
        <v>1209</v>
      </c>
      <c r="J36" s="115">
        <v>7</v>
      </c>
      <c r="K36" s="116">
        <v>0.57899090157154676</v>
      </c>
    </row>
    <row r="37" spans="1:11" ht="14.1" customHeight="1" x14ac:dyDescent="0.2">
      <c r="A37" s="306">
        <v>42</v>
      </c>
      <c r="B37" s="307" t="s">
        <v>256</v>
      </c>
      <c r="C37" s="308"/>
      <c r="D37" s="113">
        <v>8.4634590156997161E-2</v>
      </c>
      <c r="E37" s="115">
        <v>100</v>
      </c>
      <c r="F37" s="114">
        <v>100</v>
      </c>
      <c r="G37" s="114">
        <v>101</v>
      </c>
      <c r="H37" s="114">
        <v>97</v>
      </c>
      <c r="I37" s="140">
        <v>98</v>
      </c>
      <c r="J37" s="115">
        <v>2</v>
      </c>
      <c r="K37" s="116">
        <v>2.0408163265306123</v>
      </c>
    </row>
    <row r="38" spans="1:11" ht="14.1" customHeight="1" x14ac:dyDescent="0.2">
      <c r="A38" s="306">
        <v>43</v>
      </c>
      <c r="B38" s="307" t="s">
        <v>257</v>
      </c>
      <c r="C38" s="308"/>
      <c r="D38" s="113">
        <v>1.8001777326393298</v>
      </c>
      <c r="E38" s="115">
        <v>2127</v>
      </c>
      <c r="F38" s="114">
        <v>2114</v>
      </c>
      <c r="G38" s="114">
        <v>2100</v>
      </c>
      <c r="H38" s="114">
        <v>1981</v>
      </c>
      <c r="I38" s="140">
        <v>1962</v>
      </c>
      <c r="J38" s="115">
        <v>165</v>
      </c>
      <c r="K38" s="116">
        <v>8.4097859327217126</v>
      </c>
    </row>
    <row r="39" spans="1:11" ht="14.1" customHeight="1" x14ac:dyDescent="0.2">
      <c r="A39" s="306">
        <v>51</v>
      </c>
      <c r="B39" s="307" t="s">
        <v>258</v>
      </c>
      <c r="C39" s="308"/>
      <c r="D39" s="113">
        <v>6.1470102831027038</v>
      </c>
      <c r="E39" s="115">
        <v>7263</v>
      </c>
      <c r="F39" s="114">
        <v>7333</v>
      </c>
      <c r="G39" s="114">
        <v>7346</v>
      </c>
      <c r="H39" s="114">
        <v>7129</v>
      </c>
      <c r="I39" s="140">
        <v>7170</v>
      </c>
      <c r="J39" s="115">
        <v>93</v>
      </c>
      <c r="K39" s="116">
        <v>1.2970711297071129</v>
      </c>
    </row>
    <row r="40" spans="1:11" ht="14.1" customHeight="1" x14ac:dyDescent="0.2">
      <c r="A40" s="306" t="s">
        <v>259</v>
      </c>
      <c r="B40" s="307" t="s">
        <v>260</v>
      </c>
      <c r="C40" s="308"/>
      <c r="D40" s="113">
        <v>5.1347805848250179</v>
      </c>
      <c r="E40" s="115">
        <v>6067</v>
      </c>
      <c r="F40" s="114">
        <v>6111</v>
      </c>
      <c r="G40" s="114">
        <v>6114</v>
      </c>
      <c r="H40" s="114">
        <v>6022</v>
      </c>
      <c r="I40" s="140">
        <v>6068</v>
      </c>
      <c r="J40" s="115">
        <v>-1</v>
      </c>
      <c r="K40" s="116">
        <v>-1.6479894528675015E-2</v>
      </c>
    </row>
    <row r="41" spans="1:11" ht="14.1" customHeight="1" x14ac:dyDescent="0.2">
      <c r="A41" s="306"/>
      <c r="B41" s="307" t="s">
        <v>261</v>
      </c>
      <c r="C41" s="308"/>
      <c r="D41" s="113">
        <v>4.2825102619440569</v>
      </c>
      <c r="E41" s="115">
        <v>5060</v>
      </c>
      <c r="F41" s="114">
        <v>5091</v>
      </c>
      <c r="G41" s="114">
        <v>5119</v>
      </c>
      <c r="H41" s="114">
        <v>5043</v>
      </c>
      <c r="I41" s="140">
        <v>5079</v>
      </c>
      <c r="J41" s="115">
        <v>-19</v>
      </c>
      <c r="K41" s="116">
        <v>-0.37408938767473915</v>
      </c>
    </row>
    <row r="42" spans="1:11" ht="14.1" customHeight="1" x14ac:dyDescent="0.2">
      <c r="A42" s="306">
        <v>52</v>
      </c>
      <c r="B42" s="307" t="s">
        <v>262</v>
      </c>
      <c r="C42" s="308"/>
      <c r="D42" s="113">
        <v>3.6773729423215267</v>
      </c>
      <c r="E42" s="115">
        <v>4345</v>
      </c>
      <c r="F42" s="114">
        <v>4289</v>
      </c>
      <c r="G42" s="114">
        <v>4313</v>
      </c>
      <c r="H42" s="114">
        <v>4277</v>
      </c>
      <c r="I42" s="140">
        <v>4321</v>
      </c>
      <c r="J42" s="115">
        <v>24</v>
      </c>
      <c r="K42" s="116">
        <v>0.55542698449433003</v>
      </c>
    </row>
    <row r="43" spans="1:11" ht="14.1" customHeight="1" x14ac:dyDescent="0.2">
      <c r="A43" s="306" t="s">
        <v>263</v>
      </c>
      <c r="B43" s="307" t="s">
        <v>264</v>
      </c>
      <c r="C43" s="308"/>
      <c r="D43" s="113">
        <v>2.9249714358258219</v>
      </c>
      <c r="E43" s="115">
        <v>3456</v>
      </c>
      <c r="F43" s="114">
        <v>3418</v>
      </c>
      <c r="G43" s="114">
        <v>3431</v>
      </c>
      <c r="H43" s="114">
        <v>3408</v>
      </c>
      <c r="I43" s="140">
        <v>3424</v>
      </c>
      <c r="J43" s="115">
        <v>32</v>
      </c>
      <c r="K43" s="116">
        <v>0.93457943925233644</v>
      </c>
    </row>
    <row r="44" spans="1:11" ht="14.1" customHeight="1" x14ac:dyDescent="0.2">
      <c r="A44" s="306">
        <v>53</v>
      </c>
      <c r="B44" s="307" t="s">
        <v>265</v>
      </c>
      <c r="C44" s="308"/>
      <c r="D44" s="113">
        <v>0.60429097372095975</v>
      </c>
      <c r="E44" s="115">
        <v>714</v>
      </c>
      <c r="F44" s="114">
        <v>1368</v>
      </c>
      <c r="G44" s="114">
        <v>1408</v>
      </c>
      <c r="H44" s="114">
        <v>1360</v>
      </c>
      <c r="I44" s="140">
        <v>1267</v>
      </c>
      <c r="J44" s="115">
        <v>-553</v>
      </c>
      <c r="K44" s="116">
        <v>-43.646408839779006</v>
      </c>
    </row>
    <row r="45" spans="1:11" ht="14.1" customHeight="1" x14ac:dyDescent="0.2">
      <c r="A45" s="306" t="s">
        <v>266</v>
      </c>
      <c r="B45" s="307" t="s">
        <v>267</v>
      </c>
      <c r="C45" s="308"/>
      <c r="D45" s="113">
        <v>0.55435656552833146</v>
      </c>
      <c r="E45" s="115">
        <v>655</v>
      </c>
      <c r="F45" s="114">
        <v>1308</v>
      </c>
      <c r="G45" s="114">
        <v>1348</v>
      </c>
      <c r="H45" s="114">
        <v>1303</v>
      </c>
      <c r="I45" s="140">
        <v>1209</v>
      </c>
      <c r="J45" s="115">
        <v>-554</v>
      </c>
      <c r="K45" s="116">
        <v>-45.822994210090982</v>
      </c>
    </row>
    <row r="46" spans="1:11" ht="14.1" customHeight="1" x14ac:dyDescent="0.2">
      <c r="A46" s="306">
        <v>54</v>
      </c>
      <c r="B46" s="307" t="s">
        <v>268</v>
      </c>
      <c r="C46" s="308"/>
      <c r="D46" s="113">
        <v>1.9686005670517541</v>
      </c>
      <c r="E46" s="115">
        <v>2326</v>
      </c>
      <c r="F46" s="114">
        <v>2329</v>
      </c>
      <c r="G46" s="114">
        <v>2411</v>
      </c>
      <c r="H46" s="114">
        <v>2322</v>
      </c>
      <c r="I46" s="140">
        <v>2287</v>
      </c>
      <c r="J46" s="115">
        <v>39</v>
      </c>
      <c r="K46" s="116">
        <v>1.705290773939659</v>
      </c>
    </row>
    <row r="47" spans="1:11" ht="14.1" customHeight="1" x14ac:dyDescent="0.2">
      <c r="A47" s="306">
        <v>61</v>
      </c>
      <c r="B47" s="307" t="s">
        <v>269</v>
      </c>
      <c r="C47" s="308"/>
      <c r="D47" s="113">
        <v>3.5800431636409802</v>
      </c>
      <c r="E47" s="115">
        <v>4230</v>
      </c>
      <c r="F47" s="114">
        <v>4242</v>
      </c>
      <c r="G47" s="114">
        <v>4264</v>
      </c>
      <c r="H47" s="114">
        <v>4178</v>
      </c>
      <c r="I47" s="140">
        <v>4194</v>
      </c>
      <c r="J47" s="115">
        <v>36</v>
      </c>
      <c r="K47" s="116">
        <v>0.85836909871244638</v>
      </c>
    </row>
    <row r="48" spans="1:11" ht="14.1" customHeight="1" x14ac:dyDescent="0.2">
      <c r="A48" s="306">
        <v>62</v>
      </c>
      <c r="B48" s="307" t="s">
        <v>270</v>
      </c>
      <c r="C48" s="308"/>
      <c r="D48" s="113">
        <v>6.091997799500656</v>
      </c>
      <c r="E48" s="115">
        <v>7198</v>
      </c>
      <c r="F48" s="114">
        <v>7211</v>
      </c>
      <c r="G48" s="114">
        <v>7209</v>
      </c>
      <c r="H48" s="114">
        <v>7046</v>
      </c>
      <c r="I48" s="140">
        <v>7112</v>
      </c>
      <c r="J48" s="115">
        <v>86</v>
      </c>
      <c r="K48" s="116">
        <v>1.2092238470191226</v>
      </c>
    </row>
    <row r="49" spans="1:11" ht="14.1" customHeight="1" x14ac:dyDescent="0.2">
      <c r="A49" s="306">
        <v>63</v>
      </c>
      <c r="B49" s="307" t="s">
        <v>271</v>
      </c>
      <c r="C49" s="308"/>
      <c r="D49" s="113">
        <v>1.3812365113621938</v>
      </c>
      <c r="E49" s="115">
        <v>1632</v>
      </c>
      <c r="F49" s="114">
        <v>1650</v>
      </c>
      <c r="G49" s="114">
        <v>1679</v>
      </c>
      <c r="H49" s="114">
        <v>1672</v>
      </c>
      <c r="I49" s="140">
        <v>1696</v>
      </c>
      <c r="J49" s="115">
        <v>-64</v>
      </c>
      <c r="K49" s="116">
        <v>-3.7735849056603774</v>
      </c>
    </row>
    <row r="50" spans="1:11" ht="14.1" customHeight="1" x14ac:dyDescent="0.2">
      <c r="A50" s="306" t="s">
        <v>272</v>
      </c>
      <c r="B50" s="307" t="s">
        <v>273</v>
      </c>
      <c r="C50" s="308"/>
      <c r="D50" s="113">
        <v>0.26321357538826118</v>
      </c>
      <c r="E50" s="115">
        <v>311</v>
      </c>
      <c r="F50" s="114">
        <v>310</v>
      </c>
      <c r="G50" s="114">
        <v>304</v>
      </c>
      <c r="H50" s="114">
        <v>297</v>
      </c>
      <c r="I50" s="140">
        <v>297</v>
      </c>
      <c r="J50" s="115">
        <v>14</v>
      </c>
      <c r="K50" s="116">
        <v>4.7138047138047137</v>
      </c>
    </row>
    <row r="51" spans="1:11" ht="14.1" customHeight="1" x14ac:dyDescent="0.2">
      <c r="A51" s="306" t="s">
        <v>274</v>
      </c>
      <c r="B51" s="307" t="s">
        <v>275</v>
      </c>
      <c r="C51" s="308"/>
      <c r="D51" s="113">
        <v>0.88019973763277048</v>
      </c>
      <c r="E51" s="115">
        <v>1040</v>
      </c>
      <c r="F51" s="114">
        <v>1065</v>
      </c>
      <c r="G51" s="114">
        <v>1100</v>
      </c>
      <c r="H51" s="114">
        <v>1103</v>
      </c>
      <c r="I51" s="140">
        <v>1113</v>
      </c>
      <c r="J51" s="115">
        <v>-73</v>
      </c>
      <c r="K51" s="116">
        <v>-6.5588499550763704</v>
      </c>
    </row>
    <row r="52" spans="1:11" ht="14.1" customHeight="1" x14ac:dyDescent="0.2">
      <c r="A52" s="306">
        <v>71</v>
      </c>
      <c r="B52" s="307" t="s">
        <v>276</v>
      </c>
      <c r="C52" s="308"/>
      <c r="D52" s="113">
        <v>11.252168761372774</v>
      </c>
      <c r="E52" s="115">
        <v>13295</v>
      </c>
      <c r="F52" s="114">
        <v>13371</v>
      </c>
      <c r="G52" s="114">
        <v>13372</v>
      </c>
      <c r="H52" s="114">
        <v>13178</v>
      </c>
      <c r="I52" s="140">
        <v>13301</v>
      </c>
      <c r="J52" s="115">
        <v>-6</v>
      </c>
      <c r="K52" s="116">
        <v>-4.5109390271408166E-2</v>
      </c>
    </row>
    <row r="53" spans="1:11" ht="14.1" customHeight="1" x14ac:dyDescent="0.2">
      <c r="A53" s="306" t="s">
        <v>277</v>
      </c>
      <c r="B53" s="307" t="s">
        <v>278</v>
      </c>
      <c r="C53" s="308"/>
      <c r="D53" s="113">
        <v>4.7556176209216705</v>
      </c>
      <c r="E53" s="115">
        <v>5619</v>
      </c>
      <c r="F53" s="114">
        <v>5658</v>
      </c>
      <c r="G53" s="114">
        <v>5663</v>
      </c>
      <c r="H53" s="114">
        <v>5524</v>
      </c>
      <c r="I53" s="140">
        <v>5572</v>
      </c>
      <c r="J53" s="115">
        <v>47</v>
      </c>
      <c r="K53" s="116">
        <v>0.84350323043790376</v>
      </c>
    </row>
    <row r="54" spans="1:11" ht="14.1" customHeight="1" x14ac:dyDescent="0.2">
      <c r="A54" s="306" t="s">
        <v>279</v>
      </c>
      <c r="B54" s="307" t="s">
        <v>280</v>
      </c>
      <c r="C54" s="308"/>
      <c r="D54" s="113">
        <v>5.3582159028394907</v>
      </c>
      <c r="E54" s="115">
        <v>6331</v>
      </c>
      <c r="F54" s="114">
        <v>6399</v>
      </c>
      <c r="G54" s="114">
        <v>6406</v>
      </c>
      <c r="H54" s="114">
        <v>6366</v>
      </c>
      <c r="I54" s="140">
        <v>6438</v>
      </c>
      <c r="J54" s="115">
        <v>-107</v>
      </c>
      <c r="K54" s="116">
        <v>-1.6620068344206276</v>
      </c>
    </row>
    <row r="55" spans="1:11" ht="14.1" customHeight="1" x14ac:dyDescent="0.2">
      <c r="A55" s="306">
        <v>72</v>
      </c>
      <c r="B55" s="307" t="s">
        <v>281</v>
      </c>
      <c r="C55" s="308"/>
      <c r="D55" s="113">
        <v>3.3329101603825482</v>
      </c>
      <c r="E55" s="115">
        <v>3938</v>
      </c>
      <c r="F55" s="114">
        <v>3964</v>
      </c>
      <c r="G55" s="114">
        <v>3993</v>
      </c>
      <c r="H55" s="114">
        <v>3919</v>
      </c>
      <c r="I55" s="140">
        <v>3922</v>
      </c>
      <c r="J55" s="115">
        <v>16</v>
      </c>
      <c r="K55" s="116">
        <v>0.40795512493625702</v>
      </c>
    </row>
    <row r="56" spans="1:11" ht="14.1" customHeight="1" x14ac:dyDescent="0.2">
      <c r="A56" s="306" t="s">
        <v>282</v>
      </c>
      <c r="B56" s="307" t="s">
        <v>283</v>
      </c>
      <c r="C56" s="308"/>
      <c r="D56" s="113">
        <v>1.580974144132707</v>
      </c>
      <c r="E56" s="115">
        <v>1868</v>
      </c>
      <c r="F56" s="114">
        <v>1897</v>
      </c>
      <c r="G56" s="114">
        <v>1922</v>
      </c>
      <c r="H56" s="114">
        <v>1872</v>
      </c>
      <c r="I56" s="140">
        <v>1893</v>
      </c>
      <c r="J56" s="115">
        <v>-25</v>
      </c>
      <c r="K56" s="116">
        <v>-1.3206550449022716</v>
      </c>
    </row>
    <row r="57" spans="1:11" ht="14.1" customHeight="1" x14ac:dyDescent="0.2">
      <c r="A57" s="306" t="s">
        <v>284</v>
      </c>
      <c r="B57" s="307" t="s">
        <v>285</v>
      </c>
      <c r="C57" s="308"/>
      <c r="D57" s="113">
        <v>1.3109898015318862</v>
      </c>
      <c r="E57" s="115">
        <v>1549</v>
      </c>
      <c r="F57" s="114">
        <v>1559</v>
      </c>
      <c r="G57" s="114">
        <v>1557</v>
      </c>
      <c r="H57" s="114">
        <v>1541</v>
      </c>
      <c r="I57" s="140">
        <v>1527</v>
      </c>
      <c r="J57" s="115">
        <v>22</v>
      </c>
      <c r="K57" s="116">
        <v>1.4407334643091028</v>
      </c>
    </row>
    <row r="58" spans="1:11" ht="14.1" customHeight="1" x14ac:dyDescent="0.2">
      <c r="A58" s="306">
        <v>73</v>
      </c>
      <c r="B58" s="307" t="s">
        <v>286</v>
      </c>
      <c r="C58" s="308"/>
      <c r="D58" s="113">
        <v>2.3587660276755109</v>
      </c>
      <c r="E58" s="115">
        <v>2787</v>
      </c>
      <c r="F58" s="114">
        <v>2799</v>
      </c>
      <c r="G58" s="114">
        <v>2792</v>
      </c>
      <c r="H58" s="114">
        <v>2706</v>
      </c>
      <c r="I58" s="140">
        <v>2727</v>
      </c>
      <c r="J58" s="115">
        <v>60</v>
      </c>
      <c r="K58" s="116">
        <v>2.2002200220022003</v>
      </c>
    </row>
    <row r="59" spans="1:11" ht="14.1" customHeight="1" x14ac:dyDescent="0.2">
      <c r="A59" s="306" t="s">
        <v>287</v>
      </c>
      <c r="B59" s="307" t="s">
        <v>288</v>
      </c>
      <c r="C59" s="308"/>
      <c r="D59" s="113">
        <v>1.8094875375565993</v>
      </c>
      <c r="E59" s="115">
        <v>2138</v>
      </c>
      <c r="F59" s="114">
        <v>2144</v>
      </c>
      <c r="G59" s="114">
        <v>2140</v>
      </c>
      <c r="H59" s="114">
        <v>2082</v>
      </c>
      <c r="I59" s="140">
        <v>2087</v>
      </c>
      <c r="J59" s="115">
        <v>51</v>
      </c>
      <c r="K59" s="116">
        <v>2.4436990896022999</v>
      </c>
    </row>
    <row r="60" spans="1:11" ht="14.1" customHeight="1" x14ac:dyDescent="0.2">
      <c r="A60" s="306">
        <v>81</v>
      </c>
      <c r="B60" s="307" t="s">
        <v>289</v>
      </c>
      <c r="C60" s="308"/>
      <c r="D60" s="113">
        <v>8.0335152977021718</v>
      </c>
      <c r="E60" s="115">
        <v>9492</v>
      </c>
      <c r="F60" s="114">
        <v>9461</v>
      </c>
      <c r="G60" s="114">
        <v>9401</v>
      </c>
      <c r="H60" s="114">
        <v>9274</v>
      </c>
      <c r="I60" s="140">
        <v>9271</v>
      </c>
      <c r="J60" s="115">
        <v>221</v>
      </c>
      <c r="K60" s="116">
        <v>2.3837773702944665</v>
      </c>
    </row>
    <row r="61" spans="1:11" ht="14.1" customHeight="1" x14ac:dyDescent="0.2">
      <c r="A61" s="306" t="s">
        <v>290</v>
      </c>
      <c r="B61" s="307" t="s">
        <v>291</v>
      </c>
      <c r="C61" s="308"/>
      <c r="D61" s="113">
        <v>1.9736786424611739</v>
      </c>
      <c r="E61" s="115">
        <v>2332</v>
      </c>
      <c r="F61" s="114">
        <v>2322</v>
      </c>
      <c r="G61" s="114">
        <v>2320</v>
      </c>
      <c r="H61" s="114">
        <v>2262</v>
      </c>
      <c r="I61" s="140">
        <v>2258</v>
      </c>
      <c r="J61" s="115">
        <v>74</v>
      </c>
      <c r="K61" s="116">
        <v>3.2772364924712134</v>
      </c>
    </row>
    <row r="62" spans="1:11" ht="14.1" customHeight="1" x14ac:dyDescent="0.2">
      <c r="A62" s="306" t="s">
        <v>292</v>
      </c>
      <c r="B62" s="307" t="s">
        <v>293</v>
      </c>
      <c r="C62" s="308"/>
      <c r="D62" s="113">
        <v>3.790783293131903</v>
      </c>
      <c r="E62" s="115">
        <v>4479</v>
      </c>
      <c r="F62" s="114">
        <v>4474</v>
      </c>
      <c r="G62" s="114">
        <v>4433</v>
      </c>
      <c r="H62" s="114">
        <v>4374</v>
      </c>
      <c r="I62" s="140">
        <v>4369</v>
      </c>
      <c r="J62" s="115">
        <v>110</v>
      </c>
      <c r="K62" s="116">
        <v>2.5177386129549095</v>
      </c>
    </row>
    <row r="63" spans="1:11" ht="14.1" customHeight="1" x14ac:dyDescent="0.2">
      <c r="A63" s="306"/>
      <c r="B63" s="307" t="s">
        <v>294</v>
      </c>
      <c r="C63" s="308"/>
      <c r="D63" s="113">
        <v>3.3989251407050061</v>
      </c>
      <c r="E63" s="115">
        <v>4016</v>
      </c>
      <c r="F63" s="114">
        <v>4007</v>
      </c>
      <c r="G63" s="114">
        <v>3969</v>
      </c>
      <c r="H63" s="114">
        <v>3923</v>
      </c>
      <c r="I63" s="140">
        <v>3917</v>
      </c>
      <c r="J63" s="115">
        <v>99</v>
      </c>
      <c r="K63" s="116">
        <v>2.5274444728108247</v>
      </c>
    </row>
    <row r="64" spans="1:11" ht="14.1" customHeight="1" x14ac:dyDescent="0.2">
      <c r="A64" s="306" t="s">
        <v>295</v>
      </c>
      <c r="B64" s="307" t="s">
        <v>296</v>
      </c>
      <c r="C64" s="308"/>
      <c r="D64" s="113">
        <v>0.8641191655029411</v>
      </c>
      <c r="E64" s="115">
        <v>1021</v>
      </c>
      <c r="F64" s="114">
        <v>1018</v>
      </c>
      <c r="G64" s="114">
        <v>1017</v>
      </c>
      <c r="H64" s="114">
        <v>1005</v>
      </c>
      <c r="I64" s="140">
        <v>1004</v>
      </c>
      <c r="J64" s="115">
        <v>17</v>
      </c>
      <c r="K64" s="116">
        <v>1.6932270916334662</v>
      </c>
    </row>
    <row r="65" spans="1:11" ht="14.1" customHeight="1" x14ac:dyDescent="0.2">
      <c r="A65" s="306" t="s">
        <v>297</v>
      </c>
      <c r="B65" s="307" t="s">
        <v>298</v>
      </c>
      <c r="C65" s="308"/>
      <c r="D65" s="113">
        <v>0.69146460158266687</v>
      </c>
      <c r="E65" s="115">
        <v>817</v>
      </c>
      <c r="F65" s="114">
        <v>804</v>
      </c>
      <c r="G65" s="114">
        <v>796</v>
      </c>
      <c r="H65" s="114">
        <v>796</v>
      </c>
      <c r="I65" s="140">
        <v>802</v>
      </c>
      <c r="J65" s="115">
        <v>15</v>
      </c>
      <c r="K65" s="116">
        <v>1.8703241895261846</v>
      </c>
    </row>
    <row r="66" spans="1:11" ht="14.1" customHeight="1" x14ac:dyDescent="0.2">
      <c r="A66" s="306">
        <v>82</v>
      </c>
      <c r="B66" s="307" t="s">
        <v>299</v>
      </c>
      <c r="C66" s="308"/>
      <c r="D66" s="113">
        <v>2.8124074309170157</v>
      </c>
      <c r="E66" s="115">
        <v>3323</v>
      </c>
      <c r="F66" s="114">
        <v>3314</v>
      </c>
      <c r="G66" s="114">
        <v>3257</v>
      </c>
      <c r="H66" s="114">
        <v>3184</v>
      </c>
      <c r="I66" s="140">
        <v>3154</v>
      </c>
      <c r="J66" s="115">
        <v>169</v>
      </c>
      <c r="K66" s="116">
        <v>5.3582752060875078</v>
      </c>
    </row>
    <row r="67" spans="1:11" ht="14.1" customHeight="1" x14ac:dyDescent="0.2">
      <c r="A67" s="306" t="s">
        <v>300</v>
      </c>
      <c r="B67" s="307" t="s">
        <v>301</v>
      </c>
      <c r="C67" s="308"/>
      <c r="D67" s="113">
        <v>1.8670390588633574</v>
      </c>
      <c r="E67" s="115">
        <v>2206</v>
      </c>
      <c r="F67" s="114">
        <v>2204</v>
      </c>
      <c r="G67" s="114">
        <v>2152</v>
      </c>
      <c r="H67" s="114">
        <v>2116</v>
      </c>
      <c r="I67" s="140">
        <v>2067</v>
      </c>
      <c r="J67" s="115">
        <v>139</v>
      </c>
      <c r="K67" s="116">
        <v>6.7247218190614415</v>
      </c>
    </row>
    <row r="68" spans="1:11" ht="14.1" customHeight="1" x14ac:dyDescent="0.2">
      <c r="A68" s="306" t="s">
        <v>302</v>
      </c>
      <c r="B68" s="307" t="s">
        <v>303</v>
      </c>
      <c r="C68" s="308"/>
      <c r="D68" s="113">
        <v>0.47733908848546402</v>
      </c>
      <c r="E68" s="115">
        <v>564</v>
      </c>
      <c r="F68" s="114">
        <v>563</v>
      </c>
      <c r="G68" s="114">
        <v>555</v>
      </c>
      <c r="H68" s="114">
        <v>536</v>
      </c>
      <c r="I68" s="140">
        <v>542</v>
      </c>
      <c r="J68" s="115">
        <v>22</v>
      </c>
      <c r="K68" s="116">
        <v>4.0590405904059041</v>
      </c>
    </row>
    <row r="69" spans="1:11" ht="14.1" customHeight="1" x14ac:dyDescent="0.2">
      <c r="A69" s="306">
        <v>83</v>
      </c>
      <c r="B69" s="307" t="s">
        <v>304</v>
      </c>
      <c r="C69" s="308"/>
      <c r="D69" s="113">
        <v>4.9875163979518433</v>
      </c>
      <c r="E69" s="115">
        <v>5893</v>
      </c>
      <c r="F69" s="114">
        <v>5890</v>
      </c>
      <c r="G69" s="114">
        <v>5775</v>
      </c>
      <c r="H69" s="114">
        <v>5606</v>
      </c>
      <c r="I69" s="140">
        <v>5595</v>
      </c>
      <c r="J69" s="115">
        <v>298</v>
      </c>
      <c r="K69" s="116">
        <v>5.3261840929401254</v>
      </c>
    </row>
    <row r="70" spans="1:11" ht="14.1" customHeight="1" x14ac:dyDescent="0.2">
      <c r="A70" s="306" t="s">
        <v>305</v>
      </c>
      <c r="B70" s="307" t="s">
        <v>306</v>
      </c>
      <c r="C70" s="308"/>
      <c r="D70" s="113">
        <v>4.0709237865515639</v>
      </c>
      <c r="E70" s="115">
        <v>4810</v>
      </c>
      <c r="F70" s="114">
        <v>4803</v>
      </c>
      <c r="G70" s="114">
        <v>4736</v>
      </c>
      <c r="H70" s="114">
        <v>4588</v>
      </c>
      <c r="I70" s="140">
        <v>4590</v>
      </c>
      <c r="J70" s="115">
        <v>220</v>
      </c>
      <c r="K70" s="116">
        <v>4.7930283224400876</v>
      </c>
    </row>
    <row r="71" spans="1:11" ht="14.1" customHeight="1" x14ac:dyDescent="0.2">
      <c r="A71" s="306"/>
      <c r="B71" s="307" t="s">
        <v>307</v>
      </c>
      <c r="C71" s="308"/>
      <c r="D71" s="113">
        <v>2.2978291227624732</v>
      </c>
      <c r="E71" s="115">
        <v>2715</v>
      </c>
      <c r="F71" s="114">
        <v>2706</v>
      </c>
      <c r="G71" s="114">
        <v>2673</v>
      </c>
      <c r="H71" s="114">
        <v>2567</v>
      </c>
      <c r="I71" s="140">
        <v>2579</v>
      </c>
      <c r="J71" s="115">
        <v>136</v>
      </c>
      <c r="K71" s="116">
        <v>5.2733617681271809</v>
      </c>
    </row>
    <row r="72" spans="1:11" ht="14.1" customHeight="1" x14ac:dyDescent="0.2">
      <c r="A72" s="306">
        <v>84</v>
      </c>
      <c r="B72" s="307" t="s">
        <v>308</v>
      </c>
      <c r="C72" s="308"/>
      <c r="D72" s="113">
        <v>2.1217891752359188</v>
      </c>
      <c r="E72" s="115">
        <v>2507</v>
      </c>
      <c r="F72" s="114">
        <v>2566</v>
      </c>
      <c r="G72" s="114">
        <v>2493</v>
      </c>
      <c r="H72" s="114">
        <v>2519</v>
      </c>
      <c r="I72" s="140">
        <v>2503</v>
      </c>
      <c r="J72" s="115">
        <v>4</v>
      </c>
      <c r="K72" s="116">
        <v>0.15980823012385137</v>
      </c>
    </row>
    <row r="73" spans="1:11" ht="14.1" customHeight="1" x14ac:dyDescent="0.2">
      <c r="A73" s="306" t="s">
        <v>309</v>
      </c>
      <c r="B73" s="307" t="s">
        <v>310</v>
      </c>
      <c r="C73" s="308"/>
      <c r="D73" s="113">
        <v>0.5255808048749524</v>
      </c>
      <c r="E73" s="115">
        <v>621</v>
      </c>
      <c r="F73" s="114">
        <v>626</v>
      </c>
      <c r="G73" s="114">
        <v>613</v>
      </c>
      <c r="H73" s="114">
        <v>620</v>
      </c>
      <c r="I73" s="140">
        <v>621</v>
      </c>
      <c r="J73" s="115">
        <v>0</v>
      </c>
      <c r="K73" s="116">
        <v>0</v>
      </c>
    </row>
    <row r="74" spans="1:11" ht="14.1" customHeight="1" x14ac:dyDescent="0.2">
      <c r="A74" s="306" t="s">
        <v>311</v>
      </c>
      <c r="B74" s="307" t="s">
        <v>312</v>
      </c>
      <c r="C74" s="308"/>
      <c r="D74" s="113">
        <v>0.19550590326266346</v>
      </c>
      <c r="E74" s="115">
        <v>231</v>
      </c>
      <c r="F74" s="114">
        <v>234</v>
      </c>
      <c r="G74" s="114">
        <v>231</v>
      </c>
      <c r="H74" s="114">
        <v>226</v>
      </c>
      <c r="I74" s="140">
        <v>225</v>
      </c>
      <c r="J74" s="115">
        <v>6</v>
      </c>
      <c r="K74" s="116">
        <v>2.6666666666666665</v>
      </c>
    </row>
    <row r="75" spans="1:11" ht="14.1" customHeight="1" x14ac:dyDescent="0.2">
      <c r="A75" s="306" t="s">
        <v>313</v>
      </c>
      <c r="B75" s="307" t="s">
        <v>314</v>
      </c>
      <c r="C75" s="308"/>
      <c r="D75" s="113">
        <v>1.1197156277770726</v>
      </c>
      <c r="E75" s="115">
        <v>1323</v>
      </c>
      <c r="F75" s="114">
        <v>1378</v>
      </c>
      <c r="G75" s="114">
        <v>1332</v>
      </c>
      <c r="H75" s="114">
        <v>1369</v>
      </c>
      <c r="I75" s="140">
        <v>1356</v>
      </c>
      <c r="J75" s="115">
        <v>-33</v>
      </c>
      <c r="K75" s="116">
        <v>-2.4336283185840708</v>
      </c>
    </row>
    <row r="76" spans="1:11" ht="14.1" customHeight="1" x14ac:dyDescent="0.2">
      <c r="A76" s="306">
        <v>91</v>
      </c>
      <c r="B76" s="307" t="s">
        <v>315</v>
      </c>
      <c r="C76" s="308"/>
      <c r="D76" s="113">
        <v>0.19889128686894333</v>
      </c>
      <c r="E76" s="115">
        <v>235</v>
      </c>
      <c r="F76" s="114">
        <v>230</v>
      </c>
      <c r="G76" s="114">
        <v>226</v>
      </c>
      <c r="H76" s="114">
        <v>224</v>
      </c>
      <c r="I76" s="140">
        <v>224</v>
      </c>
      <c r="J76" s="115">
        <v>11</v>
      </c>
      <c r="K76" s="116">
        <v>4.9107142857142856</v>
      </c>
    </row>
    <row r="77" spans="1:11" ht="14.1" customHeight="1" x14ac:dyDescent="0.2">
      <c r="A77" s="306">
        <v>92</v>
      </c>
      <c r="B77" s="307" t="s">
        <v>316</v>
      </c>
      <c r="C77" s="308"/>
      <c r="D77" s="113">
        <v>0.86581185730608101</v>
      </c>
      <c r="E77" s="115">
        <v>1023</v>
      </c>
      <c r="F77" s="114">
        <v>1030</v>
      </c>
      <c r="G77" s="114">
        <v>1011</v>
      </c>
      <c r="H77" s="114">
        <v>1001</v>
      </c>
      <c r="I77" s="140">
        <v>976</v>
      </c>
      <c r="J77" s="115">
        <v>47</v>
      </c>
      <c r="K77" s="116">
        <v>4.8155737704918034</v>
      </c>
    </row>
    <row r="78" spans="1:11" ht="14.1" customHeight="1" x14ac:dyDescent="0.2">
      <c r="A78" s="306">
        <v>93</v>
      </c>
      <c r="B78" s="307" t="s">
        <v>317</v>
      </c>
      <c r="C78" s="308"/>
      <c r="D78" s="113">
        <v>0.11594938851508611</v>
      </c>
      <c r="E78" s="115">
        <v>137</v>
      </c>
      <c r="F78" s="114">
        <v>141</v>
      </c>
      <c r="G78" s="114">
        <v>143</v>
      </c>
      <c r="H78" s="114">
        <v>141</v>
      </c>
      <c r="I78" s="140">
        <v>130</v>
      </c>
      <c r="J78" s="115">
        <v>7</v>
      </c>
      <c r="K78" s="116">
        <v>5.384615384615385</v>
      </c>
    </row>
    <row r="79" spans="1:11" ht="14.1" customHeight="1" x14ac:dyDescent="0.2">
      <c r="A79" s="306">
        <v>94</v>
      </c>
      <c r="B79" s="307" t="s">
        <v>318</v>
      </c>
      <c r="C79" s="308"/>
      <c r="D79" s="113">
        <v>0.209047437687783</v>
      </c>
      <c r="E79" s="115">
        <v>247</v>
      </c>
      <c r="F79" s="114">
        <v>251</v>
      </c>
      <c r="G79" s="114">
        <v>256</v>
      </c>
      <c r="H79" s="114">
        <v>259</v>
      </c>
      <c r="I79" s="140">
        <v>258</v>
      </c>
      <c r="J79" s="115">
        <v>-11</v>
      </c>
      <c r="K79" s="116">
        <v>-4.2635658914728678</v>
      </c>
    </row>
    <row r="80" spans="1:11" ht="14.1" customHeight="1" x14ac:dyDescent="0.2">
      <c r="A80" s="306" t="s">
        <v>319</v>
      </c>
      <c r="B80" s="307" t="s">
        <v>320</v>
      </c>
      <c r="C80" s="308"/>
      <c r="D80" s="113">
        <v>4.2317295078498586E-3</v>
      </c>
      <c r="E80" s="115">
        <v>5</v>
      </c>
      <c r="F80" s="114">
        <v>6</v>
      </c>
      <c r="G80" s="114">
        <v>7</v>
      </c>
      <c r="H80" s="114">
        <v>7</v>
      </c>
      <c r="I80" s="140">
        <v>7</v>
      </c>
      <c r="J80" s="115">
        <v>-2</v>
      </c>
      <c r="K80" s="116">
        <v>-28.571428571428573</v>
      </c>
    </row>
    <row r="81" spans="1:11" ht="14.1" customHeight="1" x14ac:dyDescent="0.2">
      <c r="A81" s="310" t="s">
        <v>321</v>
      </c>
      <c r="B81" s="311" t="s">
        <v>224</v>
      </c>
      <c r="C81" s="312"/>
      <c r="D81" s="125">
        <v>0.90220473107358978</v>
      </c>
      <c r="E81" s="143">
        <v>1066</v>
      </c>
      <c r="F81" s="144">
        <v>1088</v>
      </c>
      <c r="G81" s="144">
        <v>1098</v>
      </c>
      <c r="H81" s="144">
        <v>1027</v>
      </c>
      <c r="I81" s="145">
        <v>1028</v>
      </c>
      <c r="J81" s="143">
        <v>38</v>
      </c>
      <c r="K81" s="146">
        <v>3.6964980544747084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30288</v>
      </c>
      <c r="E12" s="114">
        <v>31085</v>
      </c>
      <c r="F12" s="114">
        <v>31146</v>
      </c>
      <c r="G12" s="114">
        <v>31358</v>
      </c>
      <c r="H12" s="140">
        <v>31227</v>
      </c>
      <c r="I12" s="115">
        <v>-939</v>
      </c>
      <c r="J12" s="116">
        <v>-3.0070131616870017</v>
      </c>
      <c r="K12"/>
      <c r="L12"/>
      <c r="M12"/>
      <c r="N12"/>
      <c r="O12"/>
      <c r="P12"/>
    </row>
    <row r="13" spans="1:16" s="110" customFormat="1" ht="14.45" customHeight="1" x14ac:dyDescent="0.2">
      <c r="A13" s="120" t="s">
        <v>105</v>
      </c>
      <c r="B13" s="119" t="s">
        <v>106</v>
      </c>
      <c r="C13" s="113">
        <v>38.863576333861594</v>
      </c>
      <c r="D13" s="115">
        <v>11771</v>
      </c>
      <c r="E13" s="114">
        <v>12102</v>
      </c>
      <c r="F13" s="114">
        <v>12040</v>
      </c>
      <c r="G13" s="114">
        <v>12077</v>
      </c>
      <c r="H13" s="140">
        <v>12011</v>
      </c>
      <c r="I13" s="115">
        <v>-240</v>
      </c>
      <c r="J13" s="116">
        <v>-1.9981683456831238</v>
      </c>
      <c r="K13"/>
      <c r="L13"/>
      <c r="M13"/>
      <c r="N13"/>
      <c r="O13"/>
      <c r="P13"/>
    </row>
    <row r="14" spans="1:16" s="110" customFormat="1" ht="14.45" customHeight="1" x14ac:dyDescent="0.2">
      <c r="A14" s="120"/>
      <c r="B14" s="119" t="s">
        <v>107</v>
      </c>
      <c r="C14" s="113">
        <v>61.136423666138406</v>
      </c>
      <c r="D14" s="115">
        <v>18517</v>
      </c>
      <c r="E14" s="114">
        <v>18983</v>
      </c>
      <c r="F14" s="114">
        <v>19106</v>
      </c>
      <c r="G14" s="114">
        <v>19281</v>
      </c>
      <c r="H14" s="140">
        <v>19216</v>
      </c>
      <c r="I14" s="115">
        <v>-699</v>
      </c>
      <c r="J14" s="116">
        <v>-3.6375936719400501</v>
      </c>
      <c r="K14"/>
      <c r="L14"/>
      <c r="M14"/>
      <c r="N14"/>
      <c r="O14"/>
      <c r="P14"/>
    </row>
    <row r="15" spans="1:16" s="110" customFormat="1" ht="14.45" customHeight="1" x14ac:dyDescent="0.2">
      <c r="A15" s="118" t="s">
        <v>105</v>
      </c>
      <c r="B15" s="121" t="s">
        <v>108</v>
      </c>
      <c r="C15" s="113">
        <v>17.531695721077654</v>
      </c>
      <c r="D15" s="115">
        <v>5310</v>
      </c>
      <c r="E15" s="114">
        <v>5570</v>
      </c>
      <c r="F15" s="114">
        <v>5503</v>
      </c>
      <c r="G15" s="114">
        <v>5783</v>
      </c>
      <c r="H15" s="140">
        <v>5619</v>
      </c>
      <c r="I15" s="115">
        <v>-309</v>
      </c>
      <c r="J15" s="116">
        <v>-5.4991991457554725</v>
      </c>
      <c r="K15"/>
      <c r="L15"/>
      <c r="M15"/>
      <c r="N15"/>
      <c r="O15"/>
      <c r="P15"/>
    </row>
    <row r="16" spans="1:16" s="110" customFormat="1" ht="14.45" customHeight="1" x14ac:dyDescent="0.2">
      <c r="A16" s="118"/>
      <c r="B16" s="121" t="s">
        <v>109</v>
      </c>
      <c r="C16" s="113">
        <v>49.237321711568939</v>
      </c>
      <c r="D16" s="115">
        <v>14913</v>
      </c>
      <c r="E16" s="114">
        <v>15259</v>
      </c>
      <c r="F16" s="114">
        <v>15357</v>
      </c>
      <c r="G16" s="114">
        <v>15373</v>
      </c>
      <c r="H16" s="140">
        <v>15543</v>
      </c>
      <c r="I16" s="115">
        <v>-630</v>
      </c>
      <c r="J16" s="116">
        <v>-4.053271569195136</v>
      </c>
      <c r="K16"/>
      <c r="L16"/>
      <c r="M16"/>
      <c r="N16"/>
      <c r="O16"/>
      <c r="P16"/>
    </row>
    <row r="17" spans="1:16" s="110" customFormat="1" ht="14.45" customHeight="1" x14ac:dyDescent="0.2">
      <c r="A17" s="118"/>
      <c r="B17" s="121" t="s">
        <v>110</v>
      </c>
      <c r="C17" s="113">
        <v>18.644347596407819</v>
      </c>
      <c r="D17" s="115">
        <v>5647</v>
      </c>
      <c r="E17" s="114">
        <v>5748</v>
      </c>
      <c r="F17" s="114">
        <v>5787</v>
      </c>
      <c r="G17" s="114">
        <v>5815</v>
      </c>
      <c r="H17" s="140">
        <v>5734</v>
      </c>
      <c r="I17" s="115">
        <v>-87</v>
      </c>
      <c r="J17" s="116">
        <v>-1.5172654342518312</v>
      </c>
      <c r="K17"/>
      <c r="L17"/>
      <c r="M17"/>
      <c r="N17"/>
      <c r="O17"/>
      <c r="P17"/>
    </row>
    <row r="18" spans="1:16" s="110" customFormat="1" ht="14.45" customHeight="1" x14ac:dyDescent="0.2">
      <c r="A18" s="120"/>
      <c r="B18" s="121" t="s">
        <v>111</v>
      </c>
      <c r="C18" s="113">
        <v>14.586634970945589</v>
      </c>
      <c r="D18" s="115">
        <v>4418</v>
      </c>
      <c r="E18" s="114">
        <v>4508</v>
      </c>
      <c r="F18" s="114">
        <v>4499</v>
      </c>
      <c r="G18" s="114">
        <v>4387</v>
      </c>
      <c r="H18" s="140">
        <v>4331</v>
      </c>
      <c r="I18" s="115">
        <v>87</v>
      </c>
      <c r="J18" s="116">
        <v>2.0087739552066499</v>
      </c>
      <c r="K18"/>
      <c r="L18"/>
      <c r="M18"/>
      <c r="N18"/>
      <c r="O18"/>
      <c r="P18"/>
    </row>
    <row r="19" spans="1:16" s="110" customFormat="1" ht="14.45" customHeight="1" x14ac:dyDescent="0.2">
      <c r="A19" s="120"/>
      <c r="B19" s="121" t="s">
        <v>112</v>
      </c>
      <c r="C19" s="113">
        <v>1.4527205493924986</v>
      </c>
      <c r="D19" s="115">
        <v>440</v>
      </c>
      <c r="E19" s="114">
        <v>454</v>
      </c>
      <c r="F19" s="114">
        <v>492</v>
      </c>
      <c r="G19" s="114">
        <v>420</v>
      </c>
      <c r="H19" s="140">
        <v>406</v>
      </c>
      <c r="I19" s="115">
        <v>34</v>
      </c>
      <c r="J19" s="116">
        <v>8.3743842364532028</v>
      </c>
      <c r="K19"/>
      <c r="L19"/>
      <c r="M19"/>
      <c r="N19"/>
      <c r="O19"/>
      <c r="P19"/>
    </row>
    <row r="20" spans="1:16" s="110" customFormat="1" ht="14.45" customHeight="1" x14ac:dyDescent="0.2">
      <c r="A20" s="120" t="s">
        <v>113</v>
      </c>
      <c r="B20" s="119" t="s">
        <v>116</v>
      </c>
      <c r="C20" s="113">
        <v>90.88748019017433</v>
      </c>
      <c r="D20" s="115">
        <v>27528</v>
      </c>
      <c r="E20" s="114">
        <v>28239</v>
      </c>
      <c r="F20" s="114">
        <v>28350</v>
      </c>
      <c r="G20" s="114">
        <v>28568</v>
      </c>
      <c r="H20" s="140">
        <v>28467</v>
      </c>
      <c r="I20" s="115">
        <v>-939</v>
      </c>
      <c r="J20" s="116">
        <v>-3.2985562229950469</v>
      </c>
      <c r="K20"/>
      <c r="L20"/>
      <c r="M20"/>
      <c r="N20"/>
      <c r="O20"/>
      <c r="P20"/>
    </row>
    <row r="21" spans="1:16" s="110" customFormat="1" ht="14.45" customHeight="1" x14ac:dyDescent="0.2">
      <c r="A21" s="123"/>
      <c r="B21" s="124" t="s">
        <v>117</v>
      </c>
      <c r="C21" s="125">
        <v>8.9540412044374005</v>
      </c>
      <c r="D21" s="143">
        <v>2712</v>
      </c>
      <c r="E21" s="144">
        <v>2790</v>
      </c>
      <c r="F21" s="144">
        <v>2744</v>
      </c>
      <c r="G21" s="144">
        <v>2743</v>
      </c>
      <c r="H21" s="145">
        <v>2717</v>
      </c>
      <c r="I21" s="143">
        <v>-5</v>
      </c>
      <c r="J21" s="146">
        <v>-0.18402649981597349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30842</v>
      </c>
      <c r="E56" s="114">
        <v>31715</v>
      </c>
      <c r="F56" s="114">
        <v>31707</v>
      </c>
      <c r="G56" s="114">
        <v>31874</v>
      </c>
      <c r="H56" s="140">
        <v>31641</v>
      </c>
      <c r="I56" s="115">
        <v>-799</v>
      </c>
      <c r="J56" s="116">
        <v>-2.5252046395499512</v>
      </c>
      <c r="K56"/>
      <c r="L56"/>
      <c r="M56"/>
      <c r="N56"/>
      <c r="O56"/>
      <c r="P56"/>
    </row>
    <row r="57" spans="1:16" s="110" customFormat="1" ht="14.45" customHeight="1" x14ac:dyDescent="0.2">
      <c r="A57" s="120" t="s">
        <v>105</v>
      </c>
      <c r="B57" s="119" t="s">
        <v>106</v>
      </c>
      <c r="C57" s="113">
        <v>38.963102263147654</v>
      </c>
      <c r="D57" s="115">
        <v>12017</v>
      </c>
      <c r="E57" s="114">
        <v>12333</v>
      </c>
      <c r="F57" s="114">
        <v>12294</v>
      </c>
      <c r="G57" s="114">
        <v>12278</v>
      </c>
      <c r="H57" s="140">
        <v>12178</v>
      </c>
      <c r="I57" s="115">
        <v>-161</v>
      </c>
      <c r="J57" s="116">
        <v>-1.3220561668582691</v>
      </c>
    </row>
    <row r="58" spans="1:16" s="110" customFormat="1" ht="14.45" customHeight="1" x14ac:dyDescent="0.2">
      <c r="A58" s="120"/>
      <c r="B58" s="119" t="s">
        <v>107</v>
      </c>
      <c r="C58" s="113">
        <v>61.036897736852346</v>
      </c>
      <c r="D58" s="115">
        <v>18825</v>
      </c>
      <c r="E58" s="114">
        <v>19382</v>
      </c>
      <c r="F58" s="114">
        <v>19413</v>
      </c>
      <c r="G58" s="114">
        <v>19596</v>
      </c>
      <c r="H58" s="140">
        <v>19463</v>
      </c>
      <c r="I58" s="115">
        <v>-638</v>
      </c>
      <c r="J58" s="116">
        <v>-3.2780146945486308</v>
      </c>
    </row>
    <row r="59" spans="1:16" s="110" customFormat="1" ht="14.45" customHeight="1" x14ac:dyDescent="0.2">
      <c r="A59" s="118" t="s">
        <v>105</v>
      </c>
      <c r="B59" s="121" t="s">
        <v>108</v>
      </c>
      <c r="C59" s="113">
        <v>18.390506452240452</v>
      </c>
      <c r="D59" s="115">
        <v>5672</v>
      </c>
      <c r="E59" s="114">
        <v>5943</v>
      </c>
      <c r="F59" s="114">
        <v>5855</v>
      </c>
      <c r="G59" s="114">
        <v>6091</v>
      </c>
      <c r="H59" s="140">
        <v>5914</v>
      </c>
      <c r="I59" s="115">
        <v>-242</v>
      </c>
      <c r="J59" s="116">
        <v>-4.0919851200541091</v>
      </c>
    </row>
    <row r="60" spans="1:16" s="110" customFormat="1" ht="14.45" customHeight="1" x14ac:dyDescent="0.2">
      <c r="A60" s="118"/>
      <c r="B60" s="121" t="s">
        <v>109</v>
      </c>
      <c r="C60" s="113">
        <v>48.842487517022242</v>
      </c>
      <c r="D60" s="115">
        <v>15064</v>
      </c>
      <c r="E60" s="114">
        <v>15500</v>
      </c>
      <c r="F60" s="114">
        <v>15559</v>
      </c>
      <c r="G60" s="114">
        <v>15565</v>
      </c>
      <c r="H60" s="140">
        <v>15647</v>
      </c>
      <c r="I60" s="115">
        <v>-583</v>
      </c>
      <c r="J60" s="116">
        <v>-3.7259538569693871</v>
      </c>
    </row>
    <row r="61" spans="1:16" s="110" customFormat="1" ht="14.45" customHeight="1" x14ac:dyDescent="0.2">
      <c r="A61" s="118"/>
      <c r="B61" s="121" t="s">
        <v>110</v>
      </c>
      <c r="C61" s="113">
        <v>18.384021788470267</v>
      </c>
      <c r="D61" s="115">
        <v>5670</v>
      </c>
      <c r="E61" s="114">
        <v>5764</v>
      </c>
      <c r="F61" s="114">
        <v>5812</v>
      </c>
      <c r="G61" s="114">
        <v>5833</v>
      </c>
      <c r="H61" s="140">
        <v>5744</v>
      </c>
      <c r="I61" s="115">
        <v>-74</v>
      </c>
      <c r="J61" s="116">
        <v>-1.2883008356545962</v>
      </c>
    </row>
    <row r="62" spans="1:16" s="110" customFormat="1" ht="14.45" customHeight="1" x14ac:dyDescent="0.2">
      <c r="A62" s="120"/>
      <c r="B62" s="121" t="s">
        <v>111</v>
      </c>
      <c r="C62" s="113">
        <v>14.382984242267039</v>
      </c>
      <c r="D62" s="115">
        <v>4436</v>
      </c>
      <c r="E62" s="114">
        <v>4508</v>
      </c>
      <c r="F62" s="114">
        <v>4481</v>
      </c>
      <c r="G62" s="114">
        <v>4385</v>
      </c>
      <c r="H62" s="140">
        <v>4336</v>
      </c>
      <c r="I62" s="115">
        <v>100</v>
      </c>
      <c r="J62" s="116">
        <v>2.3062730627306274</v>
      </c>
    </row>
    <row r="63" spans="1:16" s="110" customFormat="1" ht="14.45" customHeight="1" x14ac:dyDescent="0.2">
      <c r="A63" s="120"/>
      <c r="B63" s="121" t="s">
        <v>112</v>
      </c>
      <c r="C63" s="113">
        <v>1.4622916801763828</v>
      </c>
      <c r="D63" s="115">
        <v>451</v>
      </c>
      <c r="E63" s="114">
        <v>464</v>
      </c>
      <c r="F63" s="114">
        <v>485</v>
      </c>
      <c r="G63" s="114">
        <v>416</v>
      </c>
      <c r="H63" s="140">
        <v>403</v>
      </c>
      <c r="I63" s="115">
        <v>48</v>
      </c>
      <c r="J63" s="116">
        <v>11.910669975186105</v>
      </c>
    </row>
    <row r="64" spans="1:16" s="110" customFormat="1" ht="14.45" customHeight="1" x14ac:dyDescent="0.2">
      <c r="A64" s="120" t="s">
        <v>113</v>
      </c>
      <c r="B64" s="119" t="s">
        <v>116</v>
      </c>
      <c r="C64" s="113">
        <v>90.149795733091239</v>
      </c>
      <c r="D64" s="115">
        <v>27804</v>
      </c>
      <c r="E64" s="114">
        <v>28523</v>
      </c>
      <c r="F64" s="114">
        <v>28610</v>
      </c>
      <c r="G64" s="114">
        <v>28852</v>
      </c>
      <c r="H64" s="140">
        <v>28676</v>
      </c>
      <c r="I64" s="115">
        <v>-872</v>
      </c>
      <c r="J64" s="116">
        <v>-3.0408704142837215</v>
      </c>
    </row>
    <row r="65" spans="1:10" s="110" customFormat="1" ht="14.45" customHeight="1" x14ac:dyDescent="0.2">
      <c r="A65" s="123"/>
      <c r="B65" s="124" t="s">
        <v>117</v>
      </c>
      <c r="C65" s="125">
        <v>9.6945723364243559</v>
      </c>
      <c r="D65" s="143">
        <v>2990</v>
      </c>
      <c r="E65" s="144">
        <v>3134</v>
      </c>
      <c r="F65" s="144">
        <v>3044</v>
      </c>
      <c r="G65" s="144">
        <v>2970</v>
      </c>
      <c r="H65" s="145">
        <v>2920</v>
      </c>
      <c r="I65" s="143">
        <v>70</v>
      </c>
      <c r="J65" s="146">
        <v>2.3972602739726026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30288</v>
      </c>
      <c r="G11" s="114">
        <v>31085</v>
      </c>
      <c r="H11" s="114">
        <v>31146</v>
      </c>
      <c r="I11" s="114">
        <v>31358</v>
      </c>
      <c r="J11" s="140">
        <v>31227</v>
      </c>
      <c r="K11" s="114">
        <v>-939</v>
      </c>
      <c r="L11" s="116">
        <v>-3.0070131616870017</v>
      </c>
    </row>
    <row r="12" spans="1:17" s="110" customFormat="1" ht="24" customHeight="1" x14ac:dyDescent="0.2">
      <c r="A12" s="604" t="s">
        <v>185</v>
      </c>
      <c r="B12" s="605"/>
      <c r="C12" s="605"/>
      <c r="D12" s="606"/>
      <c r="E12" s="113">
        <v>38.863576333861594</v>
      </c>
      <c r="F12" s="115">
        <v>11771</v>
      </c>
      <c r="G12" s="114">
        <v>12102</v>
      </c>
      <c r="H12" s="114">
        <v>12040</v>
      </c>
      <c r="I12" s="114">
        <v>12077</v>
      </c>
      <c r="J12" s="140">
        <v>12011</v>
      </c>
      <c r="K12" s="114">
        <v>-240</v>
      </c>
      <c r="L12" s="116">
        <v>-1.9981683456831238</v>
      </c>
    </row>
    <row r="13" spans="1:17" s="110" customFormat="1" ht="15" customHeight="1" x14ac:dyDescent="0.2">
      <c r="A13" s="120"/>
      <c r="B13" s="612" t="s">
        <v>107</v>
      </c>
      <c r="C13" s="612"/>
      <c r="E13" s="113">
        <v>61.136423666138406</v>
      </c>
      <c r="F13" s="115">
        <v>18517</v>
      </c>
      <c r="G13" s="114">
        <v>18983</v>
      </c>
      <c r="H13" s="114">
        <v>19106</v>
      </c>
      <c r="I13" s="114">
        <v>19281</v>
      </c>
      <c r="J13" s="140">
        <v>19216</v>
      </c>
      <c r="K13" s="114">
        <v>-699</v>
      </c>
      <c r="L13" s="116">
        <v>-3.6375936719400501</v>
      </c>
    </row>
    <row r="14" spans="1:17" s="110" customFormat="1" ht="22.5" customHeight="1" x14ac:dyDescent="0.2">
      <c r="A14" s="604" t="s">
        <v>186</v>
      </c>
      <c r="B14" s="605"/>
      <c r="C14" s="605"/>
      <c r="D14" s="606"/>
      <c r="E14" s="113">
        <v>17.531695721077654</v>
      </c>
      <c r="F14" s="115">
        <v>5310</v>
      </c>
      <c r="G14" s="114">
        <v>5570</v>
      </c>
      <c r="H14" s="114">
        <v>5503</v>
      </c>
      <c r="I14" s="114">
        <v>5783</v>
      </c>
      <c r="J14" s="140">
        <v>5619</v>
      </c>
      <c r="K14" s="114">
        <v>-309</v>
      </c>
      <c r="L14" s="116">
        <v>-5.4991991457554725</v>
      </c>
    </row>
    <row r="15" spans="1:17" s="110" customFormat="1" ht="15" customHeight="1" x14ac:dyDescent="0.2">
      <c r="A15" s="120"/>
      <c r="B15" s="119"/>
      <c r="C15" s="258" t="s">
        <v>106</v>
      </c>
      <c r="E15" s="113">
        <v>45.216572504708097</v>
      </c>
      <c r="F15" s="115">
        <v>2401</v>
      </c>
      <c r="G15" s="114">
        <v>2528</v>
      </c>
      <c r="H15" s="114">
        <v>2492</v>
      </c>
      <c r="I15" s="114">
        <v>2600</v>
      </c>
      <c r="J15" s="140">
        <v>2526</v>
      </c>
      <c r="K15" s="114">
        <v>-125</v>
      </c>
      <c r="L15" s="116">
        <v>-4.9485352335708628</v>
      </c>
    </row>
    <row r="16" spans="1:17" s="110" customFormat="1" ht="15" customHeight="1" x14ac:dyDescent="0.2">
      <c r="A16" s="120"/>
      <c r="B16" s="119"/>
      <c r="C16" s="258" t="s">
        <v>107</v>
      </c>
      <c r="E16" s="113">
        <v>54.783427495291903</v>
      </c>
      <c r="F16" s="115">
        <v>2909</v>
      </c>
      <c r="G16" s="114">
        <v>3042</v>
      </c>
      <c r="H16" s="114">
        <v>3011</v>
      </c>
      <c r="I16" s="114">
        <v>3183</v>
      </c>
      <c r="J16" s="140">
        <v>3093</v>
      </c>
      <c r="K16" s="114">
        <v>-184</v>
      </c>
      <c r="L16" s="116">
        <v>-5.948916909149693</v>
      </c>
    </row>
    <row r="17" spans="1:12" s="110" customFormat="1" ht="15" customHeight="1" x14ac:dyDescent="0.2">
      <c r="A17" s="120"/>
      <c r="B17" s="121" t="s">
        <v>109</v>
      </c>
      <c r="C17" s="258"/>
      <c r="E17" s="113">
        <v>49.237321711568939</v>
      </c>
      <c r="F17" s="115">
        <v>14913</v>
      </c>
      <c r="G17" s="114">
        <v>15259</v>
      </c>
      <c r="H17" s="114">
        <v>15357</v>
      </c>
      <c r="I17" s="114">
        <v>15373</v>
      </c>
      <c r="J17" s="140">
        <v>15543</v>
      </c>
      <c r="K17" s="114">
        <v>-630</v>
      </c>
      <c r="L17" s="116">
        <v>-4.053271569195136</v>
      </c>
    </row>
    <row r="18" spans="1:12" s="110" customFormat="1" ht="15" customHeight="1" x14ac:dyDescent="0.2">
      <c r="A18" s="120"/>
      <c r="B18" s="119"/>
      <c r="C18" s="258" t="s">
        <v>106</v>
      </c>
      <c r="E18" s="113">
        <v>35.391939918192179</v>
      </c>
      <c r="F18" s="115">
        <v>5278</v>
      </c>
      <c r="G18" s="114">
        <v>5397</v>
      </c>
      <c r="H18" s="114">
        <v>5333</v>
      </c>
      <c r="I18" s="114">
        <v>5283</v>
      </c>
      <c r="J18" s="140">
        <v>5340</v>
      </c>
      <c r="K18" s="114">
        <v>-62</v>
      </c>
      <c r="L18" s="116">
        <v>-1.1610486891385767</v>
      </c>
    </row>
    <row r="19" spans="1:12" s="110" customFormat="1" ht="15" customHeight="1" x14ac:dyDescent="0.2">
      <c r="A19" s="120"/>
      <c r="B19" s="119"/>
      <c r="C19" s="258" t="s">
        <v>107</v>
      </c>
      <c r="E19" s="113">
        <v>64.608060081807821</v>
      </c>
      <c r="F19" s="115">
        <v>9635</v>
      </c>
      <c r="G19" s="114">
        <v>9862</v>
      </c>
      <c r="H19" s="114">
        <v>10024</v>
      </c>
      <c r="I19" s="114">
        <v>10090</v>
      </c>
      <c r="J19" s="140">
        <v>10203</v>
      </c>
      <c r="K19" s="114">
        <v>-568</v>
      </c>
      <c r="L19" s="116">
        <v>-5.5669901009507008</v>
      </c>
    </row>
    <row r="20" spans="1:12" s="110" customFormat="1" ht="15" customHeight="1" x14ac:dyDescent="0.2">
      <c r="A20" s="120"/>
      <c r="B20" s="121" t="s">
        <v>110</v>
      </c>
      <c r="C20" s="258"/>
      <c r="E20" s="113">
        <v>18.644347596407819</v>
      </c>
      <c r="F20" s="115">
        <v>5647</v>
      </c>
      <c r="G20" s="114">
        <v>5748</v>
      </c>
      <c r="H20" s="114">
        <v>5787</v>
      </c>
      <c r="I20" s="114">
        <v>5815</v>
      </c>
      <c r="J20" s="140">
        <v>5734</v>
      </c>
      <c r="K20" s="114">
        <v>-87</v>
      </c>
      <c r="L20" s="116">
        <v>-1.5172654342518312</v>
      </c>
    </row>
    <row r="21" spans="1:12" s="110" customFormat="1" ht="15" customHeight="1" x14ac:dyDescent="0.2">
      <c r="A21" s="120"/>
      <c r="B21" s="119"/>
      <c r="C21" s="258" t="s">
        <v>106</v>
      </c>
      <c r="E21" s="113">
        <v>29.679475827873208</v>
      </c>
      <c r="F21" s="115">
        <v>1676</v>
      </c>
      <c r="G21" s="114">
        <v>1714</v>
      </c>
      <c r="H21" s="114">
        <v>1746</v>
      </c>
      <c r="I21" s="114">
        <v>1775</v>
      </c>
      <c r="J21" s="140">
        <v>1751</v>
      </c>
      <c r="K21" s="114">
        <v>-75</v>
      </c>
      <c r="L21" s="116">
        <v>-4.2832667047401483</v>
      </c>
    </row>
    <row r="22" spans="1:12" s="110" customFormat="1" ht="15" customHeight="1" x14ac:dyDescent="0.2">
      <c r="A22" s="120"/>
      <c r="B22" s="119"/>
      <c r="C22" s="258" t="s">
        <v>107</v>
      </c>
      <c r="E22" s="113">
        <v>70.320524172126795</v>
      </c>
      <c r="F22" s="115">
        <v>3971</v>
      </c>
      <c r="G22" s="114">
        <v>4034</v>
      </c>
      <c r="H22" s="114">
        <v>4041</v>
      </c>
      <c r="I22" s="114">
        <v>4040</v>
      </c>
      <c r="J22" s="140">
        <v>3983</v>
      </c>
      <c r="K22" s="114">
        <v>-12</v>
      </c>
      <c r="L22" s="116">
        <v>-0.30128044187798142</v>
      </c>
    </row>
    <row r="23" spans="1:12" s="110" customFormat="1" ht="15" customHeight="1" x14ac:dyDescent="0.2">
      <c r="A23" s="120"/>
      <c r="B23" s="121" t="s">
        <v>111</v>
      </c>
      <c r="C23" s="258"/>
      <c r="E23" s="113">
        <v>14.586634970945589</v>
      </c>
      <c r="F23" s="115">
        <v>4418</v>
      </c>
      <c r="G23" s="114">
        <v>4508</v>
      </c>
      <c r="H23" s="114">
        <v>4499</v>
      </c>
      <c r="I23" s="114">
        <v>4387</v>
      </c>
      <c r="J23" s="140">
        <v>4331</v>
      </c>
      <c r="K23" s="114">
        <v>87</v>
      </c>
      <c r="L23" s="116">
        <v>2.0087739552066499</v>
      </c>
    </row>
    <row r="24" spans="1:12" s="110" customFormat="1" ht="15" customHeight="1" x14ac:dyDescent="0.2">
      <c r="A24" s="120"/>
      <c r="B24" s="119"/>
      <c r="C24" s="258" t="s">
        <v>106</v>
      </c>
      <c r="E24" s="113">
        <v>54.685377999094612</v>
      </c>
      <c r="F24" s="115">
        <v>2416</v>
      </c>
      <c r="G24" s="114">
        <v>2463</v>
      </c>
      <c r="H24" s="114">
        <v>2469</v>
      </c>
      <c r="I24" s="114">
        <v>2419</v>
      </c>
      <c r="J24" s="140">
        <v>2394</v>
      </c>
      <c r="K24" s="114">
        <v>22</v>
      </c>
      <c r="L24" s="116">
        <v>0.91896407685881365</v>
      </c>
    </row>
    <row r="25" spans="1:12" s="110" customFormat="1" ht="15" customHeight="1" x14ac:dyDescent="0.2">
      <c r="A25" s="120"/>
      <c r="B25" s="119"/>
      <c r="C25" s="258" t="s">
        <v>107</v>
      </c>
      <c r="E25" s="113">
        <v>45.314622000905388</v>
      </c>
      <c r="F25" s="115">
        <v>2002</v>
      </c>
      <c r="G25" s="114">
        <v>2045</v>
      </c>
      <c r="H25" s="114">
        <v>2030</v>
      </c>
      <c r="I25" s="114">
        <v>1968</v>
      </c>
      <c r="J25" s="140">
        <v>1937</v>
      </c>
      <c r="K25" s="114">
        <v>65</v>
      </c>
      <c r="L25" s="116">
        <v>3.3557046979865772</v>
      </c>
    </row>
    <row r="26" spans="1:12" s="110" customFormat="1" ht="15" customHeight="1" x14ac:dyDescent="0.2">
      <c r="A26" s="120"/>
      <c r="C26" s="121" t="s">
        <v>187</v>
      </c>
      <c r="D26" s="110" t="s">
        <v>188</v>
      </c>
      <c r="E26" s="113">
        <v>1.4527205493924986</v>
      </c>
      <c r="F26" s="115">
        <v>440</v>
      </c>
      <c r="G26" s="114">
        <v>454</v>
      </c>
      <c r="H26" s="114">
        <v>492</v>
      </c>
      <c r="I26" s="114">
        <v>420</v>
      </c>
      <c r="J26" s="140">
        <v>406</v>
      </c>
      <c r="K26" s="114">
        <v>34</v>
      </c>
      <c r="L26" s="116">
        <v>8.3743842364532028</v>
      </c>
    </row>
    <row r="27" spans="1:12" s="110" customFormat="1" ht="15" customHeight="1" x14ac:dyDescent="0.2">
      <c r="A27" s="120"/>
      <c r="B27" s="119"/>
      <c r="D27" s="259" t="s">
        <v>106</v>
      </c>
      <c r="E27" s="113">
        <v>45.227272727272727</v>
      </c>
      <c r="F27" s="115">
        <v>199</v>
      </c>
      <c r="G27" s="114">
        <v>213</v>
      </c>
      <c r="H27" s="114">
        <v>220</v>
      </c>
      <c r="I27" s="114">
        <v>187</v>
      </c>
      <c r="J27" s="140">
        <v>199</v>
      </c>
      <c r="K27" s="114">
        <v>0</v>
      </c>
      <c r="L27" s="116">
        <v>0</v>
      </c>
    </row>
    <row r="28" spans="1:12" s="110" customFormat="1" ht="15" customHeight="1" x14ac:dyDescent="0.2">
      <c r="A28" s="120"/>
      <c r="B28" s="119"/>
      <c r="D28" s="259" t="s">
        <v>107</v>
      </c>
      <c r="E28" s="113">
        <v>54.772727272727273</v>
      </c>
      <c r="F28" s="115">
        <v>241</v>
      </c>
      <c r="G28" s="114">
        <v>241</v>
      </c>
      <c r="H28" s="114">
        <v>272</v>
      </c>
      <c r="I28" s="114">
        <v>233</v>
      </c>
      <c r="J28" s="140">
        <v>207</v>
      </c>
      <c r="K28" s="114">
        <v>34</v>
      </c>
      <c r="L28" s="116">
        <v>16.425120772946858</v>
      </c>
    </row>
    <row r="29" spans="1:12" s="110" customFormat="1" ht="24" customHeight="1" x14ac:dyDescent="0.2">
      <c r="A29" s="604" t="s">
        <v>189</v>
      </c>
      <c r="B29" s="605"/>
      <c r="C29" s="605"/>
      <c r="D29" s="606"/>
      <c r="E29" s="113">
        <v>90.88748019017433</v>
      </c>
      <c r="F29" s="115">
        <v>27528</v>
      </c>
      <c r="G29" s="114">
        <v>28239</v>
      </c>
      <c r="H29" s="114">
        <v>28350</v>
      </c>
      <c r="I29" s="114">
        <v>28568</v>
      </c>
      <c r="J29" s="140">
        <v>28467</v>
      </c>
      <c r="K29" s="114">
        <v>-939</v>
      </c>
      <c r="L29" s="116">
        <v>-3.2985562229950469</v>
      </c>
    </row>
    <row r="30" spans="1:12" s="110" customFormat="1" ht="15" customHeight="1" x14ac:dyDescent="0.2">
      <c r="A30" s="120"/>
      <c r="B30" s="119"/>
      <c r="C30" s="258" t="s">
        <v>106</v>
      </c>
      <c r="E30" s="113">
        <v>38.869514675966286</v>
      </c>
      <c r="F30" s="115">
        <v>10700</v>
      </c>
      <c r="G30" s="114">
        <v>10975</v>
      </c>
      <c r="H30" s="114">
        <v>10954</v>
      </c>
      <c r="I30" s="114">
        <v>10987</v>
      </c>
      <c r="J30" s="140">
        <v>10918</v>
      </c>
      <c r="K30" s="114">
        <v>-218</v>
      </c>
      <c r="L30" s="116">
        <v>-1.9967026928008793</v>
      </c>
    </row>
    <row r="31" spans="1:12" s="110" customFormat="1" ht="15" customHeight="1" x14ac:dyDescent="0.2">
      <c r="A31" s="120"/>
      <c r="B31" s="119"/>
      <c r="C31" s="258" t="s">
        <v>107</v>
      </c>
      <c r="E31" s="113">
        <v>61.130485324033714</v>
      </c>
      <c r="F31" s="115">
        <v>16828</v>
      </c>
      <c r="G31" s="114">
        <v>17264</v>
      </c>
      <c r="H31" s="114">
        <v>17396</v>
      </c>
      <c r="I31" s="114">
        <v>17581</v>
      </c>
      <c r="J31" s="140">
        <v>17549</v>
      </c>
      <c r="K31" s="114">
        <v>-721</v>
      </c>
      <c r="L31" s="116">
        <v>-4.1084962106102916</v>
      </c>
    </row>
    <row r="32" spans="1:12" s="110" customFormat="1" ht="15" customHeight="1" x14ac:dyDescent="0.2">
      <c r="A32" s="120"/>
      <c r="B32" s="119" t="s">
        <v>117</v>
      </c>
      <c r="C32" s="258"/>
      <c r="E32" s="113">
        <v>8.9540412044374005</v>
      </c>
      <c r="F32" s="114">
        <v>2712</v>
      </c>
      <c r="G32" s="114">
        <v>2790</v>
      </c>
      <c r="H32" s="114">
        <v>2744</v>
      </c>
      <c r="I32" s="114">
        <v>2743</v>
      </c>
      <c r="J32" s="140">
        <v>2717</v>
      </c>
      <c r="K32" s="114">
        <v>-5</v>
      </c>
      <c r="L32" s="116">
        <v>-0.18402649981597349</v>
      </c>
    </row>
    <row r="33" spans="1:12" s="110" customFormat="1" ht="15" customHeight="1" x14ac:dyDescent="0.2">
      <c r="A33" s="120"/>
      <c r="B33" s="119"/>
      <c r="C33" s="258" t="s">
        <v>106</v>
      </c>
      <c r="E33" s="113">
        <v>38.716814159292035</v>
      </c>
      <c r="F33" s="114">
        <v>1050</v>
      </c>
      <c r="G33" s="114">
        <v>1103</v>
      </c>
      <c r="H33" s="114">
        <v>1067</v>
      </c>
      <c r="I33" s="114">
        <v>1075</v>
      </c>
      <c r="J33" s="140">
        <v>1082</v>
      </c>
      <c r="K33" s="114">
        <v>-32</v>
      </c>
      <c r="L33" s="116">
        <v>-2.957486136783734</v>
      </c>
    </row>
    <row r="34" spans="1:12" s="110" customFormat="1" ht="15" customHeight="1" x14ac:dyDescent="0.2">
      <c r="A34" s="120"/>
      <c r="B34" s="119"/>
      <c r="C34" s="258" t="s">
        <v>107</v>
      </c>
      <c r="E34" s="113">
        <v>61.283185840707965</v>
      </c>
      <c r="F34" s="114">
        <v>1662</v>
      </c>
      <c r="G34" s="114">
        <v>1687</v>
      </c>
      <c r="H34" s="114">
        <v>1677</v>
      </c>
      <c r="I34" s="114">
        <v>1668</v>
      </c>
      <c r="J34" s="140">
        <v>1635</v>
      </c>
      <c r="K34" s="114">
        <v>27</v>
      </c>
      <c r="L34" s="116">
        <v>1.6513761467889909</v>
      </c>
    </row>
    <row r="35" spans="1:12" s="110" customFormat="1" ht="24" customHeight="1" x14ac:dyDescent="0.2">
      <c r="A35" s="604" t="s">
        <v>192</v>
      </c>
      <c r="B35" s="605"/>
      <c r="C35" s="605"/>
      <c r="D35" s="606"/>
      <c r="E35" s="113">
        <v>20.793713681986265</v>
      </c>
      <c r="F35" s="114">
        <v>6298</v>
      </c>
      <c r="G35" s="114">
        <v>6432</v>
      </c>
      <c r="H35" s="114">
        <v>6341</v>
      </c>
      <c r="I35" s="114">
        <v>6599</v>
      </c>
      <c r="J35" s="114">
        <v>6400</v>
      </c>
      <c r="K35" s="318">
        <v>-102</v>
      </c>
      <c r="L35" s="319">
        <v>-1.59375</v>
      </c>
    </row>
    <row r="36" spans="1:12" s="110" customFormat="1" ht="15" customHeight="1" x14ac:dyDescent="0.2">
      <c r="A36" s="120"/>
      <c r="B36" s="119"/>
      <c r="C36" s="258" t="s">
        <v>106</v>
      </c>
      <c r="E36" s="113">
        <v>40.663702762781838</v>
      </c>
      <c r="F36" s="114">
        <v>2561</v>
      </c>
      <c r="G36" s="114">
        <v>2622</v>
      </c>
      <c r="H36" s="114">
        <v>2576</v>
      </c>
      <c r="I36" s="114">
        <v>2693</v>
      </c>
      <c r="J36" s="114">
        <v>2585</v>
      </c>
      <c r="K36" s="318">
        <v>-24</v>
      </c>
      <c r="L36" s="116">
        <v>-0.92843326885880073</v>
      </c>
    </row>
    <row r="37" spans="1:12" s="110" customFormat="1" ht="15" customHeight="1" x14ac:dyDescent="0.2">
      <c r="A37" s="120"/>
      <c r="B37" s="119"/>
      <c r="C37" s="258" t="s">
        <v>107</v>
      </c>
      <c r="E37" s="113">
        <v>59.336297237218162</v>
      </c>
      <c r="F37" s="114">
        <v>3737</v>
      </c>
      <c r="G37" s="114">
        <v>3810</v>
      </c>
      <c r="H37" s="114">
        <v>3765</v>
      </c>
      <c r="I37" s="114">
        <v>3906</v>
      </c>
      <c r="J37" s="140">
        <v>3815</v>
      </c>
      <c r="K37" s="114">
        <v>-78</v>
      </c>
      <c r="L37" s="116">
        <v>-2.0445609436435124</v>
      </c>
    </row>
    <row r="38" spans="1:12" s="110" customFormat="1" ht="15" customHeight="1" x14ac:dyDescent="0.2">
      <c r="A38" s="120"/>
      <c r="B38" s="119" t="s">
        <v>328</v>
      </c>
      <c r="C38" s="258"/>
      <c r="E38" s="113">
        <v>53.753961965134707</v>
      </c>
      <c r="F38" s="114">
        <v>16281</v>
      </c>
      <c r="G38" s="114">
        <v>16596</v>
      </c>
      <c r="H38" s="114">
        <v>16617</v>
      </c>
      <c r="I38" s="114">
        <v>16514</v>
      </c>
      <c r="J38" s="140">
        <v>16518</v>
      </c>
      <c r="K38" s="114">
        <v>-237</v>
      </c>
      <c r="L38" s="116">
        <v>-1.4347984017435524</v>
      </c>
    </row>
    <row r="39" spans="1:12" s="110" customFormat="1" ht="15" customHeight="1" x14ac:dyDescent="0.2">
      <c r="A39" s="120"/>
      <c r="B39" s="119"/>
      <c r="C39" s="258" t="s">
        <v>106</v>
      </c>
      <c r="E39" s="113">
        <v>40.974141637491556</v>
      </c>
      <c r="F39" s="115">
        <v>6671</v>
      </c>
      <c r="G39" s="114">
        <v>6780</v>
      </c>
      <c r="H39" s="114">
        <v>6767</v>
      </c>
      <c r="I39" s="114">
        <v>6662</v>
      </c>
      <c r="J39" s="140">
        <v>6682</v>
      </c>
      <c r="K39" s="114">
        <v>-11</v>
      </c>
      <c r="L39" s="116">
        <v>-0.16462137084705178</v>
      </c>
    </row>
    <row r="40" spans="1:12" s="110" customFormat="1" ht="15" customHeight="1" x14ac:dyDescent="0.2">
      <c r="A40" s="120"/>
      <c r="B40" s="119"/>
      <c r="C40" s="258" t="s">
        <v>107</v>
      </c>
      <c r="E40" s="113">
        <v>59.025858362508444</v>
      </c>
      <c r="F40" s="115">
        <v>9610</v>
      </c>
      <c r="G40" s="114">
        <v>9816</v>
      </c>
      <c r="H40" s="114">
        <v>9850</v>
      </c>
      <c r="I40" s="114">
        <v>9852</v>
      </c>
      <c r="J40" s="140">
        <v>9836</v>
      </c>
      <c r="K40" s="114">
        <v>-226</v>
      </c>
      <c r="L40" s="116">
        <v>-2.2976819845465637</v>
      </c>
    </row>
    <row r="41" spans="1:12" s="110" customFormat="1" ht="15" customHeight="1" x14ac:dyDescent="0.2">
      <c r="A41" s="120"/>
      <c r="B41" s="320" t="s">
        <v>516</v>
      </c>
      <c r="C41" s="258"/>
      <c r="E41" s="113">
        <v>6.5570522979397783</v>
      </c>
      <c r="F41" s="115">
        <v>1986</v>
      </c>
      <c r="G41" s="114">
        <v>2073</v>
      </c>
      <c r="H41" s="114">
        <v>2087</v>
      </c>
      <c r="I41" s="114">
        <v>2126</v>
      </c>
      <c r="J41" s="140">
        <v>2086</v>
      </c>
      <c r="K41" s="114">
        <v>-100</v>
      </c>
      <c r="L41" s="116">
        <v>-4.7938638542665393</v>
      </c>
    </row>
    <row r="42" spans="1:12" s="110" customFormat="1" ht="15" customHeight="1" x14ac:dyDescent="0.2">
      <c r="A42" s="120"/>
      <c r="B42" s="119"/>
      <c r="C42" s="268" t="s">
        <v>106</v>
      </c>
      <c r="D42" s="182"/>
      <c r="E42" s="113">
        <v>45.9214501510574</v>
      </c>
      <c r="F42" s="115">
        <v>912</v>
      </c>
      <c r="G42" s="114">
        <v>972</v>
      </c>
      <c r="H42" s="114">
        <v>961</v>
      </c>
      <c r="I42" s="114">
        <v>985</v>
      </c>
      <c r="J42" s="140">
        <v>959</v>
      </c>
      <c r="K42" s="114">
        <v>-47</v>
      </c>
      <c r="L42" s="116">
        <v>-4.9009384775808131</v>
      </c>
    </row>
    <row r="43" spans="1:12" s="110" customFormat="1" ht="15" customHeight="1" x14ac:dyDescent="0.2">
      <c r="A43" s="120"/>
      <c r="B43" s="119"/>
      <c r="C43" s="268" t="s">
        <v>107</v>
      </c>
      <c r="D43" s="182"/>
      <c r="E43" s="113">
        <v>54.0785498489426</v>
      </c>
      <c r="F43" s="115">
        <v>1074</v>
      </c>
      <c r="G43" s="114">
        <v>1101</v>
      </c>
      <c r="H43" s="114">
        <v>1126</v>
      </c>
      <c r="I43" s="114">
        <v>1141</v>
      </c>
      <c r="J43" s="140">
        <v>1127</v>
      </c>
      <c r="K43" s="114">
        <v>-53</v>
      </c>
      <c r="L43" s="116">
        <v>-4.7027506654835847</v>
      </c>
    </row>
    <row r="44" spans="1:12" s="110" customFormat="1" ht="15" customHeight="1" x14ac:dyDescent="0.2">
      <c r="A44" s="120"/>
      <c r="B44" s="119" t="s">
        <v>205</v>
      </c>
      <c r="C44" s="268"/>
      <c r="D44" s="182"/>
      <c r="E44" s="113">
        <v>18.895272054939248</v>
      </c>
      <c r="F44" s="115">
        <v>5723</v>
      </c>
      <c r="G44" s="114">
        <v>5984</v>
      </c>
      <c r="H44" s="114">
        <v>6101</v>
      </c>
      <c r="I44" s="114">
        <v>6119</v>
      </c>
      <c r="J44" s="140">
        <v>6223</v>
      </c>
      <c r="K44" s="114">
        <v>-500</v>
      </c>
      <c r="L44" s="116">
        <v>-8.0347099469709136</v>
      </c>
    </row>
    <row r="45" spans="1:12" s="110" customFormat="1" ht="15" customHeight="1" x14ac:dyDescent="0.2">
      <c r="A45" s="120"/>
      <c r="B45" s="119"/>
      <c r="C45" s="268" t="s">
        <v>106</v>
      </c>
      <c r="D45" s="182"/>
      <c r="E45" s="113">
        <v>28.429145553031628</v>
      </c>
      <c r="F45" s="115">
        <v>1627</v>
      </c>
      <c r="G45" s="114">
        <v>1728</v>
      </c>
      <c r="H45" s="114">
        <v>1736</v>
      </c>
      <c r="I45" s="114">
        <v>1737</v>
      </c>
      <c r="J45" s="140">
        <v>1785</v>
      </c>
      <c r="K45" s="114">
        <v>-158</v>
      </c>
      <c r="L45" s="116">
        <v>-8.8515406162464991</v>
      </c>
    </row>
    <row r="46" spans="1:12" s="110" customFormat="1" ht="15" customHeight="1" x14ac:dyDescent="0.2">
      <c r="A46" s="123"/>
      <c r="B46" s="124"/>
      <c r="C46" s="260" t="s">
        <v>107</v>
      </c>
      <c r="D46" s="261"/>
      <c r="E46" s="125">
        <v>71.570854446968369</v>
      </c>
      <c r="F46" s="143">
        <v>4096</v>
      </c>
      <c r="G46" s="144">
        <v>4256</v>
      </c>
      <c r="H46" s="144">
        <v>4365</v>
      </c>
      <c r="I46" s="144">
        <v>4382</v>
      </c>
      <c r="J46" s="145">
        <v>4438</v>
      </c>
      <c r="K46" s="144">
        <v>-342</v>
      </c>
      <c r="L46" s="146">
        <v>-7.7061739522307349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30288</v>
      </c>
      <c r="E11" s="114">
        <v>31085</v>
      </c>
      <c r="F11" s="114">
        <v>31146</v>
      </c>
      <c r="G11" s="114">
        <v>31358</v>
      </c>
      <c r="H11" s="140">
        <v>31227</v>
      </c>
      <c r="I11" s="115">
        <v>-939</v>
      </c>
      <c r="J11" s="116">
        <v>-3.0070131616870017</v>
      </c>
    </row>
    <row r="12" spans="1:15" s="110" customFormat="1" ht="24.95" customHeight="1" x14ac:dyDescent="0.2">
      <c r="A12" s="193" t="s">
        <v>132</v>
      </c>
      <c r="B12" s="194" t="s">
        <v>133</v>
      </c>
      <c r="C12" s="113">
        <v>0.64051769677760173</v>
      </c>
      <c r="D12" s="115">
        <v>194</v>
      </c>
      <c r="E12" s="114">
        <v>186</v>
      </c>
      <c r="F12" s="114">
        <v>189</v>
      </c>
      <c r="G12" s="114">
        <v>182</v>
      </c>
      <c r="H12" s="140">
        <v>179</v>
      </c>
      <c r="I12" s="115">
        <v>15</v>
      </c>
      <c r="J12" s="116">
        <v>8.3798882681564244</v>
      </c>
    </row>
    <row r="13" spans="1:15" s="110" customFormat="1" ht="24.95" customHeight="1" x14ac:dyDescent="0.2">
      <c r="A13" s="193" t="s">
        <v>134</v>
      </c>
      <c r="B13" s="199" t="s">
        <v>214</v>
      </c>
      <c r="C13" s="113">
        <v>0.12546222926571579</v>
      </c>
      <c r="D13" s="115">
        <v>38</v>
      </c>
      <c r="E13" s="114">
        <v>42</v>
      </c>
      <c r="F13" s="114">
        <v>42</v>
      </c>
      <c r="G13" s="114">
        <v>43</v>
      </c>
      <c r="H13" s="140">
        <v>45</v>
      </c>
      <c r="I13" s="115">
        <v>-7</v>
      </c>
      <c r="J13" s="116">
        <v>-15.555555555555555</v>
      </c>
    </row>
    <row r="14" spans="1:15" s="287" customFormat="1" ht="24.95" customHeight="1" x14ac:dyDescent="0.2">
      <c r="A14" s="193" t="s">
        <v>215</v>
      </c>
      <c r="B14" s="199" t="s">
        <v>137</v>
      </c>
      <c r="C14" s="113">
        <v>9.9709455890121497</v>
      </c>
      <c r="D14" s="115">
        <v>3020</v>
      </c>
      <c r="E14" s="114">
        <v>3078</v>
      </c>
      <c r="F14" s="114">
        <v>3167</v>
      </c>
      <c r="G14" s="114">
        <v>3230</v>
      </c>
      <c r="H14" s="140">
        <v>3237</v>
      </c>
      <c r="I14" s="115">
        <v>-217</v>
      </c>
      <c r="J14" s="116">
        <v>-6.7037380290392337</v>
      </c>
      <c r="K14" s="110"/>
      <c r="L14" s="110"/>
      <c r="M14" s="110"/>
      <c r="N14" s="110"/>
      <c r="O14" s="110"/>
    </row>
    <row r="15" spans="1:15" s="110" customFormat="1" ht="24.95" customHeight="1" x14ac:dyDescent="0.2">
      <c r="A15" s="193" t="s">
        <v>216</v>
      </c>
      <c r="B15" s="199" t="s">
        <v>217</v>
      </c>
      <c r="C15" s="113">
        <v>2.1988906497622822</v>
      </c>
      <c r="D15" s="115">
        <v>666</v>
      </c>
      <c r="E15" s="114">
        <v>671</v>
      </c>
      <c r="F15" s="114">
        <v>698</v>
      </c>
      <c r="G15" s="114">
        <v>707</v>
      </c>
      <c r="H15" s="140">
        <v>716</v>
      </c>
      <c r="I15" s="115">
        <v>-50</v>
      </c>
      <c r="J15" s="116">
        <v>-6.983240223463687</v>
      </c>
    </row>
    <row r="16" spans="1:15" s="287" customFormat="1" ht="24.95" customHeight="1" x14ac:dyDescent="0.2">
      <c r="A16" s="193" t="s">
        <v>218</v>
      </c>
      <c r="B16" s="199" t="s">
        <v>141</v>
      </c>
      <c r="C16" s="113">
        <v>5.9132329635499206</v>
      </c>
      <c r="D16" s="115">
        <v>1791</v>
      </c>
      <c r="E16" s="114">
        <v>1850</v>
      </c>
      <c r="F16" s="114">
        <v>1907</v>
      </c>
      <c r="G16" s="114">
        <v>1949</v>
      </c>
      <c r="H16" s="140">
        <v>1969</v>
      </c>
      <c r="I16" s="115">
        <v>-178</v>
      </c>
      <c r="J16" s="116">
        <v>-9.0401218892839008</v>
      </c>
      <c r="K16" s="110"/>
      <c r="L16" s="110"/>
      <c r="M16" s="110"/>
      <c r="N16" s="110"/>
      <c r="O16" s="110"/>
    </row>
    <row r="17" spans="1:15" s="110" customFormat="1" ht="24.95" customHeight="1" x14ac:dyDescent="0.2">
      <c r="A17" s="193" t="s">
        <v>142</v>
      </c>
      <c r="B17" s="199" t="s">
        <v>220</v>
      </c>
      <c r="C17" s="113">
        <v>1.8588219756999471</v>
      </c>
      <c r="D17" s="115">
        <v>563</v>
      </c>
      <c r="E17" s="114">
        <v>557</v>
      </c>
      <c r="F17" s="114">
        <v>562</v>
      </c>
      <c r="G17" s="114">
        <v>574</v>
      </c>
      <c r="H17" s="140">
        <v>552</v>
      </c>
      <c r="I17" s="115">
        <v>11</v>
      </c>
      <c r="J17" s="116">
        <v>1.9927536231884058</v>
      </c>
    </row>
    <row r="18" spans="1:15" s="287" customFormat="1" ht="24.95" customHeight="1" x14ac:dyDescent="0.2">
      <c r="A18" s="201" t="s">
        <v>144</v>
      </c>
      <c r="B18" s="202" t="s">
        <v>145</v>
      </c>
      <c r="C18" s="113">
        <v>4.0412044374009506</v>
      </c>
      <c r="D18" s="115">
        <v>1224</v>
      </c>
      <c r="E18" s="114">
        <v>1226</v>
      </c>
      <c r="F18" s="114">
        <v>1233</v>
      </c>
      <c r="G18" s="114">
        <v>1212</v>
      </c>
      <c r="H18" s="140">
        <v>1194</v>
      </c>
      <c r="I18" s="115">
        <v>30</v>
      </c>
      <c r="J18" s="116">
        <v>2.512562814070352</v>
      </c>
      <c r="K18" s="110"/>
      <c r="L18" s="110"/>
      <c r="M18" s="110"/>
      <c r="N18" s="110"/>
      <c r="O18" s="110"/>
    </row>
    <row r="19" spans="1:15" s="110" customFormat="1" ht="24.95" customHeight="1" x14ac:dyDescent="0.2">
      <c r="A19" s="193" t="s">
        <v>146</v>
      </c>
      <c r="B19" s="199" t="s">
        <v>147</v>
      </c>
      <c r="C19" s="113">
        <v>18.211833069202324</v>
      </c>
      <c r="D19" s="115">
        <v>5516</v>
      </c>
      <c r="E19" s="114">
        <v>5780</v>
      </c>
      <c r="F19" s="114">
        <v>5694</v>
      </c>
      <c r="G19" s="114">
        <v>5722</v>
      </c>
      <c r="H19" s="140">
        <v>5681</v>
      </c>
      <c r="I19" s="115">
        <v>-165</v>
      </c>
      <c r="J19" s="116">
        <v>-2.9044182362260167</v>
      </c>
    </row>
    <row r="20" spans="1:15" s="287" customFormat="1" ht="24.95" customHeight="1" x14ac:dyDescent="0.2">
      <c r="A20" s="193" t="s">
        <v>148</v>
      </c>
      <c r="B20" s="199" t="s">
        <v>149</v>
      </c>
      <c r="C20" s="113">
        <v>10.403460116217644</v>
      </c>
      <c r="D20" s="115">
        <v>3151</v>
      </c>
      <c r="E20" s="114">
        <v>3209</v>
      </c>
      <c r="F20" s="114">
        <v>3221</v>
      </c>
      <c r="G20" s="114">
        <v>3195</v>
      </c>
      <c r="H20" s="140">
        <v>3231</v>
      </c>
      <c r="I20" s="115">
        <v>-80</v>
      </c>
      <c r="J20" s="116">
        <v>-2.4760136180748993</v>
      </c>
      <c r="K20" s="110"/>
      <c r="L20" s="110"/>
      <c r="M20" s="110"/>
      <c r="N20" s="110"/>
      <c r="O20" s="110"/>
    </row>
    <row r="21" spans="1:15" s="110" customFormat="1" ht="24.95" customHeight="1" x14ac:dyDescent="0.2">
      <c r="A21" s="201" t="s">
        <v>150</v>
      </c>
      <c r="B21" s="202" t="s">
        <v>151</v>
      </c>
      <c r="C21" s="113">
        <v>8.6271790808240887</v>
      </c>
      <c r="D21" s="115">
        <v>2613</v>
      </c>
      <c r="E21" s="114">
        <v>2798</v>
      </c>
      <c r="F21" s="114">
        <v>2820</v>
      </c>
      <c r="G21" s="114">
        <v>2852</v>
      </c>
      <c r="H21" s="140">
        <v>2882</v>
      </c>
      <c r="I21" s="115">
        <v>-269</v>
      </c>
      <c r="J21" s="116">
        <v>-9.3337959750173489</v>
      </c>
    </row>
    <row r="22" spans="1:15" s="110" customFormat="1" ht="24.95" customHeight="1" x14ac:dyDescent="0.2">
      <c r="A22" s="201" t="s">
        <v>152</v>
      </c>
      <c r="B22" s="199" t="s">
        <v>153</v>
      </c>
      <c r="C22" s="113">
        <v>1.2777337559429478</v>
      </c>
      <c r="D22" s="115">
        <v>387</v>
      </c>
      <c r="E22" s="114">
        <v>380</v>
      </c>
      <c r="F22" s="114">
        <v>389</v>
      </c>
      <c r="G22" s="114">
        <v>415</v>
      </c>
      <c r="H22" s="140">
        <v>424</v>
      </c>
      <c r="I22" s="115">
        <v>-37</v>
      </c>
      <c r="J22" s="116">
        <v>-8.7264150943396235</v>
      </c>
    </row>
    <row r="23" spans="1:15" s="110" customFormat="1" ht="24.95" customHeight="1" x14ac:dyDescent="0.2">
      <c r="A23" s="193" t="s">
        <v>154</v>
      </c>
      <c r="B23" s="199" t="s">
        <v>155</v>
      </c>
      <c r="C23" s="113">
        <v>1.0202060221870048</v>
      </c>
      <c r="D23" s="115">
        <v>309</v>
      </c>
      <c r="E23" s="114">
        <v>309</v>
      </c>
      <c r="F23" s="114">
        <v>308</v>
      </c>
      <c r="G23" s="114">
        <v>303</v>
      </c>
      <c r="H23" s="140">
        <v>313</v>
      </c>
      <c r="I23" s="115">
        <v>-4</v>
      </c>
      <c r="J23" s="116">
        <v>-1.2779552715654952</v>
      </c>
    </row>
    <row r="24" spans="1:15" s="110" customFormat="1" ht="24.95" customHeight="1" x14ac:dyDescent="0.2">
      <c r="A24" s="193" t="s">
        <v>156</v>
      </c>
      <c r="B24" s="199" t="s">
        <v>221</v>
      </c>
      <c r="C24" s="113">
        <v>6.6858161648177497</v>
      </c>
      <c r="D24" s="115">
        <v>2025</v>
      </c>
      <c r="E24" s="114">
        <v>2018</v>
      </c>
      <c r="F24" s="114">
        <v>2061</v>
      </c>
      <c r="G24" s="114">
        <v>2090</v>
      </c>
      <c r="H24" s="140">
        <v>2051</v>
      </c>
      <c r="I24" s="115">
        <v>-26</v>
      </c>
      <c r="J24" s="116">
        <v>-1.2676743052169672</v>
      </c>
    </row>
    <row r="25" spans="1:15" s="110" customFormat="1" ht="24.95" customHeight="1" x14ac:dyDescent="0.2">
      <c r="A25" s="193" t="s">
        <v>222</v>
      </c>
      <c r="B25" s="204" t="s">
        <v>159</v>
      </c>
      <c r="C25" s="113">
        <v>11.202456418383518</v>
      </c>
      <c r="D25" s="115">
        <v>3393</v>
      </c>
      <c r="E25" s="114">
        <v>3468</v>
      </c>
      <c r="F25" s="114">
        <v>3498</v>
      </c>
      <c r="G25" s="114">
        <v>3504</v>
      </c>
      <c r="H25" s="140">
        <v>3512</v>
      </c>
      <c r="I25" s="115">
        <v>-119</v>
      </c>
      <c r="J25" s="116">
        <v>-3.3883826879271068</v>
      </c>
    </row>
    <row r="26" spans="1:15" s="110" customFormat="1" ht="24.95" customHeight="1" x14ac:dyDescent="0.2">
      <c r="A26" s="201">
        <v>782.78300000000002</v>
      </c>
      <c r="B26" s="203" t="s">
        <v>160</v>
      </c>
      <c r="C26" s="113">
        <v>0.32025884838880087</v>
      </c>
      <c r="D26" s="115">
        <v>97</v>
      </c>
      <c r="E26" s="114">
        <v>107</v>
      </c>
      <c r="F26" s="114">
        <v>101</v>
      </c>
      <c r="G26" s="114">
        <v>105</v>
      </c>
      <c r="H26" s="140">
        <v>105</v>
      </c>
      <c r="I26" s="115">
        <v>-8</v>
      </c>
      <c r="J26" s="116">
        <v>-7.6190476190476186</v>
      </c>
    </row>
    <row r="27" spans="1:15" s="110" customFormat="1" ht="24.95" customHeight="1" x14ac:dyDescent="0.2">
      <c r="A27" s="193" t="s">
        <v>161</v>
      </c>
      <c r="B27" s="199" t="s">
        <v>162</v>
      </c>
      <c r="C27" s="113">
        <v>1.1753829899630217</v>
      </c>
      <c r="D27" s="115">
        <v>356</v>
      </c>
      <c r="E27" s="114">
        <v>353</v>
      </c>
      <c r="F27" s="114">
        <v>364</v>
      </c>
      <c r="G27" s="114">
        <v>354</v>
      </c>
      <c r="H27" s="140">
        <v>341</v>
      </c>
      <c r="I27" s="115">
        <v>15</v>
      </c>
      <c r="J27" s="116">
        <v>4.3988269794721404</v>
      </c>
    </row>
    <row r="28" spans="1:15" s="110" customFormat="1" ht="24.95" customHeight="1" x14ac:dyDescent="0.2">
      <c r="A28" s="193" t="s">
        <v>163</v>
      </c>
      <c r="B28" s="199" t="s">
        <v>164</v>
      </c>
      <c r="C28" s="113">
        <v>3.4997358689910194</v>
      </c>
      <c r="D28" s="115">
        <v>1060</v>
      </c>
      <c r="E28" s="114">
        <v>1151</v>
      </c>
      <c r="F28" s="114">
        <v>1078</v>
      </c>
      <c r="G28" s="114">
        <v>1190</v>
      </c>
      <c r="H28" s="140">
        <v>1094</v>
      </c>
      <c r="I28" s="115">
        <v>-34</v>
      </c>
      <c r="J28" s="116">
        <v>-3.1078610603290677</v>
      </c>
    </row>
    <row r="29" spans="1:15" s="110" customFormat="1" ht="24.95" customHeight="1" x14ac:dyDescent="0.2">
      <c r="A29" s="193">
        <v>86</v>
      </c>
      <c r="B29" s="199" t="s">
        <v>165</v>
      </c>
      <c r="C29" s="113">
        <v>4.9524564183835178</v>
      </c>
      <c r="D29" s="115">
        <v>1500</v>
      </c>
      <c r="E29" s="114">
        <v>1503</v>
      </c>
      <c r="F29" s="114">
        <v>1490</v>
      </c>
      <c r="G29" s="114">
        <v>1472</v>
      </c>
      <c r="H29" s="140">
        <v>1498</v>
      </c>
      <c r="I29" s="115">
        <v>2</v>
      </c>
      <c r="J29" s="116">
        <v>0.13351134846461948</v>
      </c>
    </row>
    <row r="30" spans="1:15" s="110" customFormat="1" ht="24.95" customHeight="1" x14ac:dyDescent="0.2">
      <c r="A30" s="193">
        <v>87.88</v>
      </c>
      <c r="B30" s="204" t="s">
        <v>166</v>
      </c>
      <c r="C30" s="113">
        <v>6.2929212889593238</v>
      </c>
      <c r="D30" s="115">
        <v>1906</v>
      </c>
      <c r="E30" s="114">
        <v>1901</v>
      </c>
      <c r="F30" s="114">
        <v>1855</v>
      </c>
      <c r="G30" s="114">
        <v>1817</v>
      </c>
      <c r="H30" s="140">
        <v>1818</v>
      </c>
      <c r="I30" s="115">
        <v>88</v>
      </c>
      <c r="J30" s="116">
        <v>4.8404840484048401</v>
      </c>
    </row>
    <row r="31" spans="1:15" s="110" customFormat="1" ht="24.95" customHeight="1" x14ac:dyDescent="0.2">
      <c r="A31" s="193" t="s">
        <v>167</v>
      </c>
      <c r="B31" s="199" t="s">
        <v>168</v>
      </c>
      <c r="C31" s="113">
        <v>11.542525092445853</v>
      </c>
      <c r="D31" s="115">
        <v>3496</v>
      </c>
      <c r="E31" s="114">
        <v>3574</v>
      </c>
      <c r="F31" s="114">
        <v>3634</v>
      </c>
      <c r="G31" s="114">
        <v>3672</v>
      </c>
      <c r="H31" s="140">
        <v>3622</v>
      </c>
      <c r="I31" s="115">
        <v>-126</v>
      </c>
      <c r="J31" s="116">
        <v>-3.4787410270568748</v>
      </c>
    </row>
    <row r="32" spans="1:15" s="110" customFormat="1" ht="24.95" customHeight="1" x14ac:dyDescent="0.2">
      <c r="A32" s="193"/>
      <c r="B32" s="204" t="s">
        <v>169</v>
      </c>
      <c r="C32" s="113">
        <v>9.904912836767036E-3</v>
      </c>
      <c r="D32" s="115">
        <v>3</v>
      </c>
      <c r="E32" s="114" t="s">
        <v>513</v>
      </c>
      <c r="F32" s="114" t="s">
        <v>513</v>
      </c>
      <c r="G32" s="114">
        <v>0</v>
      </c>
      <c r="H32" s="140">
        <v>0</v>
      </c>
      <c r="I32" s="115">
        <v>3</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0.64051769677760173</v>
      </c>
      <c r="D34" s="115">
        <v>194</v>
      </c>
      <c r="E34" s="114">
        <v>186</v>
      </c>
      <c r="F34" s="114">
        <v>189</v>
      </c>
      <c r="G34" s="114">
        <v>182</v>
      </c>
      <c r="H34" s="140">
        <v>179</v>
      </c>
      <c r="I34" s="115">
        <v>15</v>
      </c>
      <c r="J34" s="116">
        <v>8.3798882681564244</v>
      </c>
    </row>
    <row r="35" spans="1:10" s="110" customFormat="1" ht="24.95" customHeight="1" x14ac:dyDescent="0.2">
      <c r="A35" s="292" t="s">
        <v>171</v>
      </c>
      <c r="B35" s="293" t="s">
        <v>172</v>
      </c>
      <c r="C35" s="113">
        <v>14.137612255678818</v>
      </c>
      <c r="D35" s="115">
        <v>4282</v>
      </c>
      <c r="E35" s="114">
        <v>4346</v>
      </c>
      <c r="F35" s="114">
        <v>4442</v>
      </c>
      <c r="G35" s="114">
        <v>4485</v>
      </c>
      <c r="H35" s="140">
        <v>4476</v>
      </c>
      <c r="I35" s="115">
        <v>-194</v>
      </c>
      <c r="J35" s="116">
        <v>-4.3342269883824844</v>
      </c>
    </row>
    <row r="36" spans="1:10" s="110" customFormat="1" ht="24.95" customHeight="1" x14ac:dyDescent="0.2">
      <c r="A36" s="294" t="s">
        <v>173</v>
      </c>
      <c r="B36" s="295" t="s">
        <v>174</v>
      </c>
      <c r="C36" s="125">
        <v>85.211965134706816</v>
      </c>
      <c r="D36" s="143">
        <v>25809</v>
      </c>
      <c r="E36" s="144">
        <v>26551</v>
      </c>
      <c r="F36" s="144">
        <v>26513</v>
      </c>
      <c r="G36" s="144">
        <v>26691</v>
      </c>
      <c r="H36" s="145">
        <v>26572</v>
      </c>
      <c r="I36" s="143">
        <v>-763</v>
      </c>
      <c r="J36" s="146">
        <v>-2.8714436248682822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30288</v>
      </c>
      <c r="F11" s="264">
        <v>31085</v>
      </c>
      <c r="G11" s="264">
        <v>31146</v>
      </c>
      <c r="H11" s="264">
        <v>31358</v>
      </c>
      <c r="I11" s="265">
        <v>31227</v>
      </c>
      <c r="J11" s="263">
        <v>-939</v>
      </c>
      <c r="K11" s="266">
        <v>-3.0070131616870017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44.73388800845219</v>
      </c>
      <c r="E13" s="115">
        <v>13549</v>
      </c>
      <c r="F13" s="114">
        <v>13730</v>
      </c>
      <c r="G13" s="114">
        <v>13857</v>
      </c>
      <c r="H13" s="114">
        <v>13929</v>
      </c>
      <c r="I13" s="140">
        <v>13925</v>
      </c>
      <c r="J13" s="115">
        <v>-376</v>
      </c>
      <c r="K13" s="116">
        <v>-2.7001795332136447</v>
      </c>
    </row>
    <row r="14" spans="1:15" ht="15.95" customHeight="1" x14ac:dyDescent="0.2">
      <c r="A14" s="306" t="s">
        <v>230</v>
      </c>
      <c r="B14" s="307"/>
      <c r="C14" s="308"/>
      <c r="D14" s="113">
        <v>42.957606973058638</v>
      </c>
      <c r="E14" s="115">
        <v>13011</v>
      </c>
      <c r="F14" s="114">
        <v>13413</v>
      </c>
      <c r="G14" s="114">
        <v>13403</v>
      </c>
      <c r="H14" s="114">
        <v>13391</v>
      </c>
      <c r="I14" s="140">
        <v>13378</v>
      </c>
      <c r="J14" s="115">
        <v>-367</v>
      </c>
      <c r="K14" s="116">
        <v>-2.7433099117954853</v>
      </c>
    </row>
    <row r="15" spans="1:15" ht="15.95" customHeight="1" x14ac:dyDescent="0.2">
      <c r="A15" s="306" t="s">
        <v>231</v>
      </c>
      <c r="B15" s="307"/>
      <c r="C15" s="308"/>
      <c r="D15" s="113">
        <v>4.5034337031167455</v>
      </c>
      <c r="E15" s="115">
        <v>1364</v>
      </c>
      <c r="F15" s="114">
        <v>1412</v>
      </c>
      <c r="G15" s="114">
        <v>1411</v>
      </c>
      <c r="H15" s="114">
        <v>1420</v>
      </c>
      <c r="I15" s="140">
        <v>1413</v>
      </c>
      <c r="J15" s="115">
        <v>-49</v>
      </c>
      <c r="K15" s="116">
        <v>-3.4677990092002831</v>
      </c>
    </row>
    <row r="16" spans="1:15" ht="15.95" customHeight="1" x14ac:dyDescent="0.2">
      <c r="A16" s="306" t="s">
        <v>232</v>
      </c>
      <c r="B16" s="307"/>
      <c r="C16" s="308"/>
      <c r="D16" s="113">
        <v>4.130348652931854</v>
      </c>
      <c r="E16" s="115">
        <v>1251</v>
      </c>
      <c r="F16" s="114">
        <v>1357</v>
      </c>
      <c r="G16" s="114">
        <v>1287</v>
      </c>
      <c r="H16" s="114">
        <v>1390</v>
      </c>
      <c r="I16" s="140">
        <v>1314</v>
      </c>
      <c r="J16" s="115">
        <v>-63</v>
      </c>
      <c r="K16" s="116">
        <v>-4.7945205479452051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0.60750132065504492</v>
      </c>
      <c r="E18" s="115">
        <v>184</v>
      </c>
      <c r="F18" s="114">
        <v>173</v>
      </c>
      <c r="G18" s="114">
        <v>173</v>
      </c>
      <c r="H18" s="114">
        <v>164</v>
      </c>
      <c r="I18" s="140">
        <v>178</v>
      </c>
      <c r="J18" s="115">
        <v>6</v>
      </c>
      <c r="K18" s="116">
        <v>3.3707865168539324</v>
      </c>
    </row>
    <row r="19" spans="1:11" ht="14.1" customHeight="1" x14ac:dyDescent="0.2">
      <c r="A19" s="306" t="s">
        <v>235</v>
      </c>
      <c r="B19" s="307" t="s">
        <v>236</v>
      </c>
      <c r="C19" s="308"/>
      <c r="D19" s="113">
        <v>0.20800316957210777</v>
      </c>
      <c r="E19" s="115">
        <v>63</v>
      </c>
      <c r="F19" s="114">
        <v>55</v>
      </c>
      <c r="G19" s="114">
        <v>51</v>
      </c>
      <c r="H19" s="114">
        <v>48</v>
      </c>
      <c r="I19" s="140">
        <v>54</v>
      </c>
      <c r="J19" s="115">
        <v>9</v>
      </c>
      <c r="K19" s="116">
        <v>16.666666666666668</v>
      </c>
    </row>
    <row r="20" spans="1:11" ht="14.1" customHeight="1" x14ac:dyDescent="0.2">
      <c r="A20" s="306">
        <v>12</v>
      </c>
      <c r="B20" s="307" t="s">
        <v>237</v>
      </c>
      <c r="C20" s="308"/>
      <c r="D20" s="113">
        <v>1.2083993660855785</v>
      </c>
      <c r="E20" s="115">
        <v>366</v>
      </c>
      <c r="F20" s="114">
        <v>376</v>
      </c>
      <c r="G20" s="114">
        <v>386</v>
      </c>
      <c r="H20" s="114">
        <v>392</v>
      </c>
      <c r="I20" s="140">
        <v>366</v>
      </c>
      <c r="J20" s="115">
        <v>0</v>
      </c>
      <c r="K20" s="116">
        <v>0</v>
      </c>
    </row>
    <row r="21" spans="1:11" ht="14.1" customHeight="1" x14ac:dyDescent="0.2">
      <c r="A21" s="306">
        <v>21</v>
      </c>
      <c r="B21" s="307" t="s">
        <v>238</v>
      </c>
      <c r="C21" s="308"/>
      <c r="D21" s="113">
        <v>0.1089540412044374</v>
      </c>
      <c r="E21" s="115">
        <v>33</v>
      </c>
      <c r="F21" s="114">
        <v>31</v>
      </c>
      <c r="G21" s="114">
        <v>37</v>
      </c>
      <c r="H21" s="114">
        <v>37</v>
      </c>
      <c r="I21" s="140">
        <v>39</v>
      </c>
      <c r="J21" s="115">
        <v>-6</v>
      </c>
      <c r="K21" s="116">
        <v>-15.384615384615385</v>
      </c>
    </row>
    <row r="22" spans="1:11" ht="14.1" customHeight="1" x14ac:dyDescent="0.2">
      <c r="A22" s="306">
        <v>22</v>
      </c>
      <c r="B22" s="307" t="s">
        <v>239</v>
      </c>
      <c r="C22" s="308"/>
      <c r="D22" s="113">
        <v>1.386687797147385</v>
      </c>
      <c r="E22" s="115">
        <v>420</v>
      </c>
      <c r="F22" s="114">
        <v>418</v>
      </c>
      <c r="G22" s="114">
        <v>413</v>
      </c>
      <c r="H22" s="114">
        <v>414</v>
      </c>
      <c r="I22" s="140">
        <v>403</v>
      </c>
      <c r="J22" s="115">
        <v>17</v>
      </c>
      <c r="K22" s="116">
        <v>4.2183622828784122</v>
      </c>
    </row>
    <row r="23" spans="1:11" ht="14.1" customHeight="1" x14ac:dyDescent="0.2">
      <c r="A23" s="306">
        <v>23</v>
      </c>
      <c r="B23" s="307" t="s">
        <v>240</v>
      </c>
      <c r="C23" s="308"/>
      <c r="D23" s="113">
        <v>0.35657686212361334</v>
      </c>
      <c r="E23" s="115">
        <v>108</v>
      </c>
      <c r="F23" s="114">
        <v>116</v>
      </c>
      <c r="G23" s="114">
        <v>119</v>
      </c>
      <c r="H23" s="114">
        <v>113</v>
      </c>
      <c r="I23" s="140">
        <v>104</v>
      </c>
      <c r="J23" s="115">
        <v>4</v>
      </c>
      <c r="K23" s="116">
        <v>3.8461538461538463</v>
      </c>
    </row>
    <row r="24" spans="1:11" ht="14.1" customHeight="1" x14ac:dyDescent="0.2">
      <c r="A24" s="306">
        <v>24</v>
      </c>
      <c r="B24" s="307" t="s">
        <v>241</v>
      </c>
      <c r="C24" s="308"/>
      <c r="D24" s="113">
        <v>2.2583201267828845</v>
      </c>
      <c r="E24" s="115">
        <v>684</v>
      </c>
      <c r="F24" s="114">
        <v>698</v>
      </c>
      <c r="G24" s="114">
        <v>736</v>
      </c>
      <c r="H24" s="114">
        <v>767</v>
      </c>
      <c r="I24" s="140">
        <v>795</v>
      </c>
      <c r="J24" s="115">
        <v>-111</v>
      </c>
      <c r="K24" s="116">
        <v>-13.962264150943396</v>
      </c>
    </row>
    <row r="25" spans="1:11" ht="14.1" customHeight="1" x14ac:dyDescent="0.2">
      <c r="A25" s="306">
        <v>25</v>
      </c>
      <c r="B25" s="307" t="s">
        <v>242</v>
      </c>
      <c r="C25" s="308"/>
      <c r="D25" s="113">
        <v>1.8687268885367143</v>
      </c>
      <c r="E25" s="115">
        <v>566</v>
      </c>
      <c r="F25" s="114">
        <v>584</v>
      </c>
      <c r="G25" s="114">
        <v>600</v>
      </c>
      <c r="H25" s="114">
        <v>621</v>
      </c>
      <c r="I25" s="140">
        <v>620</v>
      </c>
      <c r="J25" s="115">
        <v>-54</v>
      </c>
      <c r="K25" s="116">
        <v>-8.7096774193548381</v>
      </c>
    </row>
    <row r="26" spans="1:11" ht="14.1" customHeight="1" x14ac:dyDescent="0.2">
      <c r="A26" s="306">
        <v>26</v>
      </c>
      <c r="B26" s="307" t="s">
        <v>243</v>
      </c>
      <c r="C26" s="308"/>
      <c r="D26" s="113">
        <v>0.8881405176967776</v>
      </c>
      <c r="E26" s="115">
        <v>269</v>
      </c>
      <c r="F26" s="114">
        <v>283</v>
      </c>
      <c r="G26" s="114">
        <v>286</v>
      </c>
      <c r="H26" s="114">
        <v>274</v>
      </c>
      <c r="I26" s="140">
        <v>272</v>
      </c>
      <c r="J26" s="115">
        <v>-3</v>
      </c>
      <c r="K26" s="116">
        <v>-1.1029411764705883</v>
      </c>
    </row>
    <row r="27" spans="1:11" ht="14.1" customHeight="1" x14ac:dyDescent="0.2">
      <c r="A27" s="306">
        <v>27</v>
      </c>
      <c r="B27" s="307" t="s">
        <v>244</v>
      </c>
      <c r="C27" s="308"/>
      <c r="D27" s="113">
        <v>0.47543581616481773</v>
      </c>
      <c r="E27" s="115">
        <v>144</v>
      </c>
      <c r="F27" s="114">
        <v>148</v>
      </c>
      <c r="G27" s="114">
        <v>143</v>
      </c>
      <c r="H27" s="114">
        <v>155</v>
      </c>
      <c r="I27" s="140">
        <v>139</v>
      </c>
      <c r="J27" s="115">
        <v>5</v>
      </c>
      <c r="K27" s="116">
        <v>3.5971223021582732</v>
      </c>
    </row>
    <row r="28" spans="1:11" ht="14.1" customHeight="1" x14ac:dyDescent="0.2">
      <c r="A28" s="306">
        <v>28</v>
      </c>
      <c r="B28" s="307" t="s">
        <v>245</v>
      </c>
      <c r="C28" s="308"/>
      <c r="D28" s="113">
        <v>0.16178024300052826</v>
      </c>
      <c r="E28" s="115">
        <v>49</v>
      </c>
      <c r="F28" s="114">
        <v>49</v>
      </c>
      <c r="G28" s="114">
        <v>48</v>
      </c>
      <c r="H28" s="114">
        <v>50</v>
      </c>
      <c r="I28" s="140">
        <v>56</v>
      </c>
      <c r="J28" s="115">
        <v>-7</v>
      </c>
      <c r="K28" s="116">
        <v>-12.5</v>
      </c>
    </row>
    <row r="29" spans="1:11" ht="14.1" customHeight="1" x14ac:dyDescent="0.2">
      <c r="A29" s="306">
        <v>29</v>
      </c>
      <c r="B29" s="307" t="s">
        <v>246</v>
      </c>
      <c r="C29" s="308"/>
      <c r="D29" s="113">
        <v>2.7436608557844693</v>
      </c>
      <c r="E29" s="115">
        <v>831</v>
      </c>
      <c r="F29" s="114">
        <v>881</v>
      </c>
      <c r="G29" s="114">
        <v>872</v>
      </c>
      <c r="H29" s="114">
        <v>855</v>
      </c>
      <c r="I29" s="140">
        <v>855</v>
      </c>
      <c r="J29" s="115">
        <v>-24</v>
      </c>
      <c r="K29" s="116">
        <v>-2.807017543859649</v>
      </c>
    </row>
    <row r="30" spans="1:11" ht="14.1" customHeight="1" x14ac:dyDescent="0.2">
      <c r="A30" s="306" t="s">
        <v>247</v>
      </c>
      <c r="B30" s="307" t="s">
        <v>248</v>
      </c>
      <c r="C30" s="308"/>
      <c r="D30" s="113">
        <v>0.36648177496038037</v>
      </c>
      <c r="E30" s="115">
        <v>111</v>
      </c>
      <c r="F30" s="114">
        <v>110</v>
      </c>
      <c r="G30" s="114">
        <v>112</v>
      </c>
      <c r="H30" s="114">
        <v>110</v>
      </c>
      <c r="I30" s="140" t="s">
        <v>513</v>
      </c>
      <c r="J30" s="115" t="s">
        <v>513</v>
      </c>
      <c r="K30" s="116" t="s">
        <v>513</v>
      </c>
    </row>
    <row r="31" spans="1:11" ht="14.1" customHeight="1" x14ac:dyDescent="0.2">
      <c r="A31" s="306" t="s">
        <v>249</v>
      </c>
      <c r="B31" s="307" t="s">
        <v>250</v>
      </c>
      <c r="C31" s="308"/>
      <c r="D31" s="113">
        <v>2.3771790808240887</v>
      </c>
      <c r="E31" s="115">
        <v>720</v>
      </c>
      <c r="F31" s="114">
        <v>768</v>
      </c>
      <c r="G31" s="114">
        <v>757</v>
      </c>
      <c r="H31" s="114">
        <v>742</v>
      </c>
      <c r="I31" s="140">
        <v>739</v>
      </c>
      <c r="J31" s="115">
        <v>-19</v>
      </c>
      <c r="K31" s="116">
        <v>-2.5710419485791611</v>
      </c>
    </row>
    <row r="32" spans="1:11" ht="14.1" customHeight="1" x14ac:dyDescent="0.2">
      <c r="A32" s="306">
        <v>31</v>
      </c>
      <c r="B32" s="307" t="s">
        <v>251</v>
      </c>
      <c r="C32" s="308"/>
      <c r="D32" s="113">
        <v>0.19479661912308505</v>
      </c>
      <c r="E32" s="115">
        <v>59</v>
      </c>
      <c r="F32" s="114">
        <v>58</v>
      </c>
      <c r="G32" s="114">
        <v>56</v>
      </c>
      <c r="H32" s="114">
        <v>53</v>
      </c>
      <c r="I32" s="140">
        <v>53</v>
      </c>
      <c r="J32" s="115">
        <v>6</v>
      </c>
      <c r="K32" s="116">
        <v>11.320754716981131</v>
      </c>
    </row>
    <row r="33" spans="1:11" ht="14.1" customHeight="1" x14ac:dyDescent="0.2">
      <c r="A33" s="306">
        <v>32</v>
      </c>
      <c r="B33" s="307" t="s">
        <v>252</v>
      </c>
      <c r="C33" s="308"/>
      <c r="D33" s="113">
        <v>0.83531431590068672</v>
      </c>
      <c r="E33" s="115">
        <v>253</v>
      </c>
      <c r="F33" s="114">
        <v>249</v>
      </c>
      <c r="G33" s="114">
        <v>254</v>
      </c>
      <c r="H33" s="114">
        <v>248</v>
      </c>
      <c r="I33" s="140">
        <v>244</v>
      </c>
      <c r="J33" s="115">
        <v>9</v>
      </c>
      <c r="K33" s="116">
        <v>3.6885245901639343</v>
      </c>
    </row>
    <row r="34" spans="1:11" ht="14.1" customHeight="1" x14ac:dyDescent="0.2">
      <c r="A34" s="306">
        <v>33</v>
      </c>
      <c r="B34" s="307" t="s">
        <v>253</v>
      </c>
      <c r="C34" s="308"/>
      <c r="D34" s="113">
        <v>0.30705229793977812</v>
      </c>
      <c r="E34" s="115">
        <v>93</v>
      </c>
      <c r="F34" s="114">
        <v>110</v>
      </c>
      <c r="G34" s="114">
        <v>115</v>
      </c>
      <c r="H34" s="114">
        <v>106</v>
      </c>
      <c r="I34" s="140">
        <v>107</v>
      </c>
      <c r="J34" s="115">
        <v>-14</v>
      </c>
      <c r="K34" s="116">
        <v>-13.084112149532711</v>
      </c>
    </row>
    <row r="35" spans="1:11" ht="14.1" customHeight="1" x14ac:dyDescent="0.2">
      <c r="A35" s="306">
        <v>34</v>
      </c>
      <c r="B35" s="307" t="s">
        <v>254</v>
      </c>
      <c r="C35" s="308"/>
      <c r="D35" s="113">
        <v>3.6549128367670365</v>
      </c>
      <c r="E35" s="115">
        <v>1107</v>
      </c>
      <c r="F35" s="114">
        <v>1124</v>
      </c>
      <c r="G35" s="114">
        <v>1133</v>
      </c>
      <c r="H35" s="114">
        <v>1131</v>
      </c>
      <c r="I35" s="140">
        <v>1145</v>
      </c>
      <c r="J35" s="115">
        <v>-38</v>
      </c>
      <c r="K35" s="116">
        <v>-3.3187772925764194</v>
      </c>
    </row>
    <row r="36" spans="1:11" ht="14.1" customHeight="1" x14ac:dyDescent="0.2">
      <c r="A36" s="306">
        <v>41</v>
      </c>
      <c r="B36" s="307" t="s">
        <v>255</v>
      </c>
      <c r="C36" s="308"/>
      <c r="D36" s="113">
        <v>7.5937665081880615E-2</v>
      </c>
      <c r="E36" s="115">
        <v>23</v>
      </c>
      <c r="F36" s="114">
        <v>26</v>
      </c>
      <c r="G36" s="114">
        <v>30</v>
      </c>
      <c r="H36" s="114">
        <v>26</v>
      </c>
      <c r="I36" s="140">
        <v>24</v>
      </c>
      <c r="J36" s="115">
        <v>-1</v>
      </c>
      <c r="K36" s="116">
        <v>-4.166666666666667</v>
      </c>
    </row>
    <row r="37" spans="1:11" ht="14.1" customHeight="1" x14ac:dyDescent="0.2">
      <c r="A37" s="306">
        <v>42</v>
      </c>
      <c r="B37" s="307" t="s">
        <v>256</v>
      </c>
      <c r="C37" s="308"/>
      <c r="D37" s="113">
        <v>2.6413100898045432E-2</v>
      </c>
      <c r="E37" s="115">
        <v>8</v>
      </c>
      <c r="F37" s="114">
        <v>6</v>
      </c>
      <c r="G37" s="114">
        <v>6</v>
      </c>
      <c r="H37" s="114">
        <v>5</v>
      </c>
      <c r="I37" s="140">
        <v>5</v>
      </c>
      <c r="J37" s="115">
        <v>3</v>
      </c>
      <c r="K37" s="116">
        <v>60</v>
      </c>
    </row>
    <row r="38" spans="1:11" ht="14.1" customHeight="1" x14ac:dyDescent="0.2">
      <c r="A38" s="306">
        <v>43</v>
      </c>
      <c r="B38" s="307" t="s">
        <v>257</v>
      </c>
      <c r="C38" s="308"/>
      <c r="D38" s="113">
        <v>0.42921288959323822</v>
      </c>
      <c r="E38" s="115">
        <v>130</v>
      </c>
      <c r="F38" s="114">
        <v>126</v>
      </c>
      <c r="G38" s="114">
        <v>128</v>
      </c>
      <c r="H38" s="114">
        <v>137</v>
      </c>
      <c r="I38" s="140">
        <v>126</v>
      </c>
      <c r="J38" s="115">
        <v>4</v>
      </c>
      <c r="K38" s="116">
        <v>3.1746031746031744</v>
      </c>
    </row>
    <row r="39" spans="1:11" ht="14.1" customHeight="1" x14ac:dyDescent="0.2">
      <c r="A39" s="306">
        <v>51</v>
      </c>
      <c r="B39" s="307" t="s">
        <v>258</v>
      </c>
      <c r="C39" s="308"/>
      <c r="D39" s="113">
        <v>10.334125726360275</v>
      </c>
      <c r="E39" s="115">
        <v>3130</v>
      </c>
      <c r="F39" s="114">
        <v>3190</v>
      </c>
      <c r="G39" s="114">
        <v>3250</v>
      </c>
      <c r="H39" s="114">
        <v>3283</v>
      </c>
      <c r="I39" s="140">
        <v>3346</v>
      </c>
      <c r="J39" s="115">
        <v>-216</v>
      </c>
      <c r="K39" s="116">
        <v>-6.4554692169754935</v>
      </c>
    </row>
    <row r="40" spans="1:11" ht="14.1" customHeight="1" x14ac:dyDescent="0.2">
      <c r="A40" s="306" t="s">
        <v>259</v>
      </c>
      <c r="B40" s="307" t="s">
        <v>260</v>
      </c>
      <c r="C40" s="308"/>
      <c r="D40" s="113">
        <v>10.119519281563656</v>
      </c>
      <c r="E40" s="115">
        <v>3065</v>
      </c>
      <c r="F40" s="114">
        <v>3125</v>
      </c>
      <c r="G40" s="114">
        <v>3186</v>
      </c>
      <c r="H40" s="114">
        <v>3219</v>
      </c>
      <c r="I40" s="140">
        <v>3280</v>
      </c>
      <c r="J40" s="115">
        <v>-215</v>
      </c>
      <c r="K40" s="116">
        <v>-6.5548780487804876</v>
      </c>
    </row>
    <row r="41" spans="1:11" ht="14.1" customHeight="1" x14ac:dyDescent="0.2">
      <c r="A41" s="306"/>
      <c r="B41" s="307" t="s">
        <v>261</v>
      </c>
      <c r="C41" s="308"/>
      <c r="D41" s="113">
        <v>3.8761225567881668</v>
      </c>
      <c r="E41" s="115">
        <v>1174</v>
      </c>
      <c r="F41" s="114">
        <v>1206</v>
      </c>
      <c r="G41" s="114">
        <v>1203</v>
      </c>
      <c r="H41" s="114">
        <v>1244</v>
      </c>
      <c r="I41" s="140">
        <v>1260</v>
      </c>
      <c r="J41" s="115">
        <v>-86</v>
      </c>
      <c r="K41" s="116">
        <v>-6.8253968253968251</v>
      </c>
    </row>
    <row r="42" spans="1:11" ht="14.1" customHeight="1" x14ac:dyDescent="0.2">
      <c r="A42" s="306">
        <v>52</v>
      </c>
      <c r="B42" s="307" t="s">
        <v>262</v>
      </c>
      <c r="C42" s="308"/>
      <c r="D42" s="113">
        <v>6.2268885367142106</v>
      </c>
      <c r="E42" s="115">
        <v>1886</v>
      </c>
      <c r="F42" s="114">
        <v>1894</v>
      </c>
      <c r="G42" s="114">
        <v>1894</v>
      </c>
      <c r="H42" s="114">
        <v>1826</v>
      </c>
      <c r="I42" s="140">
        <v>1820</v>
      </c>
      <c r="J42" s="115">
        <v>66</v>
      </c>
      <c r="K42" s="116">
        <v>3.6263736263736264</v>
      </c>
    </row>
    <row r="43" spans="1:11" ht="14.1" customHeight="1" x14ac:dyDescent="0.2">
      <c r="A43" s="306" t="s">
        <v>263</v>
      </c>
      <c r="B43" s="307" t="s">
        <v>264</v>
      </c>
      <c r="C43" s="308"/>
      <c r="D43" s="113">
        <v>6.1311410459587954</v>
      </c>
      <c r="E43" s="115">
        <v>1857</v>
      </c>
      <c r="F43" s="114">
        <v>1865</v>
      </c>
      <c r="G43" s="114">
        <v>1862</v>
      </c>
      <c r="H43" s="114">
        <v>1798</v>
      </c>
      <c r="I43" s="140">
        <v>1792</v>
      </c>
      <c r="J43" s="115">
        <v>65</v>
      </c>
      <c r="K43" s="116">
        <v>3.6272321428571428</v>
      </c>
    </row>
    <row r="44" spans="1:11" ht="14.1" customHeight="1" x14ac:dyDescent="0.2">
      <c r="A44" s="306">
        <v>53</v>
      </c>
      <c r="B44" s="307" t="s">
        <v>265</v>
      </c>
      <c r="C44" s="308"/>
      <c r="D44" s="113">
        <v>1.7597728473322769</v>
      </c>
      <c r="E44" s="115">
        <v>533</v>
      </c>
      <c r="F44" s="114">
        <v>555</v>
      </c>
      <c r="G44" s="114">
        <v>588</v>
      </c>
      <c r="H44" s="114">
        <v>607</v>
      </c>
      <c r="I44" s="140">
        <v>583</v>
      </c>
      <c r="J44" s="115">
        <v>-50</v>
      </c>
      <c r="K44" s="116">
        <v>-8.5763293310463116</v>
      </c>
    </row>
    <row r="45" spans="1:11" ht="14.1" customHeight="1" x14ac:dyDescent="0.2">
      <c r="A45" s="306" t="s">
        <v>266</v>
      </c>
      <c r="B45" s="307" t="s">
        <v>267</v>
      </c>
      <c r="C45" s="308"/>
      <c r="D45" s="113">
        <v>1.7432646592709984</v>
      </c>
      <c r="E45" s="115">
        <v>528</v>
      </c>
      <c r="F45" s="114">
        <v>549</v>
      </c>
      <c r="G45" s="114">
        <v>582</v>
      </c>
      <c r="H45" s="114">
        <v>600</v>
      </c>
      <c r="I45" s="140">
        <v>578</v>
      </c>
      <c r="J45" s="115">
        <v>-50</v>
      </c>
      <c r="K45" s="116">
        <v>-8.6505190311418687</v>
      </c>
    </row>
    <row r="46" spans="1:11" ht="14.1" customHeight="1" x14ac:dyDescent="0.2">
      <c r="A46" s="306">
        <v>54</v>
      </c>
      <c r="B46" s="307" t="s">
        <v>268</v>
      </c>
      <c r="C46" s="308"/>
      <c r="D46" s="113">
        <v>15.834653988378236</v>
      </c>
      <c r="E46" s="115">
        <v>4796</v>
      </c>
      <c r="F46" s="114">
        <v>4876</v>
      </c>
      <c r="G46" s="114">
        <v>4950</v>
      </c>
      <c r="H46" s="114">
        <v>4929</v>
      </c>
      <c r="I46" s="140">
        <v>4969</v>
      </c>
      <c r="J46" s="115">
        <v>-173</v>
      </c>
      <c r="K46" s="116">
        <v>-3.481585832159388</v>
      </c>
    </row>
    <row r="47" spans="1:11" ht="14.1" customHeight="1" x14ac:dyDescent="0.2">
      <c r="A47" s="306">
        <v>61</v>
      </c>
      <c r="B47" s="307" t="s">
        <v>269</v>
      </c>
      <c r="C47" s="308"/>
      <c r="D47" s="113">
        <v>0.78909138932910727</v>
      </c>
      <c r="E47" s="115">
        <v>239</v>
      </c>
      <c r="F47" s="114">
        <v>246</v>
      </c>
      <c r="G47" s="114">
        <v>248</v>
      </c>
      <c r="H47" s="114">
        <v>240</v>
      </c>
      <c r="I47" s="140">
        <v>240</v>
      </c>
      <c r="J47" s="115">
        <v>-1</v>
      </c>
      <c r="K47" s="116">
        <v>-0.41666666666666669</v>
      </c>
    </row>
    <row r="48" spans="1:11" ht="14.1" customHeight="1" x14ac:dyDescent="0.2">
      <c r="A48" s="306">
        <v>62</v>
      </c>
      <c r="B48" s="307" t="s">
        <v>270</v>
      </c>
      <c r="C48" s="308"/>
      <c r="D48" s="113">
        <v>10.637876386687797</v>
      </c>
      <c r="E48" s="115">
        <v>3222</v>
      </c>
      <c r="F48" s="114">
        <v>3325</v>
      </c>
      <c r="G48" s="114">
        <v>3266</v>
      </c>
      <c r="H48" s="114">
        <v>3314</v>
      </c>
      <c r="I48" s="140">
        <v>3242</v>
      </c>
      <c r="J48" s="115">
        <v>-20</v>
      </c>
      <c r="K48" s="116">
        <v>-0.61690314620604569</v>
      </c>
    </row>
    <row r="49" spans="1:11" ht="14.1" customHeight="1" x14ac:dyDescent="0.2">
      <c r="A49" s="306">
        <v>63</v>
      </c>
      <c r="B49" s="307" t="s">
        <v>271</v>
      </c>
      <c r="C49" s="308"/>
      <c r="D49" s="113">
        <v>6.6197834125726356</v>
      </c>
      <c r="E49" s="115">
        <v>2005</v>
      </c>
      <c r="F49" s="114">
        <v>2188</v>
      </c>
      <c r="G49" s="114">
        <v>2181</v>
      </c>
      <c r="H49" s="114">
        <v>2282</v>
      </c>
      <c r="I49" s="140">
        <v>2286</v>
      </c>
      <c r="J49" s="115">
        <v>-281</v>
      </c>
      <c r="K49" s="116">
        <v>-12.292213473315835</v>
      </c>
    </row>
    <row r="50" spans="1:11" ht="14.1" customHeight="1" x14ac:dyDescent="0.2">
      <c r="A50" s="306" t="s">
        <v>272</v>
      </c>
      <c r="B50" s="307" t="s">
        <v>273</v>
      </c>
      <c r="C50" s="308"/>
      <c r="D50" s="113">
        <v>0.38298996302165872</v>
      </c>
      <c r="E50" s="115">
        <v>116</v>
      </c>
      <c r="F50" s="114">
        <v>132</v>
      </c>
      <c r="G50" s="114">
        <v>136</v>
      </c>
      <c r="H50" s="114">
        <v>143</v>
      </c>
      <c r="I50" s="140">
        <v>135</v>
      </c>
      <c r="J50" s="115">
        <v>-19</v>
      </c>
      <c r="K50" s="116">
        <v>-14.074074074074074</v>
      </c>
    </row>
    <row r="51" spans="1:11" ht="14.1" customHeight="1" x14ac:dyDescent="0.2">
      <c r="A51" s="306" t="s">
        <v>274</v>
      </c>
      <c r="B51" s="307" t="s">
        <v>275</v>
      </c>
      <c r="C51" s="308"/>
      <c r="D51" s="113">
        <v>5.8868198626518753</v>
      </c>
      <c r="E51" s="115">
        <v>1783</v>
      </c>
      <c r="F51" s="114">
        <v>1967</v>
      </c>
      <c r="G51" s="114">
        <v>1960</v>
      </c>
      <c r="H51" s="114">
        <v>2045</v>
      </c>
      <c r="I51" s="140">
        <v>2065</v>
      </c>
      <c r="J51" s="115">
        <v>-282</v>
      </c>
      <c r="K51" s="116">
        <v>-13.656174334140436</v>
      </c>
    </row>
    <row r="52" spans="1:11" ht="14.1" customHeight="1" x14ac:dyDescent="0.2">
      <c r="A52" s="306">
        <v>71</v>
      </c>
      <c r="B52" s="307" t="s">
        <v>276</v>
      </c>
      <c r="C52" s="308"/>
      <c r="D52" s="113">
        <v>10.093106180665609</v>
      </c>
      <c r="E52" s="115">
        <v>3057</v>
      </c>
      <c r="F52" s="114">
        <v>3045</v>
      </c>
      <c r="G52" s="114">
        <v>3061</v>
      </c>
      <c r="H52" s="114">
        <v>3041</v>
      </c>
      <c r="I52" s="140">
        <v>3053</v>
      </c>
      <c r="J52" s="115">
        <v>4</v>
      </c>
      <c r="K52" s="116">
        <v>0.13101867016049787</v>
      </c>
    </row>
    <row r="53" spans="1:11" ht="14.1" customHeight="1" x14ac:dyDescent="0.2">
      <c r="A53" s="306" t="s">
        <v>277</v>
      </c>
      <c r="B53" s="307" t="s">
        <v>278</v>
      </c>
      <c r="C53" s="308"/>
      <c r="D53" s="113">
        <v>1.0433174854727945</v>
      </c>
      <c r="E53" s="115">
        <v>316</v>
      </c>
      <c r="F53" s="114">
        <v>318</v>
      </c>
      <c r="G53" s="114">
        <v>313</v>
      </c>
      <c r="H53" s="114">
        <v>310</v>
      </c>
      <c r="I53" s="140">
        <v>311</v>
      </c>
      <c r="J53" s="115">
        <v>5</v>
      </c>
      <c r="K53" s="116">
        <v>1.607717041800643</v>
      </c>
    </row>
    <row r="54" spans="1:11" ht="14.1" customHeight="1" x14ac:dyDescent="0.2">
      <c r="A54" s="306" t="s">
        <v>279</v>
      </c>
      <c r="B54" s="307" t="s">
        <v>280</v>
      </c>
      <c r="C54" s="308"/>
      <c r="D54" s="113">
        <v>8.7427363972530383</v>
      </c>
      <c r="E54" s="115">
        <v>2648</v>
      </c>
      <c r="F54" s="114">
        <v>2634</v>
      </c>
      <c r="G54" s="114">
        <v>2655</v>
      </c>
      <c r="H54" s="114">
        <v>2639</v>
      </c>
      <c r="I54" s="140">
        <v>2649</v>
      </c>
      <c r="J54" s="115">
        <v>-1</v>
      </c>
      <c r="K54" s="116">
        <v>-3.7750094375235937E-2</v>
      </c>
    </row>
    <row r="55" spans="1:11" ht="14.1" customHeight="1" x14ac:dyDescent="0.2">
      <c r="A55" s="306">
        <v>72</v>
      </c>
      <c r="B55" s="307" t="s">
        <v>281</v>
      </c>
      <c r="C55" s="308"/>
      <c r="D55" s="113">
        <v>1.1984944532488113</v>
      </c>
      <c r="E55" s="115">
        <v>363</v>
      </c>
      <c r="F55" s="114">
        <v>376</v>
      </c>
      <c r="G55" s="114">
        <v>375</v>
      </c>
      <c r="H55" s="114">
        <v>379</v>
      </c>
      <c r="I55" s="140">
        <v>384</v>
      </c>
      <c r="J55" s="115">
        <v>-21</v>
      </c>
      <c r="K55" s="116">
        <v>-5.46875</v>
      </c>
    </row>
    <row r="56" spans="1:11" ht="14.1" customHeight="1" x14ac:dyDescent="0.2">
      <c r="A56" s="306" t="s">
        <v>282</v>
      </c>
      <c r="B56" s="307" t="s">
        <v>283</v>
      </c>
      <c r="C56" s="308"/>
      <c r="D56" s="113">
        <v>0.23111463285789752</v>
      </c>
      <c r="E56" s="115">
        <v>70</v>
      </c>
      <c r="F56" s="114">
        <v>78</v>
      </c>
      <c r="G56" s="114">
        <v>77</v>
      </c>
      <c r="H56" s="114">
        <v>77</v>
      </c>
      <c r="I56" s="140">
        <v>86</v>
      </c>
      <c r="J56" s="115">
        <v>-16</v>
      </c>
      <c r="K56" s="116">
        <v>-18.604651162790699</v>
      </c>
    </row>
    <row r="57" spans="1:11" ht="14.1" customHeight="1" x14ac:dyDescent="0.2">
      <c r="A57" s="306" t="s">
        <v>284</v>
      </c>
      <c r="B57" s="307" t="s">
        <v>285</v>
      </c>
      <c r="C57" s="308"/>
      <c r="D57" s="113">
        <v>0.75937665081880612</v>
      </c>
      <c r="E57" s="115">
        <v>230</v>
      </c>
      <c r="F57" s="114">
        <v>232</v>
      </c>
      <c r="G57" s="114">
        <v>234</v>
      </c>
      <c r="H57" s="114">
        <v>236</v>
      </c>
      <c r="I57" s="140">
        <v>232</v>
      </c>
      <c r="J57" s="115">
        <v>-2</v>
      </c>
      <c r="K57" s="116">
        <v>-0.86206896551724133</v>
      </c>
    </row>
    <row r="58" spans="1:11" ht="14.1" customHeight="1" x14ac:dyDescent="0.2">
      <c r="A58" s="306">
        <v>73</v>
      </c>
      <c r="B58" s="307" t="s">
        <v>286</v>
      </c>
      <c r="C58" s="308"/>
      <c r="D58" s="113">
        <v>0.6768357105124142</v>
      </c>
      <c r="E58" s="115">
        <v>205</v>
      </c>
      <c r="F58" s="114">
        <v>217</v>
      </c>
      <c r="G58" s="114">
        <v>215</v>
      </c>
      <c r="H58" s="114">
        <v>201</v>
      </c>
      <c r="I58" s="140">
        <v>203</v>
      </c>
      <c r="J58" s="115">
        <v>2</v>
      </c>
      <c r="K58" s="116">
        <v>0.98522167487684731</v>
      </c>
    </row>
    <row r="59" spans="1:11" ht="14.1" customHeight="1" x14ac:dyDescent="0.2">
      <c r="A59" s="306" t="s">
        <v>287</v>
      </c>
      <c r="B59" s="307" t="s">
        <v>288</v>
      </c>
      <c r="C59" s="308"/>
      <c r="D59" s="113">
        <v>0.44902271526677234</v>
      </c>
      <c r="E59" s="115">
        <v>136</v>
      </c>
      <c r="F59" s="114">
        <v>143</v>
      </c>
      <c r="G59" s="114">
        <v>144</v>
      </c>
      <c r="H59" s="114">
        <v>138</v>
      </c>
      <c r="I59" s="140">
        <v>139</v>
      </c>
      <c r="J59" s="115">
        <v>-3</v>
      </c>
      <c r="K59" s="116">
        <v>-2.1582733812949639</v>
      </c>
    </row>
    <row r="60" spans="1:11" ht="14.1" customHeight="1" x14ac:dyDescent="0.2">
      <c r="A60" s="306">
        <v>81</v>
      </c>
      <c r="B60" s="307" t="s">
        <v>289</v>
      </c>
      <c r="C60" s="308"/>
      <c r="D60" s="113">
        <v>3.6119915478077127</v>
      </c>
      <c r="E60" s="115">
        <v>1094</v>
      </c>
      <c r="F60" s="114">
        <v>1093</v>
      </c>
      <c r="G60" s="114">
        <v>1071</v>
      </c>
      <c r="H60" s="114">
        <v>1070</v>
      </c>
      <c r="I60" s="140">
        <v>1075</v>
      </c>
      <c r="J60" s="115">
        <v>19</v>
      </c>
      <c r="K60" s="116">
        <v>1.7674418604651163</v>
      </c>
    </row>
    <row r="61" spans="1:11" ht="14.1" customHeight="1" x14ac:dyDescent="0.2">
      <c r="A61" s="306" t="s">
        <v>290</v>
      </c>
      <c r="B61" s="307" t="s">
        <v>291</v>
      </c>
      <c r="C61" s="308"/>
      <c r="D61" s="113">
        <v>1.4758320126782885</v>
      </c>
      <c r="E61" s="115">
        <v>447</v>
      </c>
      <c r="F61" s="114">
        <v>442</v>
      </c>
      <c r="G61" s="114">
        <v>431</v>
      </c>
      <c r="H61" s="114">
        <v>451</v>
      </c>
      <c r="I61" s="140">
        <v>454</v>
      </c>
      <c r="J61" s="115">
        <v>-7</v>
      </c>
      <c r="K61" s="116">
        <v>-1.5418502202643172</v>
      </c>
    </row>
    <row r="62" spans="1:11" ht="14.1" customHeight="1" x14ac:dyDescent="0.2">
      <c r="A62" s="306" t="s">
        <v>292</v>
      </c>
      <c r="B62" s="307" t="s">
        <v>293</v>
      </c>
      <c r="C62" s="308"/>
      <c r="D62" s="113">
        <v>1.2480190174326466</v>
      </c>
      <c r="E62" s="115">
        <v>378</v>
      </c>
      <c r="F62" s="114">
        <v>378</v>
      </c>
      <c r="G62" s="114">
        <v>373</v>
      </c>
      <c r="H62" s="114">
        <v>351</v>
      </c>
      <c r="I62" s="140">
        <v>352</v>
      </c>
      <c r="J62" s="115">
        <v>26</v>
      </c>
      <c r="K62" s="116">
        <v>7.3863636363636367</v>
      </c>
    </row>
    <row r="63" spans="1:11" ht="14.1" customHeight="1" x14ac:dyDescent="0.2">
      <c r="A63" s="306"/>
      <c r="B63" s="307" t="s">
        <v>294</v>
      </c>
      <c r="C63" s="308"/>
      <c r="D63" s="113">
        <v>1.1126518753301637</v>
      </c>
      <c r="E63" s="115">
        <v>337</v>
      </c>
      <c r="F63" s="114">
        <v>337</v>
      </c>
      <c r="G63" s="114">
        <v>331</v>
      </c>
      <c r="H63" s="114">
        <v>306</v>
      </c>
      <c r="I63" s="140">
        <v>307</v>
      </c>
      <c r="J63" s="115">
        <v>30</v>
      </c>
      <c r="K63" s="116">
        <v>9.7719869706840399</v>
      </c>
    </row>
    <row r="64" spans="1:11" ht="14.1" customHeight="1" x14ac:dyDescent="0.2">
      <c r="A64" s="306" t="s">
        <v>295</v>
      </c>
      <c r="B64" s="307" t="s">
        <v>296</v>
      </c>
      <c r="C64" s="308"/>
      <c r="D64" s="113">
        <v>4.9524564183835183E-2</v>
      </c>
      <c r="E64" s="115">
        <v>15</v>
      </c>
      <c r="F64" s="114">
        <v>18</v>
      </c>
      <c r="G64" s="114">
        <v>19</v>
      </c>
      <c r="H64" s="114">
        <v>19</v>
      </c>
      <c r="I64" s="140">
        <v>22</v>
      </c>
      <c r="J64" s="115">
        <v>-7</v>
      </c>
      <c r="K64" s="116">
        <v>-31.818181818181817</v>
      </c>
    </row>
    <row r="65" spans="1:11" ht="14.1" customHeight="1" x14ac:dyDescent="0.2">
      <c r="A65" s="306" t="s">
        <v>297</v>
      </c>
      <c r="B65" s="307" t="s">
        <v>298</v>
      </c>
      <c r="C65" s="308"/>
      <c r="D65" s="113">
        <v>0.54146856840993129</v>
      </c>
      <c r="E65" s="115">
        <v>164</v>
      </c>
      <c r="F65" s="114">
        <v>159</v>
      </c>
      <c r="G65" s="114">
        <v>153</v>
      </c>
      <c r="H65" s="114">
        <v>156</v>
      </c>
      <c r="I65" s="140">
        <v>159</v>
      </c>
      <c r="J65" s="115">
        <v>5</v>
      </c>
      <c r="K65" s="116">
        <v>3.1446540880503147</v>
      </c>
    </row>
    <row r="66" spans="1:11" ht="14.1" customHeight="1" x14ac:dyDescent="0.2">
      <c r="A66" s="306">
        <v>82</v>
      </c>
      <c r="B66" s="307" t="s">
        <v>299</v>
      </c>
      <c r="C66" s="308"/>
      <c r="D66" s="113">
        <v>2.3012414157422083</v>
      </c>
      <c r="E66" s="115">
        <v>697</v>
      </c>
      <c r="F66" s="114">
        <v>716</v>
      </c>
      <c r="G66" s="114">
        <v>720</v>
      </c>
      <c r="H66" s="114">
        <v>723</v>
      </c>
      <c r="I66" s="140">
        <v>701</v>
      </c>
      <c r="J66" s="115">
        <v>-4</v>
      </c>
      <c r="K66" s="116">
        <v>-0.57061340941512129</v>
      </c>
    </row>
    <row r="67" spans="1:11" ht="14.1" customHeight="1" x14ac:dyDescent="0.2">
      <c r="A67" s="306" t="s">
        <v>300</v>
      </c>
      <c r="B67" s="307" t="s">
        <v>301</v>
      </c>
      <c r="C67" s="308"/>
      <c r="D67" s="113">
        <v>1.0928420496566298</v>
      </c>
      <c r="E67" s="115">
        <v>331</v>
      </c>
      <c r="F67" s="114">
        <v>335</v>
      </c>
      <c r="G67" s="114">
        <v>331</v>
      </c>
      <c r="H67" s="114">
        <v>308</v>
      </c>
      <c r="I67" s="140">
        <v>301</v>
      </c>
      <c r="J67" s="115">
        <v>30</v>
      </c>
      <c r="K67" s="116">
        <v>9.9667774086378742</v>
      </c>
    </row>
    <row r="68" spans="1:11" ht="14.1" customHeight="1" x14ac:dyDescent="0.2">
      <c r="A68" s="306" t="s">
        <v>302</v>
      </c>
      <c r="B68" s="307" t="s">
        <v>303</v>
      </c>
      <c r="C68" s="308"/>
      <c r="D68" s="113">
        <v>0.79239302694136293</v>
      </c>
      <c r="E68" s="115">
        <v>240</v>
      </c>
      <c r="F68" s="114">
        <v>252</v>
      </c>
      <c r="G68" s="114">
        <v>261</v>
      </c>
      <c r="H68" s="114">
        <v>284</v>
      </c>
      <c r="I68" s="140">
        <v>272</v>
      </c>
      <c r="J68" s="115">
        <v>-32</v>
      </c>
      <c r="K68" s="116">
        <v>-11.764705882352942</v>
      </c>
    </row>
    <row r="69" spans="1:11" ht="14.1" customHeight="1" x14ac:dyDescent="0.2">
      <c r="A69" s="306">
        <v>83</v>
      </c>
      <c r="B69" s="307" t="s">
        <v>304</v>
      </c>
      <c r="C69" s="308"/>
      <c r="D69" s="113">
        <v>4.658610670892763</v>
      </c>
      <c r="E69" s="115">
        <v>1411</v>
      </c>
      <c r="F69" s="114">
        <v>1395</v>
      </c>
      <c r="G69" s="114">
        <v>1348</v>
      </c>
      <c r="H69" s="114">
        <v>1347</v>
      </c>
      <c r="I69" s="140">
        <v>1322</v>
      </c>
      <c r="J69" s="115">
        <v>89</v>
      </c>
      <c r="K69" s="116">
        <v>6.7322239031770046</v>
      </c>
    </row>
    <row r="70" spans="1:11" ht="14.1" customHeight="1" x14ac:dyDescent="0.2">
      <c r="A70" s="306" t="s">
        <v>305</v>
      </c>
      <c r="B70" s="307" t="s">
        <v>306</v>
      </c>
      <c r="C70" s="308"/>
      <c r="D70" s="113">
        <v>3.0837295298468042</v>
      </c>
      <c r="E70" s="115">
        <v>934</v>
      </c>
      <c r="F70" s="114">
        <v>916</v>
      </c>
      <c r="G70" s="114">
        <v>873</v>
      </c>
      <c r="H70" s="114">
        <v>868</v>
      </c>
      <c r="I70" s="140">
        <v>857</v>
      </c>
      <c r="J70" s="115">
        <v>77</v>
      </c>
      <c r="K70" s="116">
        <v>8.9848308051341892</v>
      </c>
    </row>
    <row r="71" spans="1:11" ht="14.1" customHeight="1" x14ac:dyDescent="0.2">
      <c r="A71" s="306"/>
      <c r="B71" s="307" t="s">
        <v>307</v>
      </c>
      <c r="C71" s="308"/>
      <c r="D71" s="113">
        <v>1.941362916006339</v>
      </c>
      <c r="E71" s="115">
        <v>588</v>
      </c>
      <c r="F71" s="114">
        <v>582</v>
      </c>
      <c r="G71" s="114">
        <v>553</v>
      </c>
      <c r="H71" s="114">
        <v>554</v>
      </c>
      <c r="I71" s="140">
        <v>548</v>
      </c>
      <c r="J71" s="115">
        <v>40</v>
      </c>
      <c r="K71" s="116">
        <v>7.2992700729927007</v>
      </c>
    </row>
    <row r="72" spans="1:11" ht="14.1" customHeight="1" x14ac:dyDescent="0.2">
      <c r="A72" s="306">
        <v>84</v>
      </c>
      <c r="B72" s="307" t="s">
        <v>308</v>
      </c>
      <c r="C72" s="308"/>
      <c r="D72" s="113">
        <v>3.0837295298468042</v>
      </c>
      <c r="E72" s="115">
        <v>934</v>
      </c>
      <c r="F72" s="114">
        <v>1054</v>
      </c>
      <c r="G72" s="114">
        <v>960</v>
      </c>
      <c r="H72" s="114">
        <v>1061</v>
      </c>
      <c r="I72" s="140">
        <v>975</v>
      </c>
      <c r="J72" s="115">
        <v>-41</v>
      </c>
      <c r="K72" s="116">
        <v>-4.2051282051282053</v>
      </c>
    </row>
    <row r="73" spans="1:11" ht="14.1" customHeight="1" x14ac:dyDescent="0.2">
      <c r="A73" s="306" t="s">
        <v>309</v>
      </c>
      <c r="B73" s="307" t="s">
        <v>310</v>
      </c>
      <c r="C73" s="308"/>
      <c r="D73" s="113">
        <v>0.11555731642894876</v>
      </c>
      <c r="E73" s="115">
        <v>35</v>
      </c>
      <c r="F73" s="114">
        <v>32</v>
      </c>
      <c r="G73" s="114">
        <v>29</v>
      </c>
      <c r="H73" s="114">
        <v>33</v>
      </c>
      <c r="I73" s="140">
        <v>34</v>
      </c>
      <c r="J73" s="115">
        <v>1</v>
      </c>
      <c r="K73" s="116">
        <v>2.9411764705882355</v>
      </c>
    </row>
    <row r="74" spans="1:11" ht="14.1" customHeight="1" x14ac:dyDescent="0.2">
      <c r="A74" s="306" t="s">
        <v>311</v>
      </c>
      <c r="B74" s="307" t="s">
        <v>312</v>
      </c>
      <c r="C74" s="308"/>
      <c r="D74" s="113">
        <v>2.6413100898045432E-2</v>
      </c>
      <c r="E74" s="115">
        <v>8</v>
      </c>
      <c r="F74" s="114">
        <v>7</v>
      </c>
      <c r="G74" s="114">
        <v>4</v>
      </c>
      <c r="H74" s="114">
        <v>6</v>
      </c>
      <c r="I74" s="140">
        <v>6</v>
      </c>
      <c r="J74" s="115">
        <v>2</v>
      </c>
      <c r="K74" s="116">
        <v>33.333333333333336</v>
      </c>
    </row>
    <row r="75" spans="1:11" ht="14.1" customHeight="1" x14ac:dyDescent="0.2">
      <c r="A75" s="306" t="s">
        <v>313</v>
      </c>
      <c r="B75" s="307" t="s">
        <v>314</v>
      </c>
      <c r="C75" s="308"/>
      <c r="D75" s="113">
        <v>1.9479661912308506</v>
      </c>
      <c r="E75" s="115">
        <v>590</v>
      </c>
      <c r="F75" s="114">
        <v>695</v>
      </c>
      <c r="G75" s="114">
        <v>635</v>
      </c>
      <c r="H75" s="114">
        <v>743</v>
      </c>
      <c r="I75" s="140">
        <v>658</v>
      </c>
      <c r="J75" s="115">
        <v>-68</v>
      </c>
      <c r="K75" s="116">
        <v>-10.334346504559271</v>
      </c>
    </row>
    <row r="76" spans="1:11" ht="14.1" customHeight="1" x14ac:dyDescent="0.2">
      <c r="A76" s="306">
        <v>91</v>
      </c>
      <c r="B76" s="307" t="s">
        <v>315</v>
      </c>
      <c r="C76" s="308"/>
      <c r="D76" s="113">
        <v>6.2731114632857896E-2</v>
      </c>
      <c r="E76" s="115">
        <v>19</v>
      </c>
      <c r="F76" s="114">
        <v>19</v>
      </c>
      <c r="G76" s="114">
        <v>20</v>
      </c>
      <c r="H76" s="114">
        <v>23</v>
      </c>
      <c r="I76" s="140">
        <v>25</v>
      </c>
      <c r="J76" s="115">
        <v>-6</v>
      </c>
      <c r="K76" s="116">
        <v>-24</v>
      </c>
    </row>
    <row r="77" spans="1:11" ht="14.1" customHeight="1" x14ac:dyDescent="0.2">
      <c r="A77" s="306">
        <v>92</v>
      </c>
      <c r="B77" s="307" t="s">
        <v>316</v>
      </c>
      <c r="C77" s="308"/>
      <c r="D77" s="113">
        <v>0.26082937136819861</v>
      </c>
      <c r="E77" s="115">
        <v>79</v>
      </c>
      <c r="F77" s="114">
        <v>78</v>
      </c>
      <c r="G77" s="114">
        <v>76</v>
      </c>
      <c r="H77" s="114">
        <v>76</v>
      </c>
      <c r="I77" s="140">
        <v>94</v>
      </c>
      <c r="J77" s="115">
        <v>-15</v>
      </c>
      <c r="K77" s="116">
        <v>-15.957446808510639</v>
      </c>
    </row>
    <row r="78" spans="1:11" ht="14.1" customHeight="1" x14ac:dyDescent="0.2">
      <c r="A78" s="306">
        <v>93</v>
      </c>
      <c r="B78" s="307" t="s">
        <v>317</v>
      </c>
      <c r="C78" s="308"/>
      <c r="D78" s="113">
        <v>7.5937665081880615E-2</v>
      </c>
      <c r="E78" s="115">
        <v>23</v>
      </c>
      <c r="F78" s="114">
        <v>24</v>
      </c>
      <c r="G78" s="114">
        <v>30</v>
      </c>
      <c r="H78" s="114">
        <v>28</v>
      </c>
      <c r="I78" s="140">
        <v>25</v>
      </c>
      <c r="J78" s="115">
        <v>-2</v>
      </c>
      <c r="K78" s="116">
        <v>-8</v>
      </c>
    </row>
    <row r="79" spans="1:11" ht="14.1" customHeight="1" x14ac:dyDescent="0.2">
      <c r="A79" s="306">
        <v>94</v>
      </c>
      <c r="B79" s="307" t="s">
        <v>318</v>
      </c>
      <c r="C79" s="308"/>
      <c r="D79" s="113">
        <v>0.49194400422609613</v>
      </c>
      <c r="E79" s="115">
        <v>149</v>
      </c>
      <c r="F79" s="114">
        <v>160</v>
      </c>
      <c r="G79" s="114">
        <v>165</v>
      </c>
      <c r="H79" s="114">
        <v>148</v>
      </c>
      <c r="I79" s="140">
        <v>152</v>
      </c>
      <c r="J79" s="115">
        <v>-3</v>
      </c>
      <c r="K79" s="116">
        <v>-1.9736842105263157</v>
      </c>
    </row>
    <row r="80" spans="1:11" ht="14.1" customHeight="1" x14ac:dyDescent="0.2">
      <c r="A80" s="306" t="s">
        <v>319</v>
      </c>
      <c r="B80" s="307" t="s">
        <v>320</v>
      </c>
      <c r="C80" s="308"/>
      <c r="D80" s="113">
        <v>1.9809825673534072E-2</v>
      </c>
      <c r="E80" s="115">
        <v>6</v>
      </c>
      <c r="F80" s="114">
        <v>5</v>
      </c>
      <c r="G80" s="114">
        <v>5</v>
      </c>
      <c r="H80" s="114">
        <v>4</v>
      </c>
      <c r="I80" s="140">
        <v>4</v>
      </c>
      <c r="J80" s="115">
        <v>2</v>
      </c>
      <c r="K80" s="116">
        <v>50</v>
      </c>
    </row>
    <row r="81" spans="1:11" ht="14.1" customHeight="1" x14ac:dyDescent="0.2">
      <c r="A81" s="310" t="s">
        <v>321</v>
      </c>
      <c r="B81" s="311" t="s">
        <v>333</v>
      </c>
      <c r="C81" s="312"/>
      <c r="D81" s="125">
        <v>3.6747226624405704</v>
      </c>
      <c r="E81" s="143">
        <v>1113</v>
      </c>
      <c r="F81" s="144">
        <v>1173</v>
      </c>
      <c r="G81" s="144">
        <v>1188</v>
      </c>
      <c r="H81" s="144">
        <v>1228</v>
      </c>
      <c r="I81" s="145">
        <v>1197</v>
      </c>
      <c r="J81" s="143">
        <v>-84</v>
      </c>
      <c r="K81" s="146">
        <v>-7.0175438596491224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7613</v>
      </c>
      <c r="G12" s="536">
        <v>6650</v>
      </c>
      <c r="H12" s="536">
        <v>10550</v>
      </c>
      <c r="I12" s="536">
        <v>6778</v>
      </c>
      <c r="J12" s="537">
        <v>8145</v>
      </c>
      <c r="K12" s="538">
        <v>-532</v>
      </c>
      <c r="L12" s="349">
        <v>-6.5316144874155926</v>
      </c>
    </row>
    <row r="13" spans="1:17" s="110" customFormat="1" ht="15" customHeight="1" x14ac:dyDescent="0.2">
      <c r="A13" s="350" t="s">
        <v>344</v>
      </c>
      <c r="B13" s="351" t="s">
        <v>345</v>
      </c>
      <c r="C13" s="347"/>
      <c r="D13" s="347"/>
      <c r="E13" s="348"/>
      <c r="F13" s="536">
        <v>4532</v>
      </c>
      <c r="G13" s="536">
        <v>3681</v>
      </c>
      <c r="H13" s="536">
        <v>6244</v>
      </c>
      <c r="I13" s="536">
        <v>4108</v>
      </c>
      <c r="J13" s="537">
        <v>4896</v>
      </c>
      <c r="K13" s="538">
        <v>-364</v>
      </c>
      <c r="L13" s="349">
        <v>-7.4346405228758172</v>
      </c>
    </row>
    <row r="14" spans="1:17" s="110" customFormat="1" ht="22.5" customHeight="1" x14ac:dyDescent="0.2">
      <c r="A14" s="350"/>
      <c r="B14" s="351" t="s">
        <v>346</v>
      </c>
      <c r="C14" s="347"/>
      <c r="D14" s="347"/>
      <c r="E14" s="348"/>
      <c r="F14" s="536">
        <v>3081</v>
      </c>
      <c r="G14" s="536">
        <v>2969</v>
      </c>
      <c r="H14" s="536">
        <v>4306</v>
      </c>
      <c r="I14" s="536">
        <v>2670</v>
      </c>
      <c r="J14" s="537">
        <v>3249</v>
      </c>
      <c r="K14" s="538">
        <v>-168</v>
      </c>
      <c r="L14" s="349">
        <v>-5.1708217913204066</v>
      </c>
    </row>
    <row r="15" spans="1:17" s="110" customFormat="1" ht="15" customHeight="1" x14ac:dyDescent="0.2">
      <c r="A15" s="350" t="s">
        <v>347</v>
      </c>
      <c r="B15" s="351" t="s">
        <v>108</v>
      </c>
      <c r="C15" s="347"/>
      <c r="D15" s="347"/>
      <c r="E15" s="348"/>
      <c r="F15" s="536">
        <v>1885</v>
      </c>
      <c r="G15" s="536">
        <v>1629</v>
      </c>
      <c r="H15" s="536">
        <v>4505</v>
      </c>
      <c r="I15" s="536">
        <v>1746</v>
      </c>
      <c r="J15" s="537">
        <v>2142</v>
      </c>
      <c r="K15" s="538">
        <v>-257</v>
      </c>
      <c r="L15" s="349">
        <v>-11.99813258636788</v>
      </c>
    </row>
    <row r="16" spans="1:17" s="110" customFormat="1" ht="15" customHeight="1" x14ac:dyDescent="0.2">
      <c r="A16" s="350"/>
      <c r="B16" s="351" t="s">
        <v>109</v>
      </c>
      <c r="C16" s="347"/>
      <c r="D16" s="347"/>
      <c r="E16" s="348"/>
      <c r="F16" s="536">
        <v>4977</v>
      </c>
      <c r="G16" s="536">
        <v>4328</v>
      </c>
      <c r="H16" s="536">
        <v>5263</v>
      </c>
      <c r="I16" s="536">
        <v>4489</v>
      </c>
      <c r="J16" s="537">
        <v>5248</v>
      </c>
      <c r="K16" s="538">
        <v>-271</v>
      </c>
      <c r="L16" s="349">
        <v>-5.1638719512195124</v>
      </c>
    </row>
    <row r="17" spans="1:12" s="110" customFormat="1" ht="15" customHeight="1" x14ac:dyDescent="0.2">
      <c r="A17" s="350"/>
      <c r="B17" s="351" t="s">
        <v>110</v>
      </c>
      <c r="C17" s="347"/>
      <c r="D17" s="347"/>
      <c r="E17" s="348"/>
      <c r="F17" s="536">
        <v>648</v>
      </c>
      <c r="G17" s="536">
        <v>607</v>
      </c>
      <c r="H17" s="536">
        <v>687</v>
      </c>
      <c r="I17" s="536">
        <v>467</v>
      </c>
      <c r="J17" s="537">
        <v>624</v>
      </c>
      <c r="K17" s="538">
        <v>24</v>
      </c>
      <c r="L17" s="349">
        <v>3.8461538461538463</v>
      </c>
    </row>
    <row r="18" spans="1:12" s="110" customFormat="1" ht="15" customHeight="1" x14ac:dyDescent="0.2">
      <c r="A18" s="350"/>
      <c r="B18" s="351" t="s">
        <v>111</v>
      </c>
      <c r="C18" s="347"/>
      <c r="D18" s="347"/>
      <c r="E18" s="348"/>
      <c r="F18" s="536">
        <v>103</v>
      </c>
      <c r="G18" s="536">
        <v>86</v>
      </c>
      <c r="H18" s="536">
        <v>95</v>
      </c>
      <c r="I18" s="536">
        <v>76</v>
      </c>
      <c r="J18" s="537">
        <v>131</v>
      </c>
      <c r="K18" s="538">
        <v>-28</v>
      </c>
      <c r="L18" s="349">
        <v>-21.374045801526716</v>
      </c>
    </row>
    <row r="19" spans="1:12" s="110" customFormat="1" ht="15" customHeight="1" x14ac:dyDescent="0.2">
      <c r="A19" s="118" t="s">
        <v>113</v>
      </c>
      <c r="B19" s="119" t="s">
        <v>181</v>
      </c>
      <c r="C19" s="347"/>
      <c r="D19" s="347"/>
      <c r="E19" s="348"/>
      <c r="F19" s="536">
        <v>5188</v>
      </c>
      <c r="G19" s="536">
        <v>4303</v>
      </c>
      <c r="H19" s="536">
        <v>7903</v>
      </c>
      <c r="I19" s="536">
        <v>4649</v>
      </c>
      <c r="J19" s="537">
        <v>5735</v>
      </c>
      <c r="K19" s="538">
        <v>-547</v>
      </c>
      <c r="L19" s="349">
        <v>-9.5379250217959903</v>
      </c>
    </row>
    <row r="20" spans="1:12" s="110" customFormat="1" ht="15" customHeight="1" x14ac:dyDescent="0.2">
      <c r="A20" s="118"/>
      <c r="B20" s="119" t="s">
        <v>182</v>
      </c>
      <c r="C20" s="347"/>
      <c r="D20" s="347"/>
      <c r="E20" s="348"/>
      <c r="F20" s="536">
        <v>2425</v>
      </c>
      <c r="G20" s="536">
        <v>2347</v>
      </c>
      <c r="H20" s="536">
        <v>2647</v>
      </c>
      <c r="I20" s="536">
        <v>2129</v>
      </c>
      <c r="J20" s="537">
        <v>2410</v>
      </c>
      <c r="K20" s="538">
        <v>15</v>
      </c>
      <c r="L20" s="349">
        <v>0.62240663900414939</v>
      </c>
    </row>
    <row r="21" spans="1:12" s="110" customFormat="1" ht="15" customHeight="1" x14ac:dyDescent="0.2">
      <c r="A21" s="118" t="s">
        <v>113</v>
      </c>
      <c r="B21" s="119" t="s">
        <v>116</v>
      </c>
      <c r="C21" s="347"/>
      <c r="D21" s="347"/>
      <c r="E21" s="348"/>
      <c r="F21" s="536">
        <v>6184</v>
      </c>
      <c r="G21" s="536">
        <v>5457</v>
      </c>
      <c r="H21" s="536">
        <v>8755</v>
      </c>
      <c r="I21" s="536">
        <v>5405</v>
      </c>
      <c r="J21" s="537">
        <v>6722</v>
      </c>
      <c r="K21" s="538">
        <v>-538</v>
      </c>
      <c r="L21" s="349">
        <v>-8.0035703659625117</v>
      </c>
    </row>
    <row r="22" spans="1:12" s="110" customFormat="1" ht="15" customHeight="1" x14ac:dyDescent="0.2">
      <c r="A22" s="118"/>
      <c r="B22" s="119" t="s">
        <v>117</v>
      </c>
      <c r="C22" s="347"/>
      <c r="D22" s="347"/>
      <c r="E22" s="348"/>
      <c r="F22" s="536">
        <v>1415</v>
      </c>
      <c r="G22" s="536">
        <v>1188</v>
      </c>
      <c r="H22" s="536">
        <v>1782</v>
      </c>
      <c r="I22" s="536">
        <v>1365</v>
      </c>
      <c r="J22" s="537">
        <v>1414</v>
      </c>
      <c r="K22" s="538">
        <v>1</v>
      </c>
      <c r="L22" s="349">
        <v>7.0721357850070721E-2</v>
      </c>
    </row>
    <row r="23" spans="1:12" s="110" customFormat="1" ht="15" customHeight="1" x14ac:dyDescent="0.2">
      <c r="A23" s="352" t="s">
        <v>347</v>
      </c>
      <c r="B23" s="353" t="s">
        <v>193</v>
      </c>
      <c r="C23" s="354"/>
      <c r="D23" s="354"/>
      <c r="E23" s="355"/>
      <c r="F23" s="539">
        <v>158</v>
      </c>
      <c r="G23" s="539">
        <v>297</v>
      </c>
      <c r="H23" s="539">
        <v>2225</v>
      </c>
      <c r="I23" s="539">
        <v>144</v>
      </c>
      <c r="J23" s="540">
        <v>193</v>
      </c>
      <c r="K23" s="541">
        <v>-35</v>
      </c>
      <c r="L23" s="356">
        <v>-18.134715025906736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31.7</v>
      </c>
      <c r="G25" s="542">
        <v>36</v>
      </c>
      <c r="H25" s="542">
        <v>37.299999999999997</v>
      </c>
      <c r="I25" s="542">
        <v>37.799999999999997</v>
      </c>
      <c r="J25" s="542">
        <v>34.4</v>
      </c>
      <c r="K25" s="543" t="s">
        <v>349</v>
      </c>
      <c r="L25" s="364">
        <v>-2.6999999999999993</v>
      </c>
    </row>
    <row r="26" spans="1:12" s="110" customFormat="1" ht="15" customHeight="1" x14ac:dyDescent="0.2">
      <c r="A26" s="365" t="s">
        <v>105</v>
      </c>
      <c r="B26" s="366" t="s">
        <v>345</v>
      </c>
      <c r="C26" s="362"/>
      <c r="D26" s="362"/>
      <c r="E26" s="363"/>
      <c r="F26" s="542">
        <v>29.5</v>
      </c>
      <c r="G26" s="542">
        <v>32.5</v>
      </c>
      <c r="H26" s="542">
        <v>34.299999999999997</v>
      </c>
      <c r="I26" s="542">
        <v>35.700000000000003</v>
      </c>
      <c r="J26" s="544">
        <v>32.6</v>
      </c>
      <c r="K26" s="543" t="s">
        <v>349</v>
      </c>
      <c r="L26" s="364">
        <v>-3.1000000000000014</v>
      </c>
    </row>
    <row r="27" spans="1:12" s="110" customFormat="1" ht="15" customHeight="1" x14ac:dyDescent="0.2">
      <c r="A27" s="365"/>
      <c r="B27" s="366" t="s">
        <v>346</v>
      </c>
      <c r="C27" s="362"/>
      <c r="D27" s="362"/>
      <c r="E27" s="363"/>
      <c r="F27" s="542">
        <v>35</v>
      </c>
      <c r="G27" s="542">
        <v>40.4</v>
      </c>
      <c r="H27" s="542">
        <v>41.6</v>
      </c>
      <c r="I27" s="542">
        <v>41.1</v>
      </c>
      <c r="J27" s="542">
        <v>37.200000000000003</v>
      </c>
      <c r="K27" s="543" t="s">
        <v>349</v>
      </c>
      <c r="L27" s="364">
        <v>-2.2000000000000028</v>
      </c>
    </row>
    <row r="28" spans="1:12" s="110" customFormat="1" ht="15" customHeight="1" x14ac:dyDescent="0.2">
      <c r="A28" s="365" t="s">
        <v>113</v>
      </c>
      <c r="B28" s="366" t="s">
        <v>108</v>
      </c>
      <c r="C28" s="362"/>
      <c r="D28" s="362"/>
      <c r="E28" s="363"/>
      <c r="F28" s="542">
        <v>42.2</v>
      </c>
      <c r="G28" s="542">
        <v>49.2</v>
      </c>
      <c r="H28" s="542">
        <v>47.5</v>
      </c>
      <c r="I28" s="542">
        <v>49.7</v>
      </c>
      <c r="J28" s="542">
        <v>46.4</v>
      </c>
      <c r="K28" s="543" t="s">
        <v>349</v>
      </c>
      <c r="L28" s="364">
        <v>-4.1999999999999957</v>
      </c>
    </row>
    <row r="29" spans="1:12" s="110" customFormat="1" ht="11.25" x14ac:dyDescent="0.2">
      <c r="A29" s="365"/>
      <c r="B29" s="366" t="s">
        <v>109</v>
      </c>
      <c r="C29" s="362"/>
      <c r="D29" s="362"/>
      <c r="E29" s="363"/>
      <c r="F29" s="542">
        <v>29.6</v>
      </c>
      <c r="G29" s="542">
        <v>34</v>
      </c>
      <c r="H29" s="542">
        <v>33.9</v>
      </c>
      <c r="I29" s="542">
        <v>34.200000000000003</v>
      </c>
      <c r="J29" s="544">
        <v>31.1</v>
      </c>
      <c r="K29" s="543" t="s">
        <v>349</v>
      </c>
      <c r="L29" s="364">
        <v>-1.5</v>
      </c>
    </row>
    <row r="30" spans="1:12" s="110" customFormat="1" ht="15" customHeight="1" x14ac:dyDescent="0.2">
      <c r="A30" s="365"/>
      <c r="B30" s="366" t="s">
        <v>110</v>
      </c>
      <c r="C30" s="362"/>
      <c r="D30" s="362"/>
      <c r="E30" s="363"/>
      <c r="F30" s="542">
        <v>20.2</v>
      </c>
      <c r="G30" s="542">
        <v>19.8</v>
      </c>
      <c r="H30" s="542">
        <v>30.7</v>
      </c>
      <c r="I30" s="542">
        <v>30.3</v>
      </c>
      <c r="J30" s="542">
        <v>23.2</v>
      </c>
      <c r="K30" s="543" t="s">
        <v>349</v>
      </c>
      <c r="L30" s="364">
        <v>-3</v>
      </c>
    </row>
    <row r="31" spans="1:12" s="110" customFormat="1" ht="15" customHeight="1" x14ac:dyDescent="0.2">
      <c r="A31" s="365"/>
      <c r="B31" s="366" t="s">
        <v>111</v>
      </c>
      <c r="C31" s="362"/>
      <c r="D31" s="362"/>
      <c r="E31" s="363"/>
      <c r="F31" s="542">
        <v>27.2</v>
      </c>
      <c r="G31" s="542">
        <v>45.3</v>
      </c>
      <c r="H31" s="542">
        <v>39.1</v>
      </c>
      <c r="I31" s="542">
        <v>44.7</v>
      </c>
      <c r="J31" s="542">
        <v>45.4</v>
      </c>
      <c r="K31" s="543" t="s">
        <v>349</v>
      </c>
      <c r="L31" s="364">
        <v>-18.2</v>
      </c>
    </row>
    <row r="32" spans="1:12" s="110" customFormat="1" ht="15" customHeight="1" x14ac:dyDescent="0.2">
      <c r="A32" s="367" t="s">
        <v>113</v>
      </c>
      <c r="B32" s="368" t="s">
        <v>181</v>
      </c>
      <c r="C32" s="362"/>
      <c r="D32" s="362"/>
      <c r="E32" s="363"/>
      <c r="F32" s="542">
        <v>27.5</v>
      </c>
      <c r="G32" s="542">
        <v>28.7</v>
      </c>
      <c r="H32" s="542">
        <v>32.799999999999997</v>
      </c>
      <c r="I32" s="542">
        <v>33.5</v>
      </c>
      <c r="J32" s="544">
        <v>30.7</v>
      </c>
      <c r="K32" s="543" t="s">
        <v>349</v>
      </c>
      <c r="L32" s="364">
        <v>-3.1999999999999993</v>
      </c>
    </row>
    <row r="33" spans="1:12" s="110" customFormat="1" ht="15" customHeight="1" x14ac:dyDescent="0.2">
      <c r="A33" s="367"/>
      <c r="B33" s="368" t="s">
        <v>182</v>
      </c>
      <c r="C33" s="362"/>
      <c r="D33" s="362"/>
      <c r="E33" s="363"/>
      <c r="F33" s="542">
        <v>40.4</v>
      </c>
      <c r="G33" s="542">
        <v>48.4</v>
      </c>
      <c r="H33" s="542">
        <v>46.8</v>
      </c>
      <c r="I33" s="542">
        <v>46.9</v>
      </c>
      <c r="J33" s="542">
        <v>42.8</v>
      </c>
      <c r="K33" s="543" t="s">
        <v>349</v>
      </c>
      <c r="L33" s="364">
        <v>-2.3999999999999986</v>
      </c>
    </row>
    <row r="34" spans="1:12" s="369" customFormat="1" ht="15" customHeight="1" x14ac:dyDescent="0.2">
      <c r="A34" s="367" t="s">
        <v>113</v>
      </c>
      <c r="B34" s="368" t="s">
        <v>116</v>
      </c>
      <c r="C34" s="362"/>
      <c r="D34" s="362"/>
      <c r="E34" s="363"/>
      <c r="F34" s="542">
        <v>30.1</v>
      </c>
      <c r="G34" s="542">
        <v>34.4</v>
      </c>
      <c r="H34" s="542">
        <v>35.1</v>
      </c>
      <c r="I34" s="542">
        <v>36.200000000000003</v>
      </c>
      <c r="J34" s="542">
        <v>32.799999999999997</v>
      </c>
      <c r="K34" s="543" t="s">
        <v>349</v>
      </c>
      <c r="L34" s="364">
        <v>-2.6999999999999957</v>
      </c>
    </row>
    <row r="35" spans="1:12" s="369" customFormat="1" ht="11.25" x14ac:dyDescent="0.2">
      <c r="A35" s="370"/>
      <c r="B35" s="371" t="s">
        <v>117</v>
      </c>
      <c r="C35" s="372"/>
      <c r="D35" s="372"/>
      <c r="E35" s="373"/>
      <c r="F35" s="545">
        <v>38.5</v>
      </c>
      <c r="G35" s="545">
        <v>43.3</v>
      </c>
      <c r="H35" s="545">
        <v>46.6</v>
      </c>
      <c r="I35" s="545">
        <v>43.8</v>
      </c>
      <c r="J35" s="546">
        <v>41.9</v>
      </c>
      <c r="K35" s="547" t="s">
        <v>349</v>
      </c>
      <c r="L35" s="374">
        <v>-3.3999999999999986</v>
      </c>
    </row>
    <row r="36" spans="1:12" s="369" customFormat="1" ht="15.95" customHeight="1" x14ac:dyDescent="0.2">
      <c r="A36" s="375" t="s">
        <v>350</v>
      </c>
      <c r="B36" s="376"/>
      <c r="C36" s="377"/>
      <c r="D36" s="376"/>
      <c r="E36" s="378"/>
      <c r="F36" s="548">
        <v>7397</v>
      </c>
      <c r="G36" s="548">
        <v>6258</v>
      </c>
      <c r="H36" s="548">
        <v>7916</v>
      </c>
      <c r="I36" s="548">
        <v>6575</v>
      </c>
      <c r="J36" s="548">
        <v>7791</v>
      </c>
      <c r="K36" s="549">
        <v>-394</v>
      </c>
      <c r="L36" s="380">
        <v>-5.0571171864972406</v>
      </c>
    </row>
    <row r="37" spans="1:12" s="369" customFormat="1" ht="15.95" customHeight="1" x14ac:dyDescent="0.2">
      <c r="A37" s="381"/>
      <c r="B37" s="382" t="s">
        <v>113</v>
      </c>
      <c r="C37" s="382" t="s">
        <v>351</v>
      </c>
      <c r="D37" s="382"/>
      <c r="E37" s="383"/>
      <c r="F37" s="548">
        <v>2345</v>
      </c>
      <c r="G37" s="548">
        <v>2252</v>
      </c>
      <c r="H37" s="548">
        <v>2954</v>
      </c>
      <c r="I37" s="548">
        <v>2484</v>
      </c>
      <c r="J37" s="548">
        <v>2680</v>
      </c>
      <c r="K37" s="549">
        <v>-335</v>
      </c>
      <c r="L37" s="380">
        <v>-12.5</v>
      </c>
    </row>
    <row r="38" spans="1:12" s="369" customFormat="1" ht="15.95" customHeight="1" x14ac:dyDescent="0.2">
      <c r="A38" s="381"/>
      <c r="B38" s="384" t="s">
        <v>105</v>
      </c>
      <c r="C38" s="384" t="s">
        <v>106</v>
      </c>
      <c r="D38" s="385"/>
      <c r="E38" s="383"/>
      <c r="F38" s="548">
        <v>4439</v>
      </c>
      <c r="G38" s="548">
        <v>3502</v>
      </c>
      <c r="H38" s="548">
        <v>4631</v>
      </c>
      <c r="I38" s="548">
        <v>4023</v>
      </c>
      <c r="J38" s="550">
        <v>4741</v>
      </c>
      <c r="K38" s="549">
        <v>-302</v>
      </c>
      <c r="L38" s="380">
        <v>-6.3699641425859523</v>
      </c>
    </row>
    <row r="39" spans="1:12" s="369" customFormat="1" ht="15.95" customHeight="1" x14ac:dyDescent="0.2">
      <c r="A39" s="381"/>
      <c r="B39" s="385"/>
      <c r="C39" s="382" t="s">
        <v>352</v>
      </c>
      <c r="D39" s="385"/>
      <c r="E39" s="383"/>
      <c r="F39" s="548">
        <v>1310</v>
      </c>
      <c r="G39" s="548">
        <v>1139</v>
      </c>
      <c r="H39" s="548">
        <v>1589</v>
      </c>
      <c r="I39" s="548">
        <v>1436</v>
      </c>
      <c r="J39" s="548">
        <v>1545</v>
      </c>
      <c r="K39" s="549">
        <v>-235</v>
      </c>
      <c r="L39" s="380">
        <v>-15.210355987055015</v>
      </c>
    </row>
    <row r="40" spans="1:12" s="369" customFormat="1" ht="15.95" customHeight="1" x14ac:dyDescent="0.2">
      <c r="A40" s="381"/>
      <c r="B40" s="384"/>
      <c r="C40" s="384" t="s">
        <v>107</v>
      </c>
      <c r="D40" s="385"/>
      <c r="E40" s="383"/>
      <c r="F40" s="548">
        <v>2958</v>
      </c>
      <c r="G40" s="548">
        <v>2756</v>
      </c>
      <c r="H40" s="548">
        <v>3285</v>
      </c>
      <c r="I40" s="548">
        <v>2552</v>
      </c>
      <c r="J40" s="548">
        <v>3050</v>
      </c>
      <c r="K40" s="549">
        <v>-92</v>
      </c>
      <c r="L40" s="380">
        <v>-3.0163934426229506</v>
      </c>
    </row>
    <row r="41" spans="1:12" s="369" customFormat="1" ht="24" customHeight="1" x14ac:dyDescent="0.2">
      <c r="A41" s="381"/>
      <c r="B41" s="385"/>
      <c r="C41" s="382" t="s">
        <v>352</v>
      </c>
      <c r="D41" s="385"/>
      <c r="E41" s="383"/>
      <c r="F41" s="548">
        <v>1035</v>
      </c>
      <c r="G41" s="548">
        <v>1113</v>
      </c>
      <c r="H41" s="548">
        <v>1365</v>
      </c>
      <c r="I41" s="548">
        <v>1048</v>
      </c>
      <c r="J41" s="550">
        <v>1135</v>
      </c>
      <c r="K41" s="549">
        <v>-100</v>
      </c>
      <c r="L41" s="380">
        <v>-8.8105726872246688</v>
      </c>
    </row>
    <row r="42" spans="1:12" s="110" customFormat="1" ht="15" customHeight="1" x14ac:dyDescent="0.2">
      <c r="A42" s="381"/>
      <c r="B42" s="384" t="s">
        <v>113</v>
      </c>
      <c r="C42" s="384" t="s">
        <v>353</v>
      </c>
      <c r="D42" s="385"/>
      <c r="E42" s="383"/>
      <c r="F42" s="548">
        <v>1739</v>
      </c>
      <c r="G42" s="548">
        <v>1332</v>
      </c>
      <c r="H42" s="548">
        <v>2118</v>
      </c>
      <c r="I42" s="548">
        <v>1598</v>
      </c>
      <c r="J42" s="548">
        <v>1861</v>
      </c>
      <c r="K42" s="549">
        <v>-122</v>
      </c>
      <c r="L42" s="380">
        <v>-6.5556152606125737</v>
      </c>
    </row>
    <row r="43" spans="1:12" s="110" customFormat="1" ht="15" customHeight="1" x14ac:dyDescent="0.2">
      <c r="A43" s="381"/>
      <c r="B43" s="385"/>
      <c r="C43" s="382" t="s">
        <v>352</v>
      </c>
      <c r="D43" s="385"/>
      <c r="E43" s="383"/>
      <c r="F43" s="548">
        <v>733</v>
      </c>
      <c r="G43" s="548">
        <v>655</v>
      </c>
      <c r="H43" s="548">
        <v>1007</v>
      </c>
      <c r="I43" s="548">
        <v>794</v>
      </c>
      <c r="J43" s="548">
        <v>864</v>
      </c>
      <c r="K43" s="549">
        <v>-131</v>
      </c>
      <c r="L43" s="380">
        <v>-15.162037037037036</v>
      </c>
    </row>
    <row r="44" spans="1:12" s="110" customFormat="1" ht="15" customHeight="1" x14ac:dyDescent="0.2">
      <c r="A44" s="381"/>
      <c r="B44" s="384"/>
      <c r="C44" s="366" t="s">
        <v>109</v>
      </c>
      <c r="D44" s="385"/>
      <c r="E44" s="383"/>
      <c r="F44" s="548">
        <v>4908</v>
      </c>
      <c r="G44" s="548">
        <v>4234</v>
      </c>
      <c r="H44" s="548">
        <v>5026</v>
      </c>
      <c r="I44" s="548">
        <v>4436</v>
      </c>
      <c r="J44" s="550">
        <v>5179</v>
      </c>
      <c r="K44" s="549">
        <v>-271</v>
      </c>
      <c r="L44" s="380">
        <v>-5.2326703996910604</v>
      </c>
    </row>
    <row r="45" spans="1:12" s="110" customFormat="1" ht="15" customHeight="1" x14ac:dyDescent="0.2">
      <c r="A45" s="381"/>
      <c r="B45" s="385"/>
      <c r="C45" s="382" t="s">
        <v>352</v>
      </c>
      <c r="D45" s="385"/>
      <c r="E45" s="383"/>
      <c r="F45" s="548">
        <v>1453</v>
      </c>
      <c r="G45" s="548">
        <v>1438</v>
      </c>
      <c r="H45" s="548">
        <v>1702</v>
      </c>
      <c r="I45" s="548">
        <v>1515</v>
      </c>
      <c r="J45" s="548">
        <v>1613</v>
      </c>
      <c r="K45" s="549">
        <v>-160</v>
      </c>
      <c r="L45" s="380">
        <v>-9.919404835709857</v>
      </c>
    </row>
    <row r="46" spans="1:12" s="110" customFormat="1" ht="15" customHeight="1" x14ac:dyDescent="0.2">
      <c r="A46" s="381"/>
      <c r="B46" s="384"/>
      <c r="C46" s="366" t="s">
        <v>110</v>
      </c>
      <c r="D46" s="385"/>
      <c r="E46" s="383"/>
      <c r="F46" s="548">
        <v>647</v>
      </c>
      <c r="G46" s="548">
        <v>606</v>
      </c>
      <c r="H46" s="548">
        <v>680</v>
      </c>
      <c r="I46" s="548">
        <v>465</v>
      </c>
      <c r="J46" s="548">
        <v>621</v>
      </c>
      <c r="K46" s="549">
        <v>26</v>
      </c>
      <c r="L46" s="380">
        <v>4.1867954911433172</v>
      </c>
    </row>
    <row r="47" spans="1:12" s="110" customFormat="1" ht="15" customHeight="1" x14ac:dyDescent="0.2">
      <c r="A47" s="381"/>
      <c r="B47" s="385"/>
      <c r="C47" s="382" t="s">
        <v>352</v>
      </c>
      <c r="D47" s="385"/>
      <c r="E47" s="383"/>
      <c r="F47" s="548">
        <v>131</v>
      </c>
      <c r="G47" s="548">
        <v>120</v>
      </c>
      <c r="H47" s="548">
        <v>209</v>
      </c>
      <c r="I47" s="548">
        <v>141</v>
      </c>
      <c r="J47" s="550">
        <v>144</v>
      </c>
      <c r="K47" s="549">
        <v>-13</v>
      </c>
      <c r="L47" s="380">
        <v>-9.0277777777777786</v>
      </c>
    </row>
    <row r="48" spans="1:12" s="110" customFormat="1" ht="15" customHeight="1" x14ac:dyDescent="0.2">
      <c r="A48" s="381"/>
      <c r="B48" s="385"/>
      <c r="C48" s="366" t="s">
        <v>111</v>
      </c>
      <c r="D48" s="386"/>
      <c r="E48" s="387"/>
      <c r="F48" s="548">
        <v>103</v>
      </c>
      <c r="G48" s="548">
        <v>86</v>
      </c>
      <c r="H48" s="548">
        <v>92</v>
      </c>
      <c r="I48" s="548">
        <v>76</v>
      </c>
      <c r="J48" s="548">
        <v>130</v>
      </c>
      <c r="K48" s="549">
        <v>-27</v>
      </c>
      <c r="L48" s="380">
        <v>-20.76923076923077</v>
      </c>
    </row>
    <row r="49" spans="1:12" s="110" customFormat="1" ht="15" customHeight="1" x14ac:dyDescent="0.2">
      <c r="A49" s="381"/>
      <c r="B49" s="385"/>
      <c r="C49" s="382" t="s">
        <v>352</v>
      </c>
      <c r="D49" s="385"/>
      <c r="E49" s="383"/>
      <c r="F49" s="548">
        <v>28</v>
      </c>
      <c r="G49" s="548">
        <v>39</v>
      </c>
      <c r="H49" s="548">
        <v>36</v>
      </c>
      <c r="I49" s="548">
        <v>34</v>
      </c>
      <c r="J49" s="548">
        <v>59</v>
      </c>
      <c r="K49" s="549">
        <v>-31</v>
      </c>
      <c r="L49" s="380">
        <v>-52.542372881355931</v>
      </c>
    </row>
    <row r="50" spans="1:12" s="110" customFormat="1" ht="15" customHeight="1" x14ac:dyDescent="0.2">
      <c r="A50" s="381"/>
      <c r="B50" s="384" t="s">
        <v>113</v>
      </c>
      <c r="C50" s="382" t="s">
        <v>181</v>
      </c>
      <c r="D50" s="385"/>
      <c r="E50" s="383"/>
      <c r="F50" s="548">
        <v>5001</v>
      </c>
      <c r="G50" s="548">
        <v>3948</v>
      </c>
      <c r="H50" s="548">
        <v>5384</v>
      </c>
      <c r="I50" s="548">
        <v>4462</v>
      </c>
      <c r="J50" s="550">
        <v>5414</v>
      </c>
      <c r="K50" s="549">
        <v>-413</v>
      </c>
      <c r="L50" s="380">
        <v>-7.6283708902844474</v>
      </c>
    </row>
    <row r="51" spans="1:12" s="110" customFormat="1" ht="15" customHeight="1" x14ac:dyDescent="0.2">
      <c r="A51" s="381"/>
      <c r="B51" s="385"/>
      <c r="C51" s="382" t="s">
        <v>352</v>
      </c>
      <c r="D51" s="385"/>
      <c r="E51" s="383"/>
      <c r="F51" s="548">
        <v>1377</v>
      </c>
      <c r="G51" s="548">
        <v>1134</v>
      </c>
      <c r="H51" s="548">
        <v>1768</v>
      </c>
      <c r="I51" s="548">
        <v>1493</v>
      </c>
      <c r="J51" s="548">
        <v>1663</v>
      </c>
      <c r="K51" s="549">
        <v>-286</v>
      </c>
      <c r="L51" s="380">
        <v>-17.19783523752255</v>
      </c>
    </row>
    <row r="52" spans="1:12" s="110" customFormat="1" ht="15" customHeight="1" x14ac:dyDescent="0.2">
      <c r="A52" s="381"/>
      <c r="B52" s="384"/>
      <c r="C52" s="382" t="s">
        <v>182</v>
      </c>
      <c r="D52" s="385"/>
      <c r="E52" s="383"/>
      <c r="F52" s="548">
        <v>2396</v>
      </c>
      <c r="G52" s="548">
        <v>2310</v>
      </c>
      <c r="H52" s="548">
        <v>2532</v>
      </c>
      <c r="I52" s="548">
        <v>2113</v>
      </c>
      <c r="J52" s="548">
        <v>2377</v>
      </c>
      <c r="K52" s="549">
        <v>19</v>
      </c>
      <c r="L52" s="380">
        <v>0.79932688262515772</v>
      </c>
    </row>
    <row r="53" spans="1:12" s="269" customFormat="1" ht="11.25" customHeight="1" x14ac:dyDescent="0.2">
      <c r="A53" s="381"/>
      <c r="B53" s="385"/>
      <c r="C53" s="382" t="s">
        <v>352</v>
      </c>
      <c r="D53" s="385"/>
      <c r="E53" s="383"/>
      <c r="F53" s="548">
        <v>968</v>
      </c>
      <c r="G53" s="548">
        <v>1118</v>
      </c>
      <c r="H53" s="548">
        <v>1186</v>
      </c>
      <c r="I53" s="548">
        <v>991</v>
      </c>
      <c r="J53" s="550">
        <v>1017</v>
      </c>
      <c r="K53" s="549">
        <v>-49</v>
      </c>
      <c r="L53" s="380">
        <v>-4.818092428711898</v>
      </c>
    </row>
    <row r="54" spans="1:12" s="151" customFormat="1" ht="12.75" customHeight="1" x14ac:dyDescent="0.2">
      <c r="A54" s="381"/>
      <c r="B54" s="384" t="s">
        <v>113</v>
      </c>
      <c r="C54" s="384" t="s">
        <v>116</v>
      </c>
      <c r="D54" s="385"/>
      <c r="E54" s="383"/>
      <c r="F54" s="548">
        <v>6007</v>
      </c>
      <c r="G54" s="548">
        <v>5138</v>
      </c>
      <c r="H54" s="548">
        <v>6398</v>
      </c>
      <c r="I54" s="548">
        <v>5236</v>
      </c>
      <c r="J54" s="548">
        <v>6424</v>
      </c>
      <c r="K54" s="549">
        <v>-417</v>
      </c>
      <c r="L54" s="380">
        <v>-6.4912826899128273</v>
      </c>
    </row>
    <row r="55" spans="1:12" ht="11.25" x14ac:dyDescent="0.2">
      <c r="A55" s="381"/>
      <c r="B55" s="385"/>
      <c r="C55" s="382" t="s">
        <v>352</v>
      </c>
      <c r="D55" s="385"/>
      <c r="E55" s="383"/>
      <c r="F55" s="548">
        <v>1811</v>
      </c>
      <c r="G55" s="548">
        <v>1765</v>
      </c>
      <c r="H55" s="548">
        <v>2248</v>
      </c>
      <c r="I55" s="548">
        <v>1897</v>
      </c>
      <c r="J55" s="548">
        <v>2110</v>
      </c>
      <c r="K55" s="549">
        <v>-299</v>
      </c>
      <c r="L55" s="380">
        <v>-14.170616113744076</v>
      </c>
    </row>
    <row r="56" spans="1:12" ht="14.25" customHeight="1" x14ac:dyDescent="0.2">
      <c r="A56" s="381"/>
      <c r="B56" s="385"/>
      <c r="C56" s="384" t="s">
        <v>117</v>
      </c>
      <c r="D56" s="385"/>
      <c r="E56" s="383"/>
      <c r="F56" s="548">
        <v>1376</v>
      </c>
      <c r="G56" s="548">
        <v>1115</v>
      </c>
      <c r="H56" s="548">
        <v>1508</v>
      </c>
      <c r="I56" s="548">
        <v>1331</v>
      </c>
      <c r="J56" s="548">
        <v>1359</v>
      </c>
      <c r="K56" s="549">
        <v>17</v>
      </c>
      <c r="L56" s="380">
        <v>1.2509197939661516</v>
      </c>
    </row>
    <row r="57" spans="1:12" ht="18.75" customHeight="1" x14ac:dyDescent="0.2">
      <c r="A57" s="388"/>
      <c r="B57" s="389"/>
      <c r="C57" s="390" t="s">
        <v>352</v>
      </c>
      <c r="D57" s="389"/>
      <c r="E57" s="391"/>
      <c r="F57" s="551">
        <v>530</v>
      </c>
      <c r="G57" s="552">
        <v>483</v>
      </c>
      <c r="H57" s="552">
        <v>702</v>
      </c>
      <c r="I57" s="552">
        <v>583</v>
      </c>
      <c r="J57" s="552">
        <v>570</v>
      </c>
      <c r="K57" s="553">
        <f t="shared" ref="K57" si="0">IF(OR(F57=".",J57=".")=TRUE,".",IF(OR(F57="*",J57="*")=TRUE,"*",IF(AND(F57="-",J57="-")=TRUE,"-",IF(AND(ISNUMBER(J57),ISNUMBER(F57))=TRUE,IF(F57-J57=0,0,F57-J57),IF(ISNUMBER(F57)=TRUE,F57,-J57)))))</f>
        <v>-40</v>
      </c>
      <c r="L57" s="392">
        <f t="shared" ref="L57" si="1">IF(K57 =".",".",IF(K57 ="*","*",IF(K57="-","-",IF(K57=0,0,IF(OR(J57="-",J57=".",F57="-",F57=".")=TRUE,"X",IF(J57=0,"0,0",IF(ABS(K57*100/J57)&gt;250,".X",(K57*100/J57))))))))</f>
        <v>-7.0175438596491224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7613</v>
      </c>
      <c r="E11" s="114">
        <v>6650</v>
      </c>
      <c r="F11" s="114">
        <v>10550</v>
      </c>
      <c r="G11" s="114">
        <v>6778</v>
      </c>
      <c r="H11" s="140">
        <v>8145</v>
      </c>
      <c r="I11" s="115">
        <v>-532</v>
      </c>
      <c r="J11" s="116">
        <v>-6.5316144874155926</v>
      </c>
    </row>
    <row r="12" spans="1:15" s="110" customFormat="1" ht="24.95" customHeight="1" x14ac:dyDescent="0.2">
      <c r="A12" s="193" t="s">
        <v>132</v>
      </c>
      <c r="B12" s="194" t="s">
        <v>133</v>
      </c>
      <c r="C12" s="113">
        <v>0.61736503349533689</v>
      </c>
      <c r="D12" s="115">
        <v>47</v>
      </c>
      <c r="E12" s="114">
        <v>25</v>
      </c>
      <c r="F12" s="114">
        <v>60</v>
      </c>
      <c r="G12" s="114">
        <v>26</v>
      </c>
      <c r="H12" s="140">
        <v>48</v>
      </c>
      <c r="I12" s="115">
        <v>-1</v>
      </c>
      <c r="J12" s="116">
        <v>-2.0833333333333335</v>
      </c>
    </row>
    <row r="13" spans="1:15" s="110" customFormat="1" ht="24.95" customHeight="1" x14ac:dyDescent="0.2">
      <c r="A13" s="193" t="s">
        <v>134</v>
      </c>
      <c r="B13" s="199" t="s">
        <v>214</v>
      </c>
      <c r="C13" s="113">
        <v>0.45973991856035729</v>
      </c>
      <c r="D13" s="115">
        <v>35</v>
      </c>
      <c r="E13" s="114">
        <v>375</v>
      </c>
      <c r="F13" s="114">
        <v>418</v>
      </c>
      <c r="G13" s="114">
        <v>29</v>
      </c>
      <c r="H13" s="140">
        <v>47</v>
      </c>
      <c r="I13" s="115">
        <v>-12</v>
      </c>
      <c r="J13" s="116">
        <v>-25.531914893617021</v>
      </c>
    </row>
    <row r="14" spans="1:15" s="287" customFormat="1" ht="24.95" customHeight="1" x14ac:dyDescent="0.2">
      <c r="A14" s="193" t="s">
        <v>215</v>
      </c>
      <c r="B14" s="199" t="s">
        <v>137</v>
      </c>
      <c r="C14" s="113">
        <v>22.106922369630894</v>
      </c>
      <c r="D14" s="115">
        <v>1683</v>
      </c>
      <c r="E14" s="114">
        <v>1191</v>
      </c>
      <c r="F14" s="114">
        <v>2112</v>
      </c>
      <c r="G14" s="114">
        <v>1411</v>
      </c>
      <c r="H14" s="140">
        <v>1714</v>
      </c>
      <c r="I14" s="115">
        <v>-31</v>
      </c>
      <c r="J14" s="116">
        <v>-1.808634772462077</v>
      </c>
      <c r="K14" s="110"/>
      <c r="L14" s="110"/>
      <c r="M14" s="110"/>
      <c r="N14" s="110"/>
      <c r="O14" s="110"/>
    </row>
    <row r="15" spans="1:15" s="110" customFormat="1" ht="24.95" customHeight="1" x14ac:dyDescent="0.2">
      <c r="A15" s="193" t="s">
        <v>216</v>
      </c>
      <c r="B15" s="199" t="s">
        <v>217</v>
      </c>
      <c r="C15" s="113">
        <v>2.2986995928017864</v>
      </c>
      <c r="D15" s="115">
        <v>175</v>
      </c>
      <c r="E15" s="114">
        <v>154</v>
      </c>
      <c r="F15" s="114">
        <v>203</v>
      </c>
      <c r="G15" s="114">
        <v>156</v>
      </c>
      <c r="H15" s="140">
        <v>163</v>
      </c>
      <c r="I15" s="115">
        <v>12</v>
      </c>
      <c r="J15" s="116">
        <v>7.3619631901840492</v>
      </c>
    </row>
    <row r="16" spans="1:15" s="287" customFormat="1" ht="24.95" customHeight="1" x14ac:dyDescent="0.2">
      <c r="A16" s="193" t="s">
        <v>218</v>
      </c>
      <c r="B16" s="199" t="s">
        <v>141</v>
      </c>
      <c r="C16" s="113">
        <v>15.696834362275055</v>
      </c>
      <c r="D16" s="115">
        <v>1195</v>
      </c>
      <c r="E16" s="114">
        <v>747</v>
      </c>
      <c r="F16" s="114">
        <v>1559</v>
      </c>
      <c r="G16" s="114">
        <v>960</v>
      </c>
      <c r="H16" s="140">
        <v>1273</v>
      </c>
      <c r="I16" s="115">
        <v>-78</v>
      </c>
      <c r="J16" s="116">
        <v>-6.1272584446190104</v>
      </c>
      <c r="K16" s="110"/>
      <c r="L16" s="110"/>
      <c r="M16" s="110"/>
      <c r="N16" s="110"/>
      <c r="O16" s="110"/>
    </row>
    <row r="17" spans="1:15" s="110" customFormat="1" ht="24.95" customHeight="1" x14ac:dyDescent="0.2">
      <c r="A17" s="193" t="s">
        <v>142</v>
      </c>
      <c r="B17" s="199" t="s">
        <v>220</v>
      </c>
      <c r="C17" s="113">
        <v>4.1113884145540522</v>
      </c>
      <c r="D17" s="115">
        <v>313</v>
      </c>
      <c r="E17" s="114">
        <v>290</v>
      </c>
      <c r="F17" s="114">
        <v>350</v>
      </c>
      <c r="G17" s="114">
        <v>295</v>
      </c>
      <c r="H17" s="140">
        <v>278</v>
      </c>
      <c r="I17" s="115">
        <v>35</v>
      </c>
      <c r="J17" s="116">
        <v>12.589928057553957</v>
      </c>
    </row>
    <row r="18" spans="1:15" s="287" customFormat="1" ht="24.95" customHeight="1" x14ac:dyDescent="0.2">
      <c r="A18" s="201" t="s">
        <v>144</v>
      </c>
      <c r="B18" s="202" t="s">
        <v>145</v>
      </c>
      <c r="C18" s="113">
        <v>5.7664521213713389</v>
      </c>
      <c r="D18" s="115">
        <v>439</v>
      </c>
      <c r="E18" s="114">
        <v>261</v>
      </c>
      <c r="F18" s="114">
        <v>634</v>
      </c>
      <c r="G18" s="114">
        <v>378</v>
      </c>
      <c r="H18" s="140">
        <v>512</v>
      </c>
      <c r="I18" s="115">
        <v>-73</v>
      </c>
      <c r="J18" s="116">
        <v>-14.2578125</v>
      </c>
      <c r="K18" s="110"/>
      <c r="L18" s="110"/>
      <c r="M18" s="110"/>
      <c r="N18" s="110"/>
      <c r="O18" s="110"/>
    </row>
    <row r="19" spans="1:15" s="110" customFormat="1" ht="24.95" customHeight="1" x14ac:dyDescent="0.2">
      <c r="A19" s="193" t="s">
        <v>146</v>
      </c>
      <c r="B19" s="199" t="s">
        <v>147</v>
      </c>
      <c r="C19" s="113">
        <v>12.912123998423748</v>
      </c>
      <c r="D19" s="115">
        <v>983</v>
      </c>
      <c r="E19" s="114">
        <v>805</v>
      </c>
      <c r="F19" s="114">
        <v>1487</v>
      </c>
      <c r="G19" s="114">
        <v>811</v>
      </c>
      <c r="H19" s="140">
        <v>992</v>
      </c>
      <c r="I19" s="115">
        <v>-9</v>
      </c>
      <c r="J19" s="116">
        <v>-0.907258064516129</v>
      </c>
    </row>
    <row r="20" spans="1:15" s="287" customFormat="1" ht="24.95" customHeight="1" x14ac:dyDescent="0.2">
      <c r="A20" s="193" t="s">
        <v>148</v>
      </c>
      <c r="B20" s="199" t="s">
        <v>149</v>
      </c>
      <c r="C20" s="113">
        <v>6.9749113358728492</v>
      </c>
      <c r="D20" s="115">
        <v>531</v>
      </c>
      <c r="E20" s="114">
        <v>391</v>
      </c>
      <c r="F20" s="114">
        <v>619</v>
      </c>
      <c r="G20" s="114">
        <v>457</v>
      </c>
      <c r="H20" s="140">
        <v>544</v>
      </c>
      <c r="I20" s="115">
        <v>-13</v>
      </c>
      <c r="J20" s="116">
        <v>-2.3897058823529411</v>
      </c>
      <c r="K20" s="110"/>
      <c r="L20" s="110"/>
      <c r="M20" s="110"/>
      <c r="N20" s="110"/>
      <c r="O20" s="110"/>
    </row>
    <row r="21" spans="1:15" s="110" customFormat="1" ht="24.95" customHeight="1" x14ac:dyDescent="0.2">
      <c r="A21" s="201" t="s">
        <v>150</v>
      </c>
      <c r="B21" s="202" t="s">
        <v>151</v>
      </c>
      <c r="C21" s="113">
        <v>4.4397740706685935</v>
      </c>
      <c r="D21" s="115">
        <v>338</v>
      </c>
      <c r="E21" s="114">
        <v>404</v>
      </c>
      <c r="F21" s="114">
        <v>395</v>
      </c>
      <c r="G21" s="114">
        <v>328</v>
      </c>
      <c r="H21" s="140">
        <v>361</v>
      </c>
      <c r="I21" s="115">
        <v>-23</v>
      </c>
      <c r="J21" s="116">
        <v>-6.3711911357340716</v>
      </c>
    </row>
    <row r="22" spans="1:15" s="110" customFormat="1" ht="24.95" customHeight="1" x14ac:dyDescent="0.2">
      <c r="A22" s="201" t="s">
        <v>152</v>
      </c>
      <c r="B22" s="199" t="s">
        <v>153</v>
      </c>
      <c r="C22" s="113">
        <v>1.7470116905293578</v>
      </c>
      <c r="D22" s="115">
        <v>133</v>
      </c>
      <c r="E22" s="114">
        <v>183</v>
      </c>
      <c r="F22" s="114">
        <v>203</v>
      </c>
      <c r="G22" s="114">
        <v>101</v>
      </c>
      <c r="H22" s="140">
        <v>138</v>
      </c>
      <c r="I22" s="115">
        <v>-5</v>
      </c>
      <c r="J22" s="116">
        <v>-3.6231884057971016</v>
      </c>
    </row>
    <row r="23" spans="1:15" s="110" customFormat="1" ht="24.95" customHeight="1" x14ac:dyDescent="0.2">
      <c r="A23" s="193" t="s">
        <v>154</v>
      </c>
      <c r="B23" s="199" t="s">
        <v>155</v>
      </c>
      <c r="C23" s="113">
        <v>1.155917509523184</v>
      </c>
      <c r="D23" s="115">
        <v>88</v>
      </c>
      <c r="E23" s="114">
        <v>38</v>
      </c>
      <c r="F23" s="114">
        <v>143</v>
      </c>
      <c r="G23" s="114">
        <v>37</v>
      </c>
      <c r="H23" s="140">
        <v>327</v>
      </c>
      <c r="I23" s="115">
        <v>-239</v>
      </c>
      <c r="J23" s="116">
        <v>-73.088685015290523</v>
      </c>
    </row>
    <row r="24" spans="1:15" s="110" customFormat="1" ht="24.95" customHeight="1" x14ac:dyDescent="0.2">
      <c r="A24" s="193" t="s">
        <v>156</v>
      </c>
      <c r="B24" s="199" t="s">
        <v>221</v>
      </c>
      <c r="C24" s="113">
        <v>6.3444108761329305</v>
      </c>
      <c r="D24" s="115">
        <v>483</v>
      </c>
      <c r="E24" s="114">
        <v>255</v>
      </c>
      <c r="F24" s="114">
        <v>476</v>
      </c>
      <c r="G24" s="114">
        <v>423</v>
      </c>
      <c r="H24" s="140">
        <v>385</v>
      </c>
      <c r="I24" s="115">
        <v>98</v>
      </c>
      <c r="J24" s="116">
        <v>25.454545454545453</v>
      </c>
    </row>
    <row r="25" spans="1:15" s="110" customFormat="1" ht="24.95" customHeight="1" x14ac:dyDescent="0.2">
      <c r="A25" s="193" t="s">
        <v>222</v>
      </c>
      <c r="B25" s="204" t="s">
        <v>159</v>
      </c>
      <c r="C25" s="113">
        <v>4.7024825955602259</v>
      </c>
      <c r="D25" s="115">
        <v>358</v>
      </c>
      <c r="E25" s="114">
        <v>311</v>
      </c>
      <c r="F25" s="114">
        <v>450</v>
      </c>
      <c r="G25" s="114">
        <v>496</v>
      </c>
      <c r="H25" s="140">
        <v>456</v>
      </c>
      <c r="I25" s="115">
        <v>-98</v>
      </c>
      <c r="J25" s="116">
        <v>-21.491228070175438</v>
      </c>
    </row>
    <row r="26" spans="1:15" s="110" customFormat="1" ht="24.95" customHeight="1" x14ac:dyDescent="0.2">
      <c r="A26" s="201">
        <v>782.78300000000002</v>
      </c>
      <c r="B26" s="203" t="s">
        <v>160</v>
      </c>
      <c r="C26" s="113">
        <v>10.981216340470247</v>
      </c>
      <c r="D26" s="115">
        <v>836</v>
      </c>
      <c r="E26" s="114">
        <v>656</v>
      </c>
      <c r="F26" s="114">
        <v>1042</v>
      </c>
      <c r="G26" s="114">
        <v>860</v>
      </c>
      <c r="H26" s="140">
        <v>905</v>
      </c>
      <c r="I26" s="115">
        <v>-69</v>
      </c>
      <c r="J26" s="116">
        <v>-7.624309392265193</v>
      </c>
    </row>
    <row r="27" spans="1:15" s="110" customFormat="1" ht="24.95" customHeight="1" x14ac:dyDescent="0.2">
      <c r="A27" s="193" t="s">
        <v>161</v>
      </c>
      <c r="B27" s="199" t="s">
        <v>162</v>
      </c>
      <c r="C27" s="113">
        <v>2.0885327728884802</v>
      </c>
      <c r="D27" s="115">
        <v>159</v>
      </c>
      <c r="E27" s="114">
        <v>129</v>
      </c>
      <c r="F27" s="114">
        <v>225</v>
      </c>
      <c r="G27" s="114">
        <v>146</v>
      </c>
      <c r="H27" s="140">
        <v>147</v>
      </c>
      <c r="I27" s="115">
        <v>12</v>
      </c>
      <c r="J27" s="116">
        <v>8.1632653061224492</v>
      </c>
    </row>
    <row r="28" spans="1:15" s="110" customFormat="1" ht="24.95" customHeight="1" x14ac:dyDescent="0.2">
      <c r="A28" s="193" t="s">
        <v>163</v>
      </c>
      <c r="B28" s="199" t="s">
        <v>164</v>
      </c>
      <c r="C28" s="113">
        <v>3.8224090371732564</v>
      </c>
      <c r="D28" s="115">
        <v>291</v>
      </c>
      <c r="E28" s="114">
        <v>428</v>
      </c>
      <c r="F28" s="114">
        <v>477</v>
      </c>
      <c r="G28" s="114">
        <v>294</v>
      </c>
      <c r="H28" s="140">
        <v>286</v>
      </c>
      <c r="I28" s="115">
        <v>5</v>
      </c>
      <c r="J28" s="116">
        <v>1.7482517482517483</v>
      </c>
    </row>
    <row r="29" spans="1:15" s="110" customFormat="1" ht="24.95" customHeight="1" x14ac:dyDescent="0.2">
      <c r="A29" s="193">
        <v>86</v>
      </c>
      <c r="B29" s="199" t="s">
        <v>165</v>
      </c>
      <c r="C29" s="113">
        <v>6.5020359910679097</v>
      </c>
      <c r="D29" s="115">
        <v>495</v>
      </c>
      <c r="E29" s="114">
        <v>436</v>
      </c>
      <c r="F29" s="114">
        <v>636</v>
      </c>
      <c r="G29" s="114">
        <v>399</v>
      </c>
      <c r="H29" s="140">
        <v>543</v>
      </c>
      <c r="I29" s="115">
        <v>-48</v>
      </c>
      <c r="J29" s="116">
        <v>-8.8397790055248624</v>
      </c>
    </row>
    <row r="30" spans="1:15" s="110" customFormat="1" ht="24.95" customHeight="1" x14ac:dyDescent="0.2">
      <c r="A30" s="193">
        <v>87.88</v>
      </c>
      <c r="B30" s="204" t="s">
        <v>166</v>
      </c>
      <c r="C30" s="113">
        <v>6.4232234336004206</v>
      </c>
      <c r="D30" s="115">
        <v>489</v>
      </c>
      <c r="E30" s="114">
        <v>548</v>
      </c>
      <c r="F30" s="114">
        <v>771</v>
      </c>
      <c r="G30" s="114">
        <v>407</v>
      </c>
      <c r="H30" s="140">
        <v>531</v>
      </c>
      <c r="I30" s="115">
        <v>-42</v>
      </c>
      <c r="J30" s="116">
        <v>-7.9096045197740112</v>
      </c>
    </row>
    <row r="31" spans="1:15" s="110" customFormat="1" ht="24.95" customHeight="1" x14ac:dyDescent="0.2">
      <c r="A31" s="193" t="s">
        <v>167</v>
      </c>
      <c r="B31" s="199" t="s">
        <v>168</v>
      </c>
      <c r="C31" s="113">
        <v>2.9554709050308681</v>
      </c>
      <c r="D31" s="115">
        <v>225</v>
      </c>
      <c r="E31" s="114">
        <v>214</v>
      </c>
      <c r="F31" s="114">
        <v>402</v>
      </c>
      <c r="G31" s="114">
        <v>175</v>
      </c>
      <c r="H31" s="140">
        <v>209</v>
      </c>
      <c r="I31" s="115">
        <v>16</v>
      </c>
      <c r="J31" s="116">
        <v>7.6555023923444976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0.61736503349533689</v>
      </c>
      <c r="D34" s="115">
        <v>47</v>
      </c>
      <c r="E34" s="114">
        <v>25</v>
      </c>
      <c r="F34" s="114">
        <v>60</v>
      </c>
      <c r="G34" s="114">
        <v>26</v>
      </c>
      <c r="H34" s="140">
        <v>48</v>
      </c>
      <c r="I34" s="115">
        <v>-1</v>
      </c>
      <c r="J34" s="116">
        <v>-2.0833333333333335</v>
      </c>
    </row>
    <row r="35" spans="1:10" s="110" customFormat="1" ht="24.95" customHeight="1" x14ac:dyDescent="0.2">
      <c r="A35" s="292" t="s">
        <v>171</v>
      </c>
      <c r="B35" s="293" t="s">
        <v>172</v>
      </c>
      <c r="C35" s="113">
        <v>28.33311440956259</v>
      </c>
      <c r="D35" s="115">
        <v>2157</v>
      </c>
      <c r="E35" s="114">
        <v>1827</v>
      </c>
      <c r="F35" s="114">
        <v>3164</v>
      </c>
      <c r="G35" s="114">
        <v>1818</v>
      </c>
      <c r="H35" s="140">
        <v>2273</v>
      </c>
      <c r="I35" s="115">
        <v>-116</v>
      </c>
      <c r="J35" s="116">
        <v>-5.1033875934887813</v>
      </c>
    </row>
    <row r="36" spans="1:10" s="110" customFormat="1" ht="24.95" customHeight="1" x14ac:dyDescent="0.2">
      <c r="A36" s="294" t="s">
        <v>173</v>
      </c>
      <c r="B36" s="295" t="s">
        <v>174</v>
      </c>
      <c r="C36" s="125">
        <v>71.04952055694207</v>
      </c>
      <c r="D36" s="143">
        <v>5409</v>
      </c>
      <c r="E36" s="144">
        <v>4798</v>
      </c>
      <c r="F36" s="144">
        <v>7326</v>
      </c>
      <c r="G36" s="144">
        <v>4934</v>
      </c>
      <c r="H36" s="145">
        <v>5824</v>
      </c>
      <c r="I36" s="143">
        <v>-415</v>
      </c>
      <c r="J36" s="146">
        <v>-7.125686813186813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7613</v>
      </c>
      <c r="F11" s="264">
        <v>6650</v>
      </c>
      <c r="G11" s="264">
        <v>10550</v>
      </c>
      <c r="H11" s="264">
        <v>6778</v>
      </c>
      <c r="I11" s="265">
        <v>8145</v>
      </c>
      <c r="J11" s="263">
        <v>-532</v>
      </c>
      <c r="K11" s="266">
        <v>-6.5316144874155926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24.773413897280967</v>
      </c>
      <c r="E13" s="115">
        <v>1886</v>
      </c>
      <c r="F13" s="114">
        <v>1617</v>
      </c>
      <c r="G13" s="114">
        <v>2282</v>
      </c>
      <c r="H13" s="114">
        <v>1837</v>
      </c>
      <c r="I13" s="140">
        <v>2029</v>
      </c>
      <c r="J13" s="115">
        <v>-143</v>
      </c>
      <c r="K13" s="116">
        <v>-7.0478068013799904</v>
      </c>
    </row>
    <row r="14" spans="1:15" ht="15.95" customHeight="1" x14ac:dyDescent="0.2">
      <c r="A14" s="306" t="s">
        <v>230</v>
      </c>
      <c r="B14" s="307"/>
      <c r="C14" s="308"/>
      <c r="D14" s="113">
        <v>56.153947195586497</v>
      </c>
      <c r="E14" s="115">
        <v>4275</v>
      </c>
      <c r="F14" s="114">
        <v>3550</v>
      </c>
      <c r="G14" s="114">
        <v>6535</v>
      </c>
      <c r="H14" s="114">
        <v>3508</v>
      </c>
      <c r="I14" s="140">
        <v>4485</v>
      </c>
      <c r="J14" s="115">
        <v>-210</v>
      </c>
      <c r="K14" s="116">
        <v>-4.6822742474916392</v>
      </c>
    </row>
    <row r="15" spans="1:15" ht="15.95" customHeight="1" x14ac:dyDescent="0.2">
      <c r="A15" s="306" t="s">
        <v>231</v>
      </c>
      <c r="B15" s="307"/>
      <c r="C15" s="308"/>
      <c r="D15" s="113">
        <v>9.2342046499408905</v>
      </c>
      <c r="E15" s="115">
        <v>703</v>
      </c>
      <c r="F15" s="114">
        <v>680</v>
      </c>
      <c r="G15" s="114">
        <v>827</v>
      </c>
      <c r="H15" s="114">
        <v>757</v>
      </c>
      <c r="I15" s="140">
        <v>854</v>
      </c>
      <c r="J15" s="115">
        <v>-151</v>
      </c>
      <c r="K15" s="116">
        <v>-17.681498829039814</v>
      </c>
    </row>
    <row r="16" spans="1:15" ht="15.95" customHeight="1" x14ac:dyDescent="0.2">
      <c r="A16" s="306" t="s">
        <v>232</v>
      </c>
      <c r="B16" s="307"/>
      <c r="C16" s="308"/>
      <c r="D16" s="113">
        <v>9.667673716012084</v>
      </c>
      <c r="E16" s="115">
        <v>736</v>
      </c>
      <c r="F16" s="114">
        <v>784</v>
      </c>
      <c r="G16" s="114">
        <v>816</v>
      </c>
      <c r="H16" s="114">
        <v>664</v>
      </c>
      <c r="I16" s="140">
        <v>756</v>
      </c>
      <c r="J16" s="115">
        <v>-20</v>
      </c>
      <c r="K16" s="116">
        <v>-2.6455026455026456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0.64363588598450017</v>
      </c>
      <c r="E18" s="115">
        <v>49</v>
      </c>
      <c r="F18" s="114">
        <v>25</v>
      </c>
      <c r="G18" s="114">
        <v>64</v>
      </c>
      <c r="H18" s="114">
        <v>21</v>
      </c>
      <c r="I18" s="140">
        <v>45</v>
      </c>
      <c r="J18" s="115">
        <v>4</v>
      </c>
      <c r="K18" s="116">
        <v>8.8888888888888893</v>
      </c>
    </row>
    <row r="19" spans="1:11" ht="14.1" customHeight="1" x14ac:dyDescent="0.2">
      <c r="A19" s="306" t="s">
        <v>235</v>
      </c>
      <c r="B19" s="307" t="s">
        <v>236</v>
      </c>
      <c r="C19" s="308"/>
      <c r="D19" s="113">
        <v>6.5677131222908178E-2</v>
      </c>
      <c r="E19" s="115">
        <v>5</v>
      </c>
      <c r="F19" s="114">
        <v>6</v>
      </c>
      <c r="G19" s="114">
        <v>17</v>
      </c>
      <c r="H19" s="114">
        <v>7</v>
      </c>
      <c r="I19" s="140">
        <v>12</v>
      </c>
      <c r="J19" s="115">
        <v>-7</v>
      </c>
      <c r="K19" s="116">
        <v>-58.333333333333336</v>
      </c>
    </row>
    <row r="20" spans="1:11" ht="14.1" customHeight="1" x14ac:dyDescent="0.2">
      <c r="A20" s="306">
        <v>12</v>
      </c>
      <c r="B20" s="307" t="s">
        <v>237</v>
      </c>
      <c r="C20" s="308"/>
      <c r="D20" s="113">
        <v>0.88007355838696966</v>
      </c>
      <c r="E20" s="115">
        <v>67</v>
      </c>
      <c r="F20" s="114">
        <v>39</v>
      </c>
      <c r="G20" s="114">
        <v>93</v>
      </c>
      <c r="H20" s="114">
        <v>122</v>
      </c>
      <c r="I20" s="140">
        <v>73</v>
      </c>
      <c r="J20" s="115">
        <v>-6</v>
      </c>
      <c r="K20" s="116">
        <v>-8.2191780821917817</v>
      </c>
    </row>
    <row r="21" spans="1:11" ht="14.1" customHeight="1" x14ac:dyDescent="0.2">
      <c r="A21" s="306">
        <v>21</v>
      </c>
      <c r="B21" s="307" t="s">
        <v>238</v>
      </c>
      <c r="C21" s="308"/>
      <c r="D21" s="113">
        <v>0.31525022986995926</v>
      </c>
      <c r="E21" s="115">
        <v>24</v>
      </c>
      <c r="F21" s="114">
        <v>10</v>
      </c>
      <c r="G21" s="114">
        <v>22</v>
      </c>
      <c r="H21" s="114">
        <v>12</v>
      </c>
      <c r="I21" s="140">
        <v>20</v>
      </c>
      <c r="J21" s="115">
        <v>4</v>
      </c>
      <c r="K21" s="116">
        <v>20</v>
      </c>
    </row>
    <row r="22" spans="1:11" ht="14.1" customHeight="1" x14ac:dyDescent="0.2">
      <c r="A22" s="306">
        <v>22</v>
      </c>
      <c r="B22" s="307" t="s">
        <v>239</v>
      </c>
      <c r="C22" s="308"/>
      <c r="D22" s="113">
        <v>3.402075397346644</v>
      </c>
      <c r="E22" s="115">
        <v>259</v>
      </c>
      <c r="F22" s="114">
        <v>260</v>
      </c>
      <c r="G22" s="114">
        <v>352</v>
      </c>
      <c r="H22" s="114">
        <v>223</v>
      </c>
      <c r="I22" s="140">
        <v>199</v>
      </c>
      <c r="J22" s="115">
        <v>60</v>
      </c>
      <c r="K22" s="116">
        <v>30.150753768844222</v>
      </c>
    </row>
    <row r="23" spans="1:11" ht="14.1" customHeight="1" x14ac:dyDescent="0.2">
      <c r="A23" s="306">
        <v>23</v>
      </c>
      <c r="B23" s="307" t="s">
        <v>240</v>
      </c>
      <c r="C23" s="308"/>
      <c r="D23" s="113">
        <v>0.76185472218573491</v>
      </c>
      <c r="E23" s="115">
        <v>58</v>
      </c>
      <c r="F23" s="114">
        <v>29</v>
      </c>
      <c r="G23" s="114">
        <v>50</v>
      </c>
      <c r="H23" s="114">
        <v>27</v>
      </c>
      <c r="I23" s="140">
        <v>41</v>
      </c>
      <c r="J23" s="115">
        <v>17</v>
      </c>
      <c r="K23" s="116">
        <v>41.463414634146339</v>
      </c>
    </row>
    <row r="24" spans="1:11" ht="14.1" customHeight="1" x14ac:dyDescent="0.2">
      <c r="A24" s="306">
        <v>24</v>
      </c>
      <c r="B24" s="307" t="s">
        <v>241</v>
      </c>
      <c r="C24" s="308"/>
      <c r="D24" s="113">
        <v>8.7481938788913709</v>
      </c>
      <c r="E24" s="115">
        <v>666</v>
      </c>
      <c r="F24" s="114">
        <v>490</v>
      </c>
      <c r="G24" s="114">
        <v>918</v>
      </c>
      <c r="H24" s="114">
        <v>676</v>
      </c>
      <c r="I24" s="140">
        <v>889</v>
      </c>
      <c r="J24" s="115">
        <v>-223</v>
      </c>
      <c r="K24" s="116">
        <v>-25.084364454443193</v>
      </c>
    </row>
    <row r="25" spans="1:11" ht="14.1" customHeight="1" x14ac:dyDescent="0.2">
      <c r="A25" s="306">
        <v>25</v>
      </c>
      <c r="B25" s="307" t="s">
        <v>242</v>
      </c>
      <c r="C25" s="308"/>
      <c r="D25" s="113">
        <v>6.6727965322474718</v>
      </c>
      <c r="E25" s="115">
        <v>508</v>
      </c>
      <c r="F25" s="114">
        <v>313</v>
      </c>
      <c r="G25" s="114">
        <v>647</v>
      </c>
      <c r="H25" s="114">
        <v>427</v>
      </c>
      <c r="I25" s="140">
        <v>584</v>
      </c>
      <c r="J25" s="115">
        <v>-76</v>
      </c>
      <c r="K25" s="116">
        <v>-13.013698630136986</v>
      </c>
    </row>
    <row r="26" spans="1:11" ht="14.1" customHeight="1" x14ac:dyDescent="0.2">
      <c r="A26" s="306">
        <v>26</v>
      </c>
      <c r="B26" s="307" t="s">
        <v>243</v>
      </c>
      <c r="C26" s="308"/>
      <c r="D26" s="113">
        <v>3.1393668724550112</v>
      </c>
      <c r="E26" s="115">
        <v>239</v>
      </c>
      <c r="F26" s="114">
        <v>304</v>
      </c>
      <c r="G26" s="114">
        <v>533</v>
      </c>
      <c r="H26" s="114">
        <v>167</v>
      </c>
      <c r="I26" s="140">
        <v>234</v>
      </c>
      <c r="J26" s="115">
        <v>5</v>
      </c>
      <c r="K26" s="116">
        <v>2.1367521367521367</v>
      </c>
    </row>
    <row r="27" spans="1:11" ht="14.1" customHeight="1" x14ac:dyDescent="0.2">
      <c r="A27" s="306">
        <v>27</v>
      </c>
      <c r="B27" s="307" t="s">
        <v>244</v>
      </c>
      <c r="C27" s="308"/>
      <c r="D27" s="113">
        <v>2.6796269538946538</v>
      </c>
      <c r="E27" s="115">
        <v>204</v>
      </c>
      <c r="F27" s="114">
        <v>131</v>
      </c>
      <c r="G27" s="114">
        <v>252</v>
      </c>
      <c r="H27" s="114">
        <v>179</v>
      </c>
      <c r="I27" s="140">
        <v>198</v>
      </c>
      <c r="J27" s="115">
        <v>6</v>
      </c>
      <c r="K27" s="116">
        <v>3.0303030303030303</v>
      </c>
    </row>
    <row r="28" spans="1:11" ht="14.1" customHeight="1" x14ac:dyDescent="0.2">
      <c r="A28" s="306">
        <v>28</v>
      </c>
      <c r="B28" s="307" t="s">
        <v>245</v>
      </c>
      <c r="C28" s="308"/>
      <c r="D28" s="113" t="s">
        <v>513</v>
      </c>
      <c r="E28" s="115" t="s">
        <v>513</v>
      </c>
      <c r="F28" s="114">
        <v>5</v>
      </c>
      <c r="G28" s="114" t="s">
        <v>513</v>
      </c>
      <c r="H28" s="114">
        <v>9</v>
      </c>
      <c r="I28" s="140" t="s">
        <v>513</v>
      </c>
      <c r="J28" s="115" t="s">
        <v>513</v>
      </c>
      <c r="K28" s="116" t="s">
        <v>513</v>
      </c>
    </row>
    <row r="29" spans="1:11" ht="14.1" customHeight="1" x14ac:dyDescent="0.2">
      <c r="A29" s="306">
        <v>29</v>
      </c>
      <c r="B29" s="307" t="s">
        <v>246</v>
      </c>
      <c r="C29" s="308"/>
      <c r="D29" s="113">
        <v>2.3512412977801129</v>
      </c>
      <c r="E29" s="115">
        <v>179</v>
      </c>
      <c r="F29" s="114">
        <v>213</v>
      </c>
      <c r="G29" s="114">
        <v>253</v>
      </c>
      <c r="H29" s="114">
        <v>196</v>
      </c>
      <c r="I29" s="140">
        <v>203</v>
      </c>
      <c r="J29" s="115">
        <v>-24</v>
      </c>
      <c r="K29" s="116">
        <v>-11.822660098522167</v>
      </c>
    </row>
    <row r="30" spans="1:11" ht="14.1" customHeight="1" x14ac:dyDescent="0.2">
      <c r="A30" s="306" t="s">
        <v>247</v>
      </c>
      <c r="B30" s="307" t="s">
        <v>248</v>
      </c>
      <c r="C30" s="308"/>
      <c r="D30" s="113">
        <v>0.74871929594115327</v>
      </c>
      <c r="E30" s="115">
        <v>57</v>
      </c>
      <c r="F30" s="114" t="s">
        <v>513</v>
      </c>
      <c r="G30" s="114">
        <v>71</v>
      </c>
      <c r="H30" s="114" t="s">
        <v>513</v>
      </c>
      <c r="I30" s="140">
        <v>57</v>
      </c>
      <c r="J30" s="115">
        <v>0</v>
      </c>
      <c r="K30" s="116">
        <v>0</v>
      </c>
    </row>
    <row r="31" spans="1:11" ht="14.1" customHeight="1" x14ac:dyDescent="0.2">
      <c r="A31" s="306" t="s">
        <v>249</v>
      </c>
      <c r="B31" s="307" t="s">
        <v>250</v>
      </c>
      <c r="C31" s="308"/>
      <c r="D31" s="113">
        <v>1.5499802968606331</v>
      </c>
      <c r="E31" s="115">
        <v>118</v>
      </c>
      <c r="F31" s="114">
        <v>163</v>
      </c>
      <c r="G31" s="114">
        <v>172</v>
      </c>
      <c r="H31" s="114">
        <v>151</v>
      </c>
      <c r="I31" s="140">
        <v>136</v>
      </c>
      <c r="J31" s="115">
        <v>-18</v>
      </c>
      <c r="K31" s="116">
        <v>-13.235294117647058</v>
      </c>
    </row>
    <row r="32" spans="1:11" ht="14.1" customHeight="1" x14ac:dyDescent="0.2">
      <c r="A32" s="306">
        <v>31</v>
      </c>
      <c r="B32" s="307" t="s">
        <v>251</v>
      </c>
      <c r="C32" s="308"/>
      <c r="D32" s="113">
        <v>0.60422960725075525</v>
      </c>
      <c r="E32" s="115">
        <v>46</v>
      </c>
      <c r="F32" s="114">
        <v>42</v>
      </c>
      <c r="G32" s="114">
        <v>68</v>
      </c>
      <c r="H32" s="114">
        <v>43</v>
      </c>
      <c r="I32" s="140">
        <v>46</v>
      </c>
      <c r="J32" s="115">
        <v>0</v>
      </c>
      <c r="K32" s="116">
        <v>0</v>
      </c>
    </row>
    <row r="33" spans="1:11" ht="14.1" customHeight="1" x14ac:dyDescent="0.2">
      <c r="A33" s="306">
        <v>32</v>
      </c>
      <c r="B33" s="307" t="s">
        <v>252</v>
      </c>
      <c r="C33" s="308"/>
      <c r="D33" s="113">
        <v>2.4957309864705111</v>
      </c>
      <c r="E33" s="115">
        <v>190</v>
      </c>
      <c r="F33" s="114">
        <v>119</v>
      </c>
      <c r="G33" s="114">
        <v>259</v>
      </c>
      <c r="H33" s="114">
        <v>183</v>
      </c>
      <c r="I33" s="140">
        <v>165</v>
      </c>
      <c r="J33" s="115">
        <v>25</v>
      </c>
      <c r="K33" s="116">
        <v>15.151515151515152</v>
      </c>
    </row>
    <row r="34" spans="1:11" ht="14.1" customHeight="1" x14ac:dyDescent="0.2">
      <c r="A34" s="306">
        <v>33</v>
      </c>
      <c r="B34" s="307" t="s">
        <v>253</v>
      </c>
      <c r="C34" s="308"/>
      <c r="D34" s="113">
        <v>1.3792197556810719</v>
      </c>
      <c r="E34" s="115">
        <v>105</v>
      </c>
      <c r="F34" s="114">
        <v>73</v>
      </c>
      <c r="G34" s="114">
        <v>137</v>
      </c>
      <c r="H34" s="114">
        <v>94</v>
      </c>
      <c r="I34" s="140">
        <v>144</v>
      </c>
      <c r="J34" s="115">
        <v>-39</v>
      </c>
      <c r="K34" s="116">
        <v>-27.083333333333332</v>
      </c>
    </row>
    <row r="35" spans="1:11" ht="14.1" customHeight="1" x14ac:dyDescent="0.2">
      <c r="A35" s="306">
        <v>34</v>
      </c>
      <c r="B35" s="307" t="s">
        <v>254</v>
      </c>
      <c r="C35" s="308"/>
      <c r="D35" s="113">
        <v>1.733876264284776</v>
      </c>
      <c r="E35" s="115">
        <v>132</v>
      </c>
      <c r="F35" s="114">
        <v>94</v>
      </c>
      <c r="G35" s="114">
        <v>222</v>
      </c>
      <c r="H35" s="114">
        <v>107</v>
      </c>
      <c r="I35" s="140">
        <v>172</v>
      </c>
      <c r="J35" s="115">
        <v>-40</v>
      </c>
      <c r="K35" s="116">
        <v>-23.255813953488371</v>
      </c>
    </row>
    <row r="36" spans="1:11" ht="14.1" customHeight="1" x14ac:dyDescent="0.2">
      <c r="A36" s="306">
        <v>41</v>
      </c>
      <c r="B36" s="307" t="s">
        <v>255</v>
      </c>
      <c r="C36" s="308"/>
      <c r="D36" s="113">
        <v>0.47287534480493892</v>
      </c>
      <c r="E36" s="115">
        <v>36</v>
      </c>
      <c r="F36" s="114">
        <v>50</v>
      </c>
      <c r="G36" s="114">
        <v>65</v>
      </c>
      <c r="H36" s="114">
        <v>54</v>
      </c>
      <c r="I36" s="140">
        <v>35</v>
      </c>
      <c r="J36" s="115">
        <v>1</v>
      </c>
      <c r="K36" s="116">
        <v>2.8571428571428572</v>
      </c>
    </row>
    <row r="37" spans="1:11" ht="14.1" customHeight="1" x14ac:dyDescent="0.2">
      <c r="A37" s="306">
        <v>42</v>
      </c>
      <c r="B37" s="307" t="s">
        <v>256</v>
      </c>
      <c r="C37" s="308"/>
      <c r="D37" s="113">
        <v>9.1947983712071454E-2</v>
      </c>
      <c r="E37" s="115">
        <v>7</v>
      </c>
      <c r="F37" s="114" t="s">
        <v>513</v>
      </c>
      <c r="G37" s="114">
        <v>9</v>
      </c>
      <c r="H37" s="114" t="s">
        <v>513</v>
      </c>
      <c r="I37" s="140">
        <v>11</v>
      </c>
      <c r="J37" s="115">
        <v>-4</v>
      </c>
      <c r="K37" s="116">
        <v>-36.363636363636367</v>
      </c>
    </row>
    <row r="38" spans="1:11" ht="14.1" customHeight="1" x14ac:dyDescent="0.2">
      <c r="A38" s="306">
        <v>43</v>
      </c>
      <c r="B38" s="307" t="s">
        <v>257</v>
      </c>
      <c r="C38" s="308"/>
      <c r="D38" s="113">
        <v>1.4711677393931433</v>
      </c>
      <c r="E38" s="115">
        <v>112</v>
      </c>
      <c r="F38" s="114">
        <v>129</v>
      </c>
      <c r="G38" s="114">
        <v>215</v>
      </c>
      <c r="H38" s="114">
        <v>161</v>
      </c>
      <c r="I38" s="140">
        <v>142</v>
      </c>
      <c r="J38" s="115">
        <v>-30</v>
      </c>
      <c r="K38" s="116">
        <v>-21.12676056338028</v>
      </c>
    </row>
    <row r="39" spans="1:11" ht="14.1" customHeight="1" x14ac:dyDescent="0.2">
      <c r="A39" s="306">
        <v>51</v>
      </c>
      <c r="B39" s="307" t="s">
        <v>258</v>
      </c>
      <c r="C39" s="308"/>
      <c r="D39" s="113">
        <v>6.9617759096282672</v>
      </c>
      <c r="E39" s="115">
        <v>530</v>
      </c>
      <c r="F39" s="114">
        <v>480</v>
      </c>
      <c r="G39" s="114">
        <v>786</v>
      </c>
      <c r="H39" s="114">
        <v>562</v>
      </c>
      <c r="I39" s="140">
        <v>570</v>
      </c>
      <c r="J39" s="115">
        <v>-40</v>
      </c>
      <c r="K39" s="116">
        <v>-7.0175438596491224</v>
      </c>
    </row>
    <row r="40" spans="1:11" ht="14.1" customHeight="1" x14ac:dyDescent="0.2">
      <c r="A40" s="306" t="s">
        <v>259</v>
      </c>
      <c r="B40" s="307" t="s">
        <v>260</v>
      </c>
      <c r="C40" s="308"/>
      <c r="D40" s="113">
        <v>6.4100880073558386</v>
      </c>
      <c r="E40" s="115">
        <v>488</v>
      </c>
      <c r="F40" s="114">
        <v>446</v>
      </c>
      <c r="G40" s="114">
        <v>708</v>
      </c>
      <c r="H40" s="114">
        <v>519</v>
      </c>
      <c r="I40" s="140">
        <v>514</v>
      </c>
      <c r="J40" s="115">
        <v>-26</v>
      </c>
      <c r="K40" s="116">
        <v>-5.0583657587548636</v>
      </c>
    </row>
    <row r="41" spans="1:11" ht="14.1" customHeight="1" x14ac:dyDescent="0.2">
      <c r="A41" s="306"/>
      <c r="B41" s="307" t="s">
        <v>261</v>
      </c>
      <c r="C41" s="308"/>
      <c r="D41" s="113">
        <v>5.5037435964797057</v>
      </c>
      <c r="E41" s="115">
        <v>419</v>
      </c>
      <c r="F41" s="114">
        <v>340</v>
      </c>
      <c r="G41" s="114">
        <v>537</v>
      </c>
      <c r="H41" s="114">
        <v>383</v>
      </c>
      <c r="I41" s="140">
        <v>371</v>
      </c>
      <c r="J41" s="115">
        <v>48</v>
      </c>
      <c r="K41" s="116">
        <v>12.938005390835579</v>
      </c>
    </row>
    <row r="42" spans="1:11" ht="14.1" customHeight="1" x14ac:dyDescent="0.2">
      <c r="A42" s="306">
        <v>52</v>
      </c>
      <c r="B42" s="307" t="s">
        <v>262</v>
      </c>
      <c r="C42" s="308"/>
      <c r="D42" s="113">
        <v>5.4774727439905426</v>
      </c>
      <c r="E42" s="115">
        <v>417</v>
      </c>
      <c r="F42" s="114">
        <v>282</v>
      </c>
      <c r="G42" s="114">
        <v>411</v>
      </c>
      <c r="H42" s="114">
        <v>321</v>
      </c>
      <c r="I42" s="140">
        <v>401</v>
      </c>
      <c r="J42" s="115">
        <v>16</v>
      </c>
      <c r="K42" s="116">
        <v>3.9900249376558605</v>
      </c>
    </row>
    <row r="43" spans="1:11" ht="14.1" customHeight="1" x14ac:dyDescent="0.2">
      <c r="A43" s="306" t="s">
        <v>263</v>
      </c>
      <c r="B43" s="307" t="s">
        <v>264</v>
      </c>
      <c r="C43" s="308"/>
      <c r="D43" s="113">
        <v>4.7812951530277159</v>
      </c>
      <c r="E43" s="115">
        <v>364</v>
      </c>
      <c r="F43" s="114">
        <v>255</v>
      </c>
      <c r="G43" s="114">
        <v>360</v>
      </c>
      <c r="H43" s="114">
        <v>281</v>
      </c>
      <c r="I43" s="140">
        <v>352</v>
      </c>
      <c r="J43" s="115">
        <v>12</v>
      </c>
      <c r="K43" s="116">
        <v>3.4090909090909092</v>
      </c>
    </row>
    <row r="44" spans="1:11" ht="14.1" customHeight="1" x14ac:dyDescent="0.2">
      <c r="A44" s="306">
        <v>53</v>
      </c>
      <c r="B44" s="307" t="s">
        <v>265</v>
      </c>
      <c r="C44" s="308"/>
      <c r="D44" s="113">
        <v>1.4580323131485617</v>
      </c>
      <c r="E44" s="115">
        <v>111</v>
      </c>
      <c r="F44" s="114">
        <v>125</v>
      </c>
      <c r="G44" s="114">
        <v>164</v>
      </c>
      <c r="H44" s="114">
        <v>195</v>
      </c>
      <c r="I44" s="140">
        <v>117</v>
      </c>
      <c r="J44" s="115">
        <v>-6</v>
      </c>
      <c r="K44" s="116">
        <v>-5.1282051282051286</v>
      </c>
    </row>
    <row r="45" spans="1:11" ht="14.1" customHeight="1" x14ac:dyDescent="0.2">
      <c r="A45" s="306" t="s">
        <v>266</v>
      </c>
      <c r="B45" s="307" t="s">
        <v>267</v>
      </c>
      <c r="C45" s="308"/>
      <c r="D45" s="113">
        <v>1.4186260344148167</v>
      </c>
      <c r="E45" s="115">
        <v>108</v>
      </c>
      <c r="F45" s="114">
        <v>123</v>
      </c>
      <c r="G45" s="114">
        <v>161</v>
      </c>
      <c r="H45" s="114">
        <v>191</v>
      </c>
      <c r="I45" s="140">
        <v>112</v>
      </c>
      <c r="J45" s="115">
        <v>-4</v>
      </c>
      <c r="K45" s="116">
        <v>-3.5714285714285716</v>
      </c>
    </row>
    <row r="46" spans="1:11" ht="14.1" customHeight="1" x14ac:dyDescent="0.2">
      <c r="A46" s="306">
        <v>54</v>
      </c>
      <c r="B46" s="307" t="s">
        <v>268</v>
      </c>
      <c r="C46" s="308"/>
      <c r="D46" s="113">
        <v>3.3101274136345724</v>
      </c>
      <c r="E46" s="115">
        <v>252</v>
      </c>
      <c r="F46" s="114">
        <v>184</v>
      </c>
      <c r="G46" s="114">
        <v>244</v>
      </c>
      <c r="H46" s="114">
        <v>222</v>
      </c>
      <c r="I46" s="140">
        <v>243</v>
      </c>
      <c r="J46" s="115">
        <v>9</v>
      </c>
      <c r="K46" s="116">
        <v>3.7037037037037037</v>
      </c>
    </row>
    <row r="47" spans="1:11" ht="14.1" customHeight="1" x14ac:dyDescent="0.2">
      <c r="A47" s="306">
        <v>61</v>
      </c>
      <c r="B47" s="307" t="s">
        <v>269</v>
      </c>
      <c r="C47" s="308"/>
      <c r="D47" s="113">
        <v>2.4825955602259295</v>
      </c>
      <c r="E47" s="115">
        <v>189</v>
      </c>
      <c r="F47" s="114">
        <v>116</v>
      </c>
      <c r="G47" s="114">
        <v>245</v>
      </c>
      <c r="H47" s="114">
        <v>146</v>
      </c>
      <c r="I47" s="140">
        <v>184</v>
      </c>
      <c r="J47" s="115">
        <v>5</v>
      </c>
      <c r="K47" s="116">
        <v>2.7173913043478262</v>
      </c>
    </row>
    <row r="48" spans="1:11" ht="14.1" customHeight="1" x14ac:dyDescent="0.2">
      <c r="A48" s="306">
        <v>62</v>
      </c>
      <c r="B48" s="307" t="s">
        <v>270</v>
      </c>
      <c r="C48" s="308"/>
      <c r="D48" s="113">
        <v>6.882963352160778</v>
      </c>
      <c r="E48" s="115">
        <v>524</v>
      </c>
      <c r="F48" s="114">
        <v>548</v>
      </c>
      <c r="G48" s="114">
        <v>815</v>
      </c>
      <c r="H48" s="114">
        <v>475</v>
      </c>
      <c r="I48" s="140">
        <v>552</v>
      </c>
      <c r="J48" s="115">
        <v>-28</v>
      </c>
      <c r="K48" s="116">
        <v>-5.0724637681159424</v>
      </c>
    </row>
    <row r="49" spans="1:11" ht="14.1" customHeight="1" x14ac:dyDescent="0.2">
      <c r="A49" s="306">
        <v>63</v>
      </c>
      <c r="B49" s="307" t="s">
        <v>271</v>
      </c>
      <c r="C49" s="308"/>
      <c r="D49" s="113">
        <v>2.9817417575200316</v>
      </c>
      <c r="E49" s="115">
        <v>227</v>
      </c>
      <c r="F49" s="114">
        <v>196</v>
      </c>
      <c r="G49" s="114">
        <v>251</v>
      </c>
      <c r="H49" s="114">
        <v>177</v>
      </c>
      <c r="I49" s="140">
        <v>225</v>
      </c>
      <c r="J49" s="115">
        <v>2</v>
      </c>
      <c r="K49" s="116">
        <v>0.88888888888888884</v>
      </c>
    </row>
    <row r="50" spans="1:11" ht="14.1" customHeight="1" x14ac:dyDescent="0.2">
      <c r="A50" s="306" t="s">
        <v>272</v>
      </c>
      <c r="B50" s="307" t="s">
        <v>273</v>
      </c>
      <c r="C50" s="308"/>
      <c r="D50" s="113">
        <v>0.40719821358203073</v>
      </c>
      <c r="E50" s="115">
        <v>31</v>
      </c>
      <c r="F50" s="114">
        <v>29</v>
      </c>
      <c r="G50" s="114">
        <v>33</v>
      </c>
      <c r="H50" s="114">
        <v>24</v>
      </c>
      <c r="I50" s="140">
        <v>31</v>
      </c>
      <c r="J50" s="115">
        <v>0</v>
      </c>
      <c r="K50" s="116">
        <v>0</v>
      </c>
    </row>
    <row r="51" spans="1:11" ht="14.1" customHeight="1" x14ac:dyDescent="0.2">
      <c r="A51" s="306" t="s">
        <v>274</v>
      </c>
      <c r="B51" s="307" t="s">
        <v>275</v>
      </c>
      <c r="C51" s="308"/>
      <c r="D51" s="113">
        <v>2.2592933140680413</v>
      </c>
      <c r="E51" s="115">
        <v>172</v>
      </c>
      <c r="F51" s="114">
        <v>144</v>
      </c>
      <c r="G51" s="114">
        <v>193</v>
      </c>
      <c r="H51" s="114">
        <v>141</v>
      </c>
      <c r="I51" s="140">
        <v>171</v>
      </c>
      <c r="J51" s="115">
        <v>1</v>
      </c>
      <c r="K51" s="116">
        <v>0.58479532163742687</v>
      </c>
    </row>
    <row r="52" spans="1:11" ht="14.1" customHeight="1" x14ac:dyDescent="0.2">
      <c r="A52" s="306">
        <v>71</v>
      </c>
      <c r="B52" s="307" t="s">
        <v>276</v>
      </c>
      <c r="C52" s="308"/>
      <c r="D52" s="113">
        <v>8.8270064363588592</v>
      </c>
      <c r="E52" s="115">
        <v>672</v>
      </c>
      <c r="F52" s="114">
        <v>511</v>
      </c>
      <c r="G52" s="114">
        <v>865</v>
      </c>
      <c r="H52" s="114">
        <v>519</v>
      </c>
      <c r="I52" s="140">
        <v>662</v>
      </c>
      <c r="J52" s="115">
        <v>10</v>
      </c>
      <c r="K52" s="116">
        <v>1.5105740181268883</v>
      </c>
    </row>
    <row r="53" spans="1:11" ht="14.1" customHeight="1" x14ac:dyDescent="0.2">
      <c r="A53" s="306" t="s">
        <v>277</v>
      </c>
      <c r="B53" s="307" t="s">
        <v>278</v>
      </c>
      <c r="C53" s="308"/>
      <c r="D53" s="113">
        <v>3.402075397346644</v>
      </c>
      <c r="E53" s="115">
        <v>259</v>
      </c>
      <c r="F53" s="114">
        <v>196</v>
      </c>
      <c r="G53" s="114">
        <v>416</v>
      </c>
      <c r="H53" s="114">
        <v>194</v>
      </c>
      <c r="I53" s="140">
        <v>238</v>
      </c>
      <c r="J53" s="115">
        <v>21</v>
      </c>
      <c r="K53" s="116">
        <v>8.8235294117647065</v>
      </c>
    </row>
    <row r="54" spans="1:11" ht="14.1" customHeight="1" x14ac:dyDescent="0.2">
      <c r="A54" s="306" t="s">
        <v>279</v>
      </c>
      <c r="B54" s="307" t="s">
        <v>280</v>
      </c>
      <c r="C54" s="308"/>
      <c r="D54" s="113">
        <v>4.3740969394456855</v>
      </c>
      <c r="E54" s="115">
        <v>333</v>
      </c>
      <c r="F54" s="114">
        <v>266</v>
      </c>
      <c r="G54" s="114">
        <v>390</v>
      </c>
      <c r="H54" s="114">
        <v>284</v>
      </c>
      <c r="I54" s="140">
        <v>330</v>
      </c>
      <c r="J54" s="115">
        <v>3</v>
      </c>
      <c r="K54" s="116">
        <v>0.90909090909090906</v>
      </c>
    </row>
    <row r="55" spans="1:11" ht="14.1" customHeight="1" x14ac:dyDescent="0.2">
      <c r="A55" s="306">
        <v>72</v>
      </c>
      <c r="B55" s="307" t="s">
        <v>281</v>
      </c>
      <c r="C55" s="308"/>
      <c r="D55" s="113">
        <v>2.5351372652042561</v>
      </c>
      <c r="E55" s="115">
        <v>193</v>
      </c>
      <c r="F55" s="114">
        <v>113</v>
      </c>
      <c r="G55" s="114">
        <v>210</v>
      </c>
      <c r="H55" s="114">
        <v>101</v>
      </c>
      <c r="I55" s="140">
        <v>381</v>
      </c>
      <c r="J55" s="115">
        <v>-188</v>
      </c>
      <c r="K55" s="116">
        <v>-49.343832020997375</v>
      </c>
    </row>
    <row r="56" spans="1:11" ht="14.1" customHeight="1" x14ac:dyDescent="0.2">
      <c r="A56" s="306" t="s">
        <v>282</v>
      </c>
      <c r="B56" s="307" t="s">
        <v>283</v>
      </c>
      <c r="C56" s="308"/>
      <c r="D56" s="113">
        <v>0.70931301720740836</v>
      </c>
      <c r="E56" s="115">
        <v>54</v>
      </c>
      <c r="F56" s="114">
        <v>19</v>
      </c>
      <c r="G56" s="114">
        <v>103</v>
      </c>
      <c r="H56" s="114">
        <v>20</v>
      </c>
      <c r="I56" s="140">
        <v>290</v>
      </c>
      <c r="J56" s="115">
        <v>-236</v>
      </c>
      <c r="K56" s="116">
        <v>-81.379310344827587</v>
      </c>
    </row>
    <row r="57" spans="1:11" ht="14.1" customHeight="1" x14ac:dyDescent="0.2">
      <c r="A57" s="306" t="s">
        <v>284</v>
      </c>
      <c r="B57" s="307" t="s">
        <v>285</v>
      </c>
      <c r="C57" s="308"/>
      <c r="D57" s="113">
        <v>1.195323788256929</v>
      </c>
      <c r="E57" s="115">
        <v>91</v>
      </c>
      <c r="F57" s="114">
        <v>74</v>
      </c>
      <c r="G57" s="114">
        <v>76</v>
      </c>
      <c r="H57" s="114">
        <v>58</v>
      </c>
      <c r="I57" s="140">
        <v>71</v>
      </c>
      <c r="J57" s="115">
        <v>20</v>
      </c>
      <c r="K57" s="116">
        <v>28.169014084507044</v>
      </c>
    </row>
    <row r="58" spans="1:11" ht="14.1" customHeight="1" x14ac:dyDescent="0.2">
      <c r="A58" s="306">
        <v>73</v>
      </c>
      <c r="B58" s="307" t="s">
        <v>286</v>
      </c>
      <c r="C58" s="308"/>
      <c r="D58" s="113">
        <v>1.484303165637725</v>
      </c>
      <c r="E58" s="115">
        <v>113</v>
      </c>
      <c r="F58" s="114">
        <v>72</v>
      </c>
      <c r="G58" s="114">
        <v>162</v>
      </c>
      <c r="H58" s="114">
        <v>69</v>
      </c>
      <c r="I58" s="140">
        <v>110</v>
      </c>
      <c r="J58" s="115">
        <v>3</v>
      </c>
      <c r="K58" s="116">
        <v>2.7272727272727271</v>
      </c>
    </row>
    <row r="59" spans="1:11" ht="14.1" customHeight="1" x14ac:dyDescent="0.2">
      <c r="A59" s="306" t="s">
        <v>287</v>
      </c>
      <c r="B59" s="307" t="s">
        <v>288</v>
      </c>
      <c r="C59" s="308"/>
      <c r="D59" s="113">
        <v>1.0508340995665308</v>
      </c>
      <c r="E59" s="115">
        <v>80</v>
      </c>
      <c r="F59" s="114">
        <v>47</v>
      </c>
      <c r="G59" s="114">
        <v>120</v>
      </c>
      <c r="H59" s="114">
        <v>44</v>
      </c>
      <c r="I59" s="140">
        <v>76</v>
      </c>
      <c r="J59" s="115">
        <v>4</v>
      </c>
      <c r="K59" s="116">
        <v>5.2631578947368425</v>
      </c>
    </row>
    <row r="60" spans="1:11" ht="14.1" customHeight="1" x14ac:dyDescent="0.2">
      <c r="A60" s="306">
        <v>81</v>
      </c>
      <c r="B60" s="307" t="s">
        <v>289</v>
      </c>
      <c r="C60" s="308"/>
      <c r="D60" s="113">
        <v>7.1456718770524104</v>
      </c>
      <c r="E60" s="115">
        <v>544</v>
      </c>
      <c r="F60" s="114">
        <v>497</v>
      </c>
      <c r="G60" s="114">
        <v>677</v>
      </c>
      <c r="H60" s="114">
        <v>436</v>
      </c>
      <c r="I60" s="140">
        <v>545</v>
      </c>
      <c r="J60" s="115">
        <v>-1</v>
      </c>
      <c r="K60" s="116">
        <v>-0.1834862385321101</v>
      </c>
    </row>
    <row r="61" spans="1:11" ht="14.1" customHeight="1" x14ac:dyDescent="0.2">
      <c r="A61" s="306" t="s">
        <v>290</v>
      </c>
      <c r="B61" s="307" t="s">
        <v>291</v>
      </c>
      <c r="C61" s="308"/>
      <c r="D61" s="113">
        <v>1.9309076579535005</v>
      </c>
      <c r="E61" s="115">
        <v>147</v>
      </c>
      <c r="F61" s="114">
        <v>101</v>
      </c>
      <c r="G61" s="114">
        <v>249</v>
      </c>
      <c r="H61" s="114">
        <v>151</v>
      </c>
      <c r="I61" s="140">
        <v>165</v>
      </c>
      <c r="J61" s="115">
        <v>-18</v>
      </c>
      <c r="K61" s="116">
        <v>-10.909090909090908</v>
      </c>
    </row>
    <row r="62" spans="1:11" ht="14.1" customHeight="1" x14ac:dyDescent="0.2">
      <c r="A62" s="306" t="s">
        <v>292</v>
      </c>
      <c r="B62" s="307" t="s">
        <v>293</v>
      </c>
      <c r="C62" s="308"/>
      <c r="D62" s="113">
        <v>2.850387495074215</v>
      </c>
      <c r="E62" s="115">
        <v>217</v>
      </c>
      <c r="F62" s="114">
        <v>233</v>
      </c>
      <c r="G62" s="114">
        <v>275</v>
      </c>
      <c r="H62" s="114">
        <v>147</v>
      </c>
      <c r="I62" s="140">
        <v>196</v>
      </c>
      <c r="J62" s="115">
        <v>21</v>
      </c>
      <c r="K62" s="116">
        <v>10.714285714285714</v>
      </c>
    </row>
    <row r="63" spans="1:11" ht="14.1" customHeight="1" x14ac:dyDescent="0.2">
      <c r="A63" s="306"/>
      <c r="B63" s="307" t="s">
        <v>294</v>
      </c>
      <c r="C63" s="308"/>
      <c r="D63" s="113">
        <v>2.6533561014054907</v>
      </c>
      <c r="E63" s="115">
        <v>202</v>
      </c>
      <c r="F63" s="114">
        <v>211</v>
      </c>
      <c r="G63" s="114">
        <v>232</v>
      </c>
      <c r="H63" s="114">
        <v>135</v>
      </c>
      <c r="I63" s="140">
        <v>179</v>
      </c>
      <c r="J63" s="115">
        <v>23</v>
      </c>
      <c r="K63" s="116">
        <v>12.849162011173185</v>
      </c>
    </row>
    <row r="64" spans="1:11" ht="14.1" customHeight="1" x14ac:dyDescent="0.2">
      <c r="A64" s="306" t="s">
        <v>295</v>
      </c>
      <c r="B64" s="307" t="s">
        <v>296</v>
      </c>
      <c r="C64" s="308"/>
      <c r="D64" s="113">
        <v>1.1296466570340207</v>
      </c>
      <c r="E64" s="115">
        <v>86</v>
      </c>
      <c r="F64" s="114">
        <v>66</v>
      </c>
      <c r="G64" s="114">
        <v>71</v>
      </c>
      <c r="H64" s="114">
        <v>67</v>
      </c>
      <c r="I64" s="140">
        <v>80</v>
      </c>
      <c r="J64" s="115">
        <v>6</v>
      </c>
      <c r="K64" s="116">
        <v>7.5</v>
      </c>
    </row>
    <row r="65" spans="1:11" ht="14.1" customHeight="1" x14ac:dyDescent="0.2">
      <c r="A65" s="306" t="s">
        <v>297</v>
      </c>
      <c r="B65" s="307" t="s">
        <v>298</v>
      </c>
      <c r="C65" s="308"/>
      <c r="D65" s="113">
        <v>0.51228162353868378</v>
      </c>
      <c r="E65" s="115">
        <v>39</v>
      </c>
      <c r="F65" s="114">
        <v>40</v>
      </c>
      <c r="G65" s="114">
        <v>30</v>
      </c>
      <c r="H65" s="114">
        <v>16</v>
      </c>
      <c r="I65" s="140">
        <v>44</v>
      </c>
      <c r="J65" s="115">
        <v>-5</v>
      </c>
      <c r="K65" s="116">
        <v>-11.363636363636363</v>
      </c>
    </row>
    <row r="66" spans="1:11" ht="14.1" customHeight="1" x14ac:dyDescent="0.2">
      <c r="A66" s="306">
        <v>82</v>
      </c>
      <c r="B66" s="307" t="s">
        <v>299</v>
      </c>
      <c r="C66" s="308"/>
      <c r="D66" s="113">
        <v>3.5728359385262052</v>
      </c>
      <c r="E66" s="115">
        <v>272</v>
      </c>
      <c r="F66" s="114">
        <v>300</v>
      </c>
      <c r="G66" s="114">
        <v>329</v>
      </c>
      <c r="H66" s="114">
        <v>237</v>
      </c>
      <c r="I66" s="140">
        <v>227</v>
      </c>
      <c r="J66" s="115">
        <v>45</v>
      </c>
      <c r="K66" s="116">
        <v>19.823788546255507</v>
      </c>
    </row>
    <row r="67" spans="1:11" ht="14.1" customHeight="1" x14ac:dyDescent="0.2">
      <c r="A67" s="306" t="s">
        <v>300</v>
      </c>
      <c r="B67" s="307" t="s">
        <v>301</v>
      </c>
      <c r="C67" s="308"/>
      <c r="D67" s="113">
        <v>2.3118350190463679</v>
      </c>
      <c r="E67" s="115">
        <v>176</v>
      </c>
      <c r="F67" s="114">
        <v>244</v>
      </c>
      <c r="G67" s="114">
        <v>198</v>
      </c>
      <c r="H67" s="114">
        <v>180</v>
      </c>
      <c r="I67" s="140">
        <v>148</v>
      </c>
      <c r="J67" s="115">
        <v>28</v>
      </c>
      <c r="K67" s="116">
        <v>18.918918918918919</v>
      </c>
    </row>
    <row r="68" spans="1:11" ht="14.1" customHeight="1" x14ac:dyDescent="0.2">
      <c r="A68" s="306" t="s">
        <v>302</v>
      </c>
      <c r="B68" s="307" t="s">
        <v>303</v>
      </c>
      <c r="C68" s="308"/>
      <c r="D68" s="113">
        <v>0.69617759096282672</v>
      </c>
      <c r="E68" s="115">
        <v>53</v>
      </c>
      <c r="F68" s="114">
        <v>40</v>
      </c>
      <c r="G68" s="114">
        <v>85</v>
      </c>
      <c r="H68" s="114">
        <v>32</v>
      </c>
      <c r="I68" s="140">
        <v>42</v>
      </c>
      <c r="J68" s="115">
        <v>11</v>
      </c>
      <c r="K68" s="116">
        <v>26.19047619047619</v>
      </c>
    </row>
    <row r="69" spans="1:11" ht="14.1" customHeight="1" x14ac:dyDescent="0.2">
      <c r="A69" s="306">
        <v>83</v>
      </c>
      <c r="B69" s="307" t="s">
        <v>304</v>
      </c>
      <c r="C69" s="308"/>
      <c r="D69" s="113">
        <v>4.5579929068698277</v>
      </c>
      <c r="E69" s="115">
        <v>347</v>
      </c>
      <c r="F69" s="114">
        <v>405</v>
      </c>
      <c r="G69" s="114">
        <v>718</v>
      </c>
      <c r="H69" s="114">
        <v>251</v>
      </c>
      <c r="I69" s="140">
        <v>384</v>
      </c>
      <c r="J69" s="115">
        <v>-37</v>
      </c>
      <c r="K69" s="116">
        <v>-9.6354166666666661</v>
      </c>
    </row>
    <row r="70" spans="1:11" ht="14.1" customHeight="1" x14ac:dyDescent="0.2">
      <c r="A70" s="306" t="s">
        <v>305</v>
      </c>
      <c r="B70" s="307" t="s">
        <v>306</v>
      </c>
      <c r="C70" s="308"/>
      <c r="D70" s="113">
        <v>3.6779193484828583</v>
      </c>
      <c r="E70" s="115">
        <v>280</v>
      </c>
      <c r="F70" s="114">
        <v>280</v>
      </c>
      <c r="G70" s="114">
        <v>626</v>
      </c>
      <c r="H70" s="114">
        <v>193</v>
      </c>
      <c r="I70" s="140">
        <v>314</v>
      </c>
      <c r="J70" s="115">
        <v>-34</v>
      </c>
      <c r="K70" s="116">
        <v>-10.828025477707007</v>
      </c>
    </row>
    <row r="71" spans="1:11" ht="14.1" customHeight="1" x14ac:dyDescent="0.2">
      <c r="A71" s="306"/>
      <c r="B71" s="307" t="s">
        <v>307</v>
      </c>
      <c r="C71" s="308"/>
      <c r="D71" s="113">
        <v>1.8783659529751739</v>
      </c>
      <c r="E71" s="115">
        <v>143</v>
      </c>
      <c r="F71" s="114">
        <v>166</v>
      </c>
      <c r="G71" s="114">
        <v>447</v>
      </c>
      <c r="H71" s="114">
        <v>99</v>
      </c>
      <c r="I71" s="140">
        <v>205</v>
      </c>
      <c r="J71" s="115">
        <v>-62</v>
      </c>
      <c r="K71" s="116">
        <v>-30.243902439024389</v>
      </c>
    </row>
    <row r="72" spans="1:11" ht="14.1" customHeight="1" x14ac:dyDescent="0.2">
      <c r="A72" s="306">
        <v>84</v>
      </c>
      <c r="B72" s="307" t="s">
        <v>308</v>
      </c>
      <c r="C72" s="308"/>
      <c r="D72" s="113">
        <v>2.5220018389596741</v>
      </c>
      <c r="E72" s="115">
        <v>192</v>
      </c>
      <c r="F72" s="114">
        <v>357</v>
      </c>
      <c r="G72" s="114">
        <v>274</v>
      </c>
      <c r="H72" s="114">
        <v>237</v>
      </c>
      <c r="I72" s="140">
        <v>218</v>
      </c>
      <c r="J72" s="115">
        <v>-26</v>
      </c>
      <c r="K72" s="116">
        <v>-11.926605504587156</v>
      </c>
    </row>
    <row r="73" spans="1:11" ht="14.1" customHeight="1" x14ac:dyDescent="0.2">
      <c r="A73" s="306" t="s">
        <v>309</v>
      </c>
      <c r="B73" s="307" t="s">
        <v>310</v>
      </c>
      <c r="C73" s="308"/>
      <c r="D73" s="113">
        <v>0.73558386969657164</v>
      </c>
      <c r="E73" s="115">
        <v>56</v>
      </c>
      <c r="F73" s="114">
        <v>83</v>
      </c>
      <c r="G73" s="114">
        <v>112</v>
      </c>
      <c r="H73" s="114">
        <v>38</v>
      </c>
      <c r="I73" s="140">
        <v>58</v>
      </c>
      <c r="J73" s="115">
        <v>-2</v>
      </c>
      <c r="K73" s="116">
        <v>-3.4482758620689653</v>
      </c>
    </row>
    <row r="74" spans="1:11" ht="14.1" customHeight="1" x14ac:dyDescent="0.2">
      <c r="A74" s="306" t="s">
        <v>311</v>
      </c>
      <c r="B74" s="307" t="s">
        <v>312</v>
      </c>
      <c r="C74" s="308"/>
      <c r="D74" s="113">
        <v>6.5677131222908178E-2</v>
      </c>
      <c r="E74" s="115">
        <v>5</v>
      </c>
      <c r="F74" s="114">
        <v>7</v>
      </c>
      <c r="G74" s="114">
        <v>10</v>
      </c>
      <c r="H74" s="114">
        <v>9</v>
      </c>
      <c r="I74" s="140">
        <v>22</v>
      </c>
      <c r="J74" s="115">
        <v>-17</v>
      </c>
      <c r="K74" s="116">
        <v>-77.272727272727266</v>
      </c>
    </row>
    <row r="75" spans="1:11" ht="14.1" customHeight="1" x14ac:dyDescent="0.2">
      <c r="A75" s="306" t="s">
        <v>313</v>
      </c>
      <c r="B75" s="307" t="s">
        <v>314</v>
      </c>
      <c r="C75" s="308"/>
      <c r="D75" s="113">
        <v>1.44489688690398</v>
      </c>
      <c r="E75" s="115">
        <v>110</v>
      </c>
      <c r="F75" s="114">
        <v>237</v>
      </c>
      <c r="G75" s="114">
        <v>117</v>
      </c>
      <c r="H75" s="114">
        <v>176</v>
      </c>
      <c r="I75" s="140">
        <v>109</v>
      </c>
      <c r="J75" s="115">
        <v>1</v>
      </c>
      <c r="K75" s="116">
        <v>0.91743119266055051</v>
      </c>
    </row>
    <row r="76" spans="1:11" ht="14.1" customHeight="1" x14ac:dyDescent="0.2">
      <c r="A76" s="306">
        <v>91</v>
      </c>
      <c r="B76" s="307" t="s">
        <v>315</v>
      </c>
      <c r="C76" s="308"/>
      <c r="D76" s="113">
        <v>0.34152108235912254</v>
      </c>
      <c r="E76" s="115">
        <v>26</v>
      </c>
      <c r="F76" s="114">
        <v>17</v>
      </c>
      <c r="G76" s="114">
        <v>28</v>
      </c>
      <c r="H76" s="114">
        <v>24</v>
      </c>
      <c r="I76" s="140">
        <v>12</v>
      </c>
      <c r="J76" s="115">
        <v>14</v>
      </c>
      <c r="K76" s="116">
        <v>116.66666666666667</v>
      </c>
    </row>
    <row r="77" spans="1:11" ht="14.1" customHeight="1" x14ac:dyDescent="0.2">
      <c r="A77" s="306">
        <v>92</v>
      </c>
      <c r="B77" s="307" t="s">
        <v>316</v>
      </c>
      <c r="C77" s="308"/>
      <c r="D77" s="113">
        <v>0.93261526336529621</v>
      </c>
      <c r="E77" s="115">
        <v>71</v>
      </c>
      <c r="F77" s="114">
        <v>74</v>
      </c>
      <c r="G77" s="114">
        <v>55</v>
      </c>
      <c r="H77" s="114">
        <v>63</v>
      </c>
      <c r="I77" s="140">
        <v>61</v>
      </c>
      <c r="J77" s="115">
        <v>10</v>
      </c>
      <c r="K77" s="116">
        <v>16.393442622950818</v>
      </c>
    </row>
    <row r="78" spans="1:11" ht="14.1" customHeight="1" x14ac:dyDescent="0.2">
      <c r="A78" s="306">
        <v>93</v>
      </c>
      <c r="B78" s="307" t="s">
        <v>317</v>
      </c>
      <c r="C78" s="308"/>
      <c r="D78" s="113">
        <v>5.2541704978326546E-2</v>
      </c>
      <c r="E78" s="115">
        <v>4</v>
      </c>
      <c r="F78" s="114" t="s">
        <v>513</v>
      </c>
      <c r="G78" s="114">
        <v>13</v>
      </c>
      <c r="H78" s="114">
        <v>11</v>
      </c>
      <c r="I78" s="140">
        <v>10</v>
      </c>
      <c r="J78" s="115">
        <v>-6</v>
      </c>
      <c r="K78" s="116">
        <v>-60</v>
      </c>
    </row>
    <row r="79" spans="1:11" ht="14.1" customHeight="1" x14ac:dyDescent="0.2">
      <c r="A79" s="306">
        <v>94</v>
      </c>
      <c r="B79" s="307" t="s">
        <v>318</v>
      </c>
      <c r="C79" s="308"/>
      <c r="D79" s="113">
        <v>0.39406278733744909</v>
      </c>
      <c r="E79" s="115">
        <v>30</v>
      </c>
      <c r="F79" s="114">
        <v>25</v>
      </c>
      <c r="G79" s="114">
        <v>50</v>
      </c>
      <c r="H79" s="114">
        <v>16</v>
      </c>
      <c r="I79" s="140">
        <v>17</v>
      </c>
      <c r="J79" s="115">
        <v>13</v>
      </c>
      <c r="K79" s="116">
        <v>76.470588235294116</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v>0.17076054117956127</v>
      </c>
      <c r="E81" s="143">
        <v>13</v>
      </c>
      <c r="F81" s="144">
        <v>19</v>
      </c>
      <c r="G81" s="144">
        <v>90</v>
      </c>
      <c r="H81" s="144">
        <v>12</v>
      </c>
      <c r="I81" s="145">
        <v>21</v>
      </c>
      <c r="J81" s="143">
        <v>-8</v>
      </c>
      <c r="K81" s="146">
        <v>-38.095238095238095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8359</v>
      </c>
      <c r="E11" s="114">
        <v>7497</v>
      </c>
      <c r="F11" s="114">
        <v>8775</v>
      </c>
      <c r="G11" s="114">
        <v>7001</v>
      </c>
      <c r="H11" s="140">
        <v>8457</v>
      </c>
      <c r="I11" s="115">
        <v>-98</v>
      </c>
      <c r="J11" s="116">
        <v>-1.1588033581648338</v>
      </c>
    </row>
    <row r="12" spans="1:15" s="110" customFormat="1" ht="24.95" customHeight="1" x14ac:dyDescent="0.2">
      <c r="A12" s="193" t="s">
        <v>132</v>
      </c>
      <c r="B12" s="194" t="s">
        <v>133</v>
      </c>
      <c r="C12" s="113">
        <v>0.37085775810503646</v>
      </c>
      <c r="D12" s="115">
        <v>31</v>
      </c>
      <c r="E12" s="114">
        <v>44</v>
      </c>
      <c r="F12" s="114">
        <v>51</v>
      </c>
      <c r="G12" s="114">
        <v>32</v>
      </c>
      <c r="H12" s="140">
        <v>27</v>
      </c>
      <c r="I12" s="115">
        <v>4</v>
      </c>
      <c r="J12" s="116">
        <v>14.814814814814815</v>
      </c>
    </row>
    <row r="13" spans="1:15" s="110" customFormat="1" ht="24.95" customHeight="1" x14ac:dyDescent="0.2">
      <c r="A13" s="193" t="s">
        <v>134</v>
      </c>
      <c r="B13" s="199" t="s">
        <v>214</v>
      </c>
      <c r="C13" s="113">
        <v>0.58619452087570278</v>
      </c>
      <c r="D13" s="115">
        <v>49</v>
      </c>
      <c r="E13" s="114">
        <v>369</v>
      </c>
      <c r="F13" s="114">
        <v>401</v>
      </c>
      <c r="G13" s="114">
        <v>37</v>
      </c>
      <c r="H13" s="140">
        <v>34</v>
      </c>
      <c r="I13" s="115">
        <v>15</v>
      </c>
      <c r="J13" s="116">
        <v>44.117647058823529</v>
      </c>
    </row>
    <row r="14" spans="1:15" s="287" customFormat="1" ht="24.95" customHeight="1" x14ac:dyDescent="0.2">
      <c r="A14" s="193" t="s">
        <v>215</v>
      </c>
      <c r="B14" s="199" t="s">
        <v>137</v>
      </c>
      <c r="C14" s="113">
        <v>24.524464648881445</v>
      </c>
      <c r="D14" s="115">
        <v>2050</v>
      </c>
      <c r="E14" s="114">
        <v>1548</v>
      </c>
      <c r="F14" s="114">
        <v>1593</v>
      </c>
      <c r="G14" s="114">
        <v>1531</v>
      </c>
      <c r="H14" s="140">
        <v>1952</v>
      </c>
      <c r="I14" s="115">
        <v>98</v>
      </c>
      <c r="J14" s="116">
        <v>5.0204918032786887</v>
      </c>
      <c r="K14" s="110"/>
      <c r="L14" s="110"/>
      <c r="M14" s="110"/>
      <c r="N14" s="110"/>
      <c r="O14" s="110"/>
    </row>
    <row r="15" spans="1:15" s="110" customFormat="1" ht="24.95" customHeight="1" x14ac:dyDescent="0.2">
      <c r="A15" s="193" t="s">
        <v>216</v>
      </c>
      <c r="B15" s="199" t="s">
        <v>217</v>
      </c>
      <c r="C15" s="113">
        <v>2.2251465486302191</v>
      </c>
      <c r="D15" s="115">
        <v>186</v>
      </c>
      <c r="E15" s="114">
        <v>156</v>
      </c>
      <c r="F15" s="114">
        <v>219</v>
      </c>
      <c r="G15" s="114">
        <v>108</v>
      </c>
      <c r="H15" s="140">
        <v>147</v>
      </c>
      <c r="I15" s="115">
        <v>39</v>
      </c>
      <c r="J15" s="116">
        <v>26.530612244897959</v>
      </c>
    </row>
    <row r="16" spans="1:15" s="287" customFormat="1" ht="24.95" customHeight="1" x14ac:dyDescent="0.2">
      <c r="A16" s="193" t="s">
        <v>218</v>
      </c>
      <c r="B16" s="199" t="s">
        <v>141</v>
      </c>
      <c r="C16" s="113">
        <v>17.346572556525899</v>
      </c>
      <c r="D16" s="115">
        <v>1450</v>
      </c>
      <c r="E16" s="114">
        <v>1046</v>
      </c>
      <c r="F16" s="114">
        <v>1060</v>
      </c>
      <c r="G16" s="114">
        <v>1096</v>
      </c>
      <c r="H16" s="140">
        <v>1509</v>
      </c>
      <c r="I16" s="115">
        <v>-59</v>
      </c>
      <c r="J16" s="116">
        <v>-3.9098740888005303</v>
      </c>
      <c r="K16" s="110"/>
      <c r="L16" s="110"/>
      <c r="M16" s="110"/>
      <c r="N16" s="110"/>
      <c r="O16" s="110"/>
    </row>
    <row r="17" spans="1:15" s="110" customFormat="1" ht="24.95" customHeight="1" x14ac:dyDescent="0.2">
      <c r="A17" s="193" t="s">
        <v>142</v>
      </c>
      <c r="B17" s="199" t="s">
        <v>220</v>
      </c>
      <c r="C17" s="113">
        <v>4.9527455437253263</v>
      </c>
      <c r="D17" s="115">
        <v>414</v>
      </c>
      <c r="E17" s="114">
        <v>346</v>
      </c>
      <c r="F17" s="114">
        <v>314</v>
      </c>
      <c r="G17" s="114">
        <v>327</v>
      </c>
      <c r="H17" s="140">
        <v>296</v>
      </c>
      <c r="I17" s="115">
        <v>118</v>
      </c>
      <c r="J17" s="116">
        <v>39.864864864864863</v>
      </c>
    </row>
    <row r="18" spans="1:15" s="287" customFormat="1" ht="24.95" customHeight="1" x14ac:dyDescent="0.2">
      <c r="A18" s="201" t="s">
        <v>144</v>
      </c>
      <c r="B18" s="202" t="s">
        <v>145</v>
      </c>
      <c r="C18" s="113">
        <v>5.849982055269769</v>
      </c>
      <c r="D18" s="115">
        <v>489</v>
      </c>
      <c r="E18" s="114">
        <v>408</v>
      </c>
      <c r="F18" s="114">
        <v>448</v>
      </c>
      <c r="G18" s="114">
        <v>347</v>
      </c>
      <c r="H18" s="140">
        <v>451</v>
      </c>
      <c r="I18" s="115">
        <v>38</v>
      </c>
      <c r="J18" s="116">
        <v>8.4257206208425721</v>
      </c>
      <c r="K18" s="110"/>
      <c r="L18" s="110"/>
      <c r="M18" s="110"/>
      <c r="N18" s="110"/>
      <c r="O18" s="110"/>
    </row>
    <row r="19" spans="1:15" s="110" customFormat="1" ht="24.95" customHeight="1" x14ac:dyDescent="0.2">
      <c r="A19" s="193" t="s">
        <v>146</v>
      </c>
      <c r="B19" s="199" t="s">
        <v>147</v>
      </c>
      <c r="C19" s="113">
        <v>12.848426845316425</v>
      </c>
      <c r="D19" s="115">
        <v>1074</v>
      </c>
      <c r="E19" s="114">
        <v>846</v>
      </c>
      <c r="F19" s="114">
        <v>1151</v>
      </c>
      <c r="G19" s="114">
        <v>922</v>
      </c>
      <c r="H19" s="140">
        <v>1113</v>
      </c>
      <c r="I19" s="115">
        <v>-39</v>
      </c>
      <c r="J19" s="116">
        <v>-3.5040431266846359</v>
      </c>
    </row>
    <row r="20" spans="1:15" s="287" customFormat="1" ht="24.95" customHeight="1" x14ac:dyDescent="0.2">
      <c r="A20" s="193" t="s">
        <v>148</v>
      </c>
      <c r="B20" s="199" t="s">
        <v>149</v>
      </c>
      <c r="C20" s="113">
        <v>5.7782031343462137</v>
      </c>
      <c r="D20" s="115">
        <v>483</v>
      </c>
      <c r="E20" s="114">
        <v>416</v>
      </c>
      <c r="F20" s="114">
        <v>520</v>
      </c>
      <c r="G20" s="114">
        <v>504</v>
      </c>
      <c r="H20" s="140">
        <v>483</v>
      </c>
      <c r="I20" s="115">
        <v>0</v>
      </c>
      <c r="J20" s="116">
        <v>0</v>
      </c>
      <c r="K20" s="110"/>
      <c r="L20" s="110"/>
      <c r="M20" s="110"/>
      <c r="N20" s="110"/>
      <c r="O20" s="110"/>
    </row>
    <row r="21" spans="1:15" s="110" customFormat="1" ht="24.95" customHeight="1" x14ac:dyDescent="0.2">
      <c r="A21" s="201" t="s">
        <v>150</v>
      </c>
      <c r="B21" s="202" t="s">
        <v>151</v>
      </c>
      <c r="C21" s="113">
        <v>4.4383299437731782</v>
      </c>
      <c r="D21" s="115">
        <v>371</v>
      </c>
      <c r="E21" s="114">
        <v>369</v>
      </c>
      <c r="F21" s="114">
        <v>378</v>
      </c>
      <c r="G21" s="114">
        <v>336</v>
      </c>
      <c r="H21" s="140">
        <v>353</v>
      </c>
      <c r="I21" s="115">
        <v>18</v>
      </c>
      <c r="J21" s="116">
        <v>5.0991501416430598</v>
      </c>
    </row>
    <row r="22" spans="1:15" s="110" customFormat="1" ht="24.95" customHeight="1" x14ac:dyDescent="0.2">
      <c r="A22" s="201" t="s">
        <v>152</v>
      </c>
      <c r="B22" s="199" t="s">
        <v>153</v>
      </c>
      <c r="C22" s="113">
        <v>1.4236152649838498</v>
      </c>
      <c r="D22" s="115">
        <v>119</v>
      </c>
      <c r="E22" s="114">
        <v>151</v>
      </c>
      <c r="F22" s="114">
        <v>144</v>
      </c>
      <c r="G22" s="114">
        <v>111</v>
      </c>
      <c r="H22" s="140">
        <v>135</v>
      </c>
      <c r="I22" s="115">
        <v>-16</v>
      </c>
      <c r="J22" s="116">
        <v>-11.851851851851851</v>
      </c>
    </row>
    <row r="23" spans="1:15" s="110" customFormat="1" ht="24.95" customHeight="1" x14ac:dyDescent="0.2">
      <c r="A23" s="193" t="s">
        <v>154</v>
      </c>
      <c r="B23" s="199" t="s">
        <v>155</v>
      </c>
      <c r="C23" s="113">
        <v>1.2680942696494797</v>
      </c>
      <c r="D23" s="115">
        <v>106</v>
      </c>
      <c r="E23" s="114">
        <v>60</v>
      </c>
      <c r="F23" s="114">
        <v>91</v>
      </c>
      <c r="G23" s="114">
        <v>77</v>
      </c>
      <c r="H23" s="140">
        <v>361</v>
      </c>
      <c r="I23" s="115">
        <v>-255</v>
      </c>
      <c r="J23" s="116">
        <v>-70.637119113573405</v>
      </c>
    </row>
    <row r="24" spans="1:15" s="110" customFormat="1" ht="24.95" customHeight="1" x14ac:dyDescent="0.2">
      <c r="A24" s="193" t="s">
        <v>156</v>
      </c>
      <c r="B24" s="199" t="s">
        <v>221</v>
      </c>
      <c r="C24" s="113">
        <v>4.9527455437253263</v>
      </c>
      <c r="D24" s="115">
        <v>414</v>
      </c>
      <c r="E24" s="114">
        <v>260</v>
      </c>
      <c r="F24" s="114">
        <v>376</v>
      </c>
      <c r="G24" s="114">
        <v>392</v>
      </c>
      <c r="H24" s="140">
        <v>354</v>
      </c>
      <c r="I24" s="115">
        <v>60</v>
      </c>
      <c r="J24" s="116">
        <v>16.949152542372882</v>
      </c>
    </row>
    <row r="25" spans="1:15" s="110" customFormat="1" ht="24.95" customHeight="1" x14ac:dyDescent="0.2">
      <c r="A25" s="193" t="s">
        <v>222</v>
      </c>
      <c r="B25" s="204" t="s">
        <v>159</v>
      </c>
      <c r="C25" s="113">
        <v>4.7732982414164375</v>
      </c>
      <c r="D25" s="115">
        <v>399</v>
      </c>
      <c r="E25" s="114">
        <v>472</v>
      </c>
      <c r="F25" s="114">
        <v>364</v>
      </c>
      <c r="G25" s="114">
        <v>382</v>
      </c>
      <c r="H25" s="140">
        <v>413</v>
      </c>
      <c r="I25" s="115">
        <v>-14</v>
      </c>
      <c r="J25" s="116">
        <v>-3.3898305084745761</v>
      </c>
    </row>
    <row r="26" spans="1:15" s="110" customFormat="1" ht="24.95" customHeight="1" x14ac:dyDescent="0.2">
      <c r="A26" s="201">
        <v>782.78300000000002</v>
      </c>
      <c r="B26" s="203" t="s">
        <v>160</v>
      </c>
      <c r="C26" s="113">
        <v>12.214379710491686</v>
      </c>
      <c r="D26" s="115">
        <v>1021</v>
      </c>
      <c r="E26" s="114">
        <v>1000</v>
      </c>
      <c r="F26" s="114">
        <v>1136</v>
      </c>
      <c r="G26" s="114">
        <v>966</v>
      </c>
      <c r="H26" s="140">
        <v>993</v>
      </c>
      <c r="I26" s="115">
        <v>28</v>
      </c>
      <c r="J26" s="116">
        <v>2.8197381671701915</v>
      </c>
    </row>
    <row r="27" spans="1:15" s="110" customFormat="1" ht="24.95" customHeight="1" x14ac:dyDescent="0.2">
      <c r="A27" s="193" t="s">
        <v>161</v>
      </c>
      <c r="B27" s="199" t="s">
        <v>162</v>
      </c>
      <c r="C27" s="113">
        <v>2.1772939346811819</v>
      </c>
      <c r="D27" s="115">
        <v>182</v>
      </c>
      <c r="E27" s="114">
        <v>99</v>
      </c>
      <c r="F27" s="114">
        <v>186</v>
      </c>
      <c r="G27" s="114">
        <v>135</v>
      </c>
      <c r="H27" s="140">
        <v>163</v>
      </c>
      <c r="I27" s="115">
        <v>19</v>
      </c>
      <c r="J27" s="116">
        <v>11.656441717791411</v>
      </c>
    </row>
    <row r="28" spans="1:15" s="110" customFormat="1" ht="24.95" customHeight="1" x14ac:dyDescent="0.2">
      <c r="A28" s="193" t="s">
        <v>163</v>
      </c>
      <c r="B28" s="199" t="s">
        <v>164</v>
      </c>
      <c r="C28" s="113">
        <v>4.3426247158751048</v>
      </c>
      <c r="D28" s="115">
        <v>363</v>
      </c>
      <c r="E28" s="114">
        <v>345</v>
      </c>
      <c r="F28" s="114">
        <v>490</v>
      </c>
      <c r="G28" s="114">
        <v>311</v>
      </c>
      <c r="H28" s="140">
        <v>377</v>
      </c>
      <c r="I28" s="115">
        <v>-14</v>
      </c>
      <c r="J28" s="116">
        <v>-3.7135278514588861</v>
      </c>
    </row>
    <row r="29" spans="1:15" s="110" customFormat="1" ht="24.95" customHeight="1" x14ac:dyDescent="0.2">
      <c r="A29" s="193">
        <v>86</v>
      </c>
      <c r="B29" s="199" t="s">
        <v>165</v>
      </c>
      <c r="C29" s="113">
        <v>5.7183873669099174</v>
      </c>
      <c r="D29" s="115">
        <v>478</v>
      </c>
      <c r="E29" s="114">
        <v>443</v>
      </c>
      <c r="F29" s="114">
        <v>498</v>
      </c>
      <c r="G29" s="114">
        <v>390</v>
      </c>
      <c r="H29" s="140">
        <v>488</v>
      </c>
      <c r="I29" s="115">
        <v>-10</v>
      </c>
      <c r="J29" s="116">
        <v>-2.0491803278688523</v>
      </c>
    </row>
    <row r="30" spans="1:15" s="110" customFormat="1" ht="24.95" customHeight="1" x14ac:dyDescent="0.2">
      <c r="A30" s="193">
        <v>87.88</v>
      </c>
      <c r="B30" s="204" t="s">
        <v>166</v>
      </c>
      <c r="C30" s="113">
        <v>6.2686924273238427</v>
      </c>
      <c r="D30" s="115">
        <v>524</v>
      </c>
      <c r="E30" s="114">
        <v>440</v>
      </c>
      <c r="F30" s="114">
        <v>592</v>
      </c>
      <c r="G30" s="114">
        <v>366</v>
      </c>
      <c r="H30" s="140">
        <v>539</v>
      </c>
      <c r="I30" s="115">
        <v>-15</v>
      </c>
      <c r="J30" s="116">
        <v>-2.7829313543599259</v>
      </c>
    </row>
    <row r="31" spans="1:15" s="110" customFormat="1" ht="24.95" customHeight="1" x14ac:dyDescent="0.2">
      <c r="A31" s="193" t="s">
        <v>167</v>
      </c>
      <c r="B31" s="199" t="s">
        <v>168</v>
      </c>
      <c r="C31" s="113">
        <v>2.4644096183754036</v>
      </c>
      <c r="D31" s="115">
        <v>206</v>
      </c>
      <c r="E31" s="114">
        <v>227</v>
      </c>
      <c r="F31" s="114">
        <v>356</v>
      </c>
      <c r="G31" s="114">
        <v>162</v>
      </c>
      <c r="H31" s="140">
        <v>221</v>
      </c>
      <c r="I31" s="115">
        <v>-15</v>
      </c>
      <c r="J31" s="116">
        <v>-6.7873303167420813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0.37085775810503646</v>
      </c>
      <c r="D34" s="115">
        <v>31</v>
      </c>
      <c r="E34" s="114">
        <v>44</v>
      </c>
      <c r="F34" s="114">
        <v>51</v>
      </c>
      <c r="G34" s="114">
        <v>32</v>
      </c>
      <c r="H34" s="140">
        <v>27</v>
      </c>
      <c r="I34" s="115">
        <v>4</v>
      </c>
      <c r="J34" s="116">
        <v>14.814814814814815</v>
      </c>
    </row>
    <row r="35" spans="1:10" s="110" customFormat="1" ht="24.95" customHeight="1" x14ac:dyDescent="0.2">
      <c r="A35" s="292" t="s">
        <v>171</v>
      </c>
      <c r="B35" s="293" t="s">
        <v>172</v>
      </c>
      <c r="C35" s="113">
        <v>30.960641225026919</v>
      </c>
      <c r="D35" s="115">
        <v>2588</v>
      </c>
      <c r="E35" s="114">
        <v>2325</v>
      </c>
      <c r="F35" s="114">
        <v>2442</v>
      </c>
      <c r="G35" s="114">
        <v>1915</v>
      </c>
      <c r="H35" s="140">
        <v>2437</v>
      </c>
      <c r="I35" s="115">
        <v>151</v>
      </c>
      <c r="J35" s="116">
        <v>6.1961427985227742</v>
      </c>
    </row>
    <row r="36" spans="1:10" s="110" customFormat="1" ht="24.95" customHeight="1" x14ac:dyDescent="0.2">
      <c r="A36" s="294" t="s">
        <v>173</v>
      </c>
      <c r="B36" s="295" t="s">
        <v>174</v>
      </c>
      <c r="C36" s="125">
        <v>68.668501016868049</v>
      </c>
      <c r="D36" s="143">
        <v>5740</v>
      </c>
      <c r="E36" s="144">
        <v>5128</v>
      </c>
      <c r="F36" s="144">
        <v>6282</v>
      </c>
      <c r="G36" s="144">
        <v>5054</v>
      </c>
      <c r="H36" s="145">
        <v>5993</v>
      </c>
      <c r="I36" s="143">
        <v>-253</v>
      </c>
      <c r="J36" s="146">
        <v>-4.2215918571666942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8359</v>
      </c>
      <c r="F11" s="264">
        <v>7497</v>
      </c>
      <c r="G11" s="264">
        <v>8775</v>
      </c>
      <c r="H11" s="264">
        <v>7001</v>
      </c>
      <c r="I11" s="265">
        <v>8457</v>
      </c>
      <c r="J11" s="263">
        <v>-98</v>
      </c>
      <c r="K11" s="266">
        <v>-1.1588033581648338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24.644096183754037</v>
      </c>
      <c r="E13" s="115">
        <v>2060</v>
      </c>
      <c r="F13" s="114">
        <v>2111</v>
      </c>
      <c r="G13" s="114">
        <v>2242</v>
      </c>
      <c r="H13" s="114">
        <v>1781</v>
      </c>
      <c r="I13" s="140">
        <v>2079</v>
      </c>
      <c r="J13" s="115">
        <v>-19</v>
      </c>
      <c r="K13" s="116">
        <v>-0.91390091390091388</v>
      </c>
    </row>
    <row r="14" spans="1:17" ht="15.95" customHeight="1" x14ac:dyDescent="0.2">
      <c r="A14" s="306" t="s">
        <v>230</v>
      </c>
      <c r="B14" s="307"/>
      <c r="C14" s="308"/>
      <c r="D14" s="113">
        <v>55.820074171551624</v>
      </c>
      <c r="E14" s="115">
        <v>4666</v>
      </c>
      <c r="F14" s="114">
        <v>3913</v>
      </c>
      <c r="G14" s="114">
        <v>4969</v>
      </c>
      <c r="H14" s="114">
        <v>3919</v>
      </c>
      <c r="I14" s="140">
        <v>4674</v>
      </c>
      <c r="J14" s="115">
        <v>-8</v>
      </c>
      <c r="K14" s="116">
        <v>-0.17115960633290545</v>
      </c>
    </row>
    <row r="15" spans="1:17" ht="15.95" customHeight="1" x14ac:dyDescent="0.2">
      <c r="A15" s="306" t="s">
        <v>231</v>
      </c>
      <c r="B15" s="307"/>
      <c r="C15" s="308"/>
      <c r="D15" s="113">
        <v>8.8766598875463565</v>
      </c>
      <c r="E15" s="115">
        <v>742</v>
      </c>
      <c r="F15" s="114">
        <v>701</v>
      </c>
      <c r="G15" s="114">
        <v>751</v>
      </c>
      <c r="H15" s="114">
        <v>639</v>
      </c>
      <c r="I15" s="140">
        <v>837</v>
      </c>
      <c r="J15" s="115">
        <v>-95</v>
      </c>
      <c r="K15" s="116">
        <v>-11.350059737156512</v>
      </c>
    </row>
    <row r="16" spans="1:17" ht="15.95" customHeight="1" x14ac:dyDescent="0.2">
      <c r="A16" s="306" t="s">
        <v>232</v>
      </c>
      <c r="B16" s="307"/>
      <c r="C16" s="308"/>
      <c r="D16" s="113">
        <v>10.228496231606652</v>
      </c>
      <c r="E16" s="115">
        <v>855</v>
      </c>
      <c r="F16" s="114">
        <v>742</v>
      </c>
      <c r="G16" s="114">
        <v>795</v>
      </c>
      <c r="H16" s="114">
        <v>648</v>
      </c>
      <c r="I16" s="140">
        <v>842</v>
      </c>
      <c r="J16" s="115">
        <v>13</v>
      </c>
      <c r="K16" s="116">
        <v>1.5439429928741093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0.38282091159229575</v>
      </c>
      <c r="E18" s="115">
        <v>32</v>
      </c>
      <c r="F18" s="114">
        <v>45</v>
      </c>
      <c r="G18" s="114">
        <v>58</v>
      </c>
      <c r="H18" s="114">
        <v>28</v>
      </c>
      <c r="I18" s="140">
        <v>28</v>
      </c>
      <c r="J18" s="115">
        <v>4</v>
      </c>
      <c r="K18" s="116">
        <v>14.285714285714286</v>
      </c>
    </row>
    <row r="19" spans="1:11" ht="14.1" customHeight="1" x14ac:dyDescent="0.2">
      <c r="A19" s="306" t="s">
        <v>235</v>
      </c>
      <c r="B19" s="307" t="s">
        <v>236</v>
      </c>
      <c r="C19" s="308"/>
      <c r="D19" s="113">
        <v>0.1435578418471109</v>
      </c>
      <c r="E19" s="115">
        <v>12</v>
      </c>
      <c r="F19" s="114">
        <v>8</v>
      </c>
      <c r="G19" s="114">
        <v>22</v>
      </c>
      <c r="H19" s="114">
        <v>5</v>
      </c>
      <c r="I19" s="140">
        <v>10</v>
      </c>
      <c r="J19" s="115">
        <v>2</v>
      </c>
      <c r="K19" s="116">
        <v>20</v>
      </c>
    </row>
    <row r="20" spans="1:11" ht="14.1" customHeight="1" x14ac:dyDescent="0.2">
      <c r="A20" s="306">
        <v>12</v>
      </c>
      <c r="B20" s="307" t="s">
        <v>237</v>
      </c>
      <c r="C20" s="308"/>
      <c r="D20" s="113">
        <v>0.77760497667185069</v>
      </c>
      <c r="E20" s="115">
        <v>65</v>
      </c>
      <c r="F20" s="114">
        <v>87</v>
      </c>
      <c r="G20" s="114">
        <v>68</v>
      </c>
      <c r="H20" s="114">
        <v>87</v>
      </c>
      <c r="I20" s="140">
        <v>82</v>
      </c>
      <c r="J20" s="115">
        <v>-17</v>
      </c>
      <c r="K20" s="116">
        <v>-20.73170731707317</v>
      </c>
    </row>
    <row r="21" spans="1:11" ht="14.1" customHeight="1" x14ac:dyDescent="0.2">
      <c r="A21" s="306">
        <v>21</v>
      </c>
      <c r="B21" s="307" t="s">
        <v>238</v>
      </c>
      <c r="C21" s="308"/>
      <c r="D21" s="113">
        <v>0.41871037205407347</v>
      </c>
      <c r="E21" s="115">
        <v>35</v>
      </c>
      <c r="F21" s="114">
        <v>14</v>
      </c>
      <c r="G21" s="114">
        <v>20</v>
      </c>
      <c r="H21" s="114">
        <v>13</v>
      </c>
      <c r="I21" s="140">
        <v>21</v>
      </c>
      <c r="J21" s="115">
        <v>14</v>
      </c>
      <c r="K21" s="116">
        <v>66.666666666666671</v>
      </c>
    </row>
    <row r="22" spans="1:11" ht="14.1" customHeight="1" x14ac:dyDescent="0.2">
      <c r="A22" s="306">
        <v>22</v>
      </c>
      <c r="B22" s="307" t="s">
        <v>239</v>
      </c>
      <c r="C22" s="308"/>
      <c r="D22" s="113">
        <v>3.421461897356143</v>
      </c>
      <c r="E22" s="115">
        <v>286</v>
      </c>
      <c r="F22" s="114">
        <v>302</v>
      </c>
      <c r="G22" s="114">
        <v>335</v>
      </c>
      <c r="H22" s="114">
        <v>264</v>
      </c>
      <c r="I22" s="140">
        <v>263</v>
      </c>
      <c r="J22" s="115">
        <v>23</v>
      </c>
      <c r="K22" s="116">
        <v>8.7452471482889731</v>
      </c>
    </row>
    <row r="23" spans="1:11" ht="14.1" customHeight="1" x14ac:dyDescent="0.2">
      <c r="A23" s="306">
        <v>23</v>
      </c>
      <c r="B23" s="307" t="s">
        <v>240</v>
      </c>
      <c r="C23" s="308"/>
      <c r="D23" s="113">
        <v>0.5742313673884436</v>
      </c>
      <c r="E23" s="115">
        <v>48</v>
      </c>
      <c r="F23" s="114">
        <v>29</v>
      </c>
      <c r="G23" s="114">
        <v>47</v>
      </c>
      <c r="H23" s="114">
        <v>20</v>
      </c>
      <c r="I23" s="140">
        <v>43</v>
      </c>
      <c r="J23" s="115">
        <v>5</v>
      </c>
      <c r="K23" s="116">
        <v>11.627906976744185</v>
      </c>
    </row>
    <row r="24" spans="1:11" ht="14.1" customHeight="1" x14ac:dyDescent="0.2">
      <c r="A24" s="306">
        <v>24</v>
      </c>
      <c r="B24" s="307" t="s">
        <v>241</v>
      </c>
      <c r="C24" s="308"/>
      <c r="D24" s="113">
        <v>10.395980380428281</v>
      </c>
      <c r="E24" s="115">
        <v>869</v>
      </c>
      <c r="F24" s="114">
        <v>771</v>
      </c>
      <c r="G24" s="114">
        <v>847</v>
      </c>
      <c r="H24" s="114">
        <v>777</v>
      </c>
      <c r="I24" s="140">
        <v>952</v>
      </c>
      <c r="J24" s="115">
        <v>-83</v>
      </c>
      <c r="K24" s="116">
        <v>-8.7184873949579824</v>
      </c>
    </row>
    <row r="25" spans="1:11" ht="14.1" customHeight="1" x14ac:dyDescent="0.2">
      <c r="A25" s="306">
        <v>25</v>
      </c>
      <c r="B25" s="307" t="s">
        <v>242</v>
      </c>
      <c r="C25" s="308"/>
      <c r="D25" s="113">
        <v>6.9147027156358414</v>
      </c>
      <c r="E25" s="115">
        <v>578</v>
      </c>
      <c r="F25" s="114">
        <v>417</v>
      </c>
      <c r="G25" s="114">
        <v>457</v>
      </c>
      <c r="H25" s="114">
        <v>424</v>
      </c>
      <c r="I25" s="140">
        <v>535</v>
      </c>
      <c r="J25" s="115">
        <v>43</v>
      </c>
      <c r="K25" s="116">
        <v>8.0373831775700939</v>
      </c>
    </row>
    <row r="26" spans="1:11" ht="14.1" customHeight="1" x14ac:dyDescent="0.2">
      <c r="A26" s="306">
        <v>26</v>
      </c>
      <c r="B26" s="307" t="s">
        <v>243</v>
      </c>
      <c r="C26" s="308"/>
      <c r="D26" s="113">
        <v>3.5889460461777722</v>
      </c>
      <c r="E26" s="115">
        <v>300</v>
      </c>
      <c r="F26" s="114">
        <v>428</v>
      </c>
      <c r="G26" s="114">
        <v>442</v>
      </c>
      <c r="H26" s="114">
        <v>175</v>
      </c>
      <c r="I26" s="140">
        <v>294</v>
      </c>
      <c r="J26" s="115">
        <v>6</v>
      </c>
      <c r="K26" s="116">
        <v>2.0408163265306123</v>
      </c>
    </row>
    <row r="27" spans="1:11" ht="14.1" customHeight="1" x14ac:dyDescent="0.2">
      <c r="A27" s="306">
        <v>27</v>
      </c>
      <c r="B27" s="307" t="s">
        <v>244</v>
      </c>
      <c r="C27" s="308"/>
      <c r="D27" s="113">
        <v>2.9429357578657735</v>
      </c>
      <c r="E27" s="115">
        <v>246</v>
      </c>
      <c r="F27" s="114">
        <v>182</v>
      </c>
      <c r="G27" s="114">
        <v>178</v>
      </c>
      <c r="H27" s="114">
        <v>212</v>
      </c>
      <c r="I27" s="140">
        <v>225</v>
      </c>
      <c r="J27" s="115">
        <v>21</v>
      </c>
      <c r="K27" s="116">
        <v>9.3333333333333339</v>
      </c>
    </row>
    <row r="28" spans="1:11" ht="14.1" customHeight="1" x14ac:dyDescent="0.2">
      <c r="A28" s="306">
        <v>28</v>
      </c>
      <c r="B28" s="307" t="s">
        <v>245</v>
      </c>
      <c r="C28" s="308"/>
      <c r="D28" s="113">
        <v>9.5705227898073938E-2</v>
      </c>
      <c r="E28" s="115">
        <v>8</v>
      </c>
      <c r="F28" s="114">
        <v>8</v>
      </c>
      <c r="G28" s="114" t="s">
        <v>513</v>
      </c>
      <c r="H28" s="114">
        <v>9</v>
      </c>
      <c r="I28" s="140">
        <v>9</v>
      </c>
      <c r="J28" s="115">
        <v>-1</v>
      </c>
      <c r="K28" s="116">
        <v>-11.111111111111111</v>
      </c>
    </row>
    <row r="29" spans="1:11" ht="14.1" customHeight="1" x14ac:dyDescent="0.2">
      <c r="A29" s="306">
        <v>29</v>
      </c>
      <c r="B29" s="307" t="s">
        <v>246</v>
      </c>
      <c r="C29" s="308"/>
      <c r="D29" s="113">
        <v>2.8950831439167364</v>
      </c>
      <c r="E29" s="115">
        <v>242</v>
      </c>
      <c r="F29" s="114">
        <v>242</v>
      </c>
      <c r="G29" s="114">
        <v>218</v>
      </c>
      <c r="H29" s="114">
        <v>180</v>
      </c>
      <c r="I29" s="140">
        <v>263</v>
      </c>
      <c r="J29" s="115">
        <v>-21</v>
      </c>
      <c r="K29" s="116">
        <v>-7.9847908745247151</v>
      </c>
    </row>
    <row r="30" spans="1:11" ht="14.1" customHeight="1" x14ac:dyDescent="0.2">
      <c r="A30" s="306" t="s">
        <v>247</v>
      </c>
      <c r="B30" s="307" t="s">
        <v>248</v>
      </c>
      <c r="C30" s="308"/>
      <c r="D30" s="113">
        <v>0.88527335805718388</v>
      </c>
      <c r="E30" s="115">
        <v>74</v>
      </c>
      <c r="F30" s="114">
        <v>59</v>
      </c>
      <c r="G30" s="114">
        <v>66</v>
      </c>
      <c r="H30" s="114" t="s">
        <v>513</v>
      </c>
      <c r="I30" s="140">
        <v>78</v>
      </c>
      <c r="J30" s="115">
        <v>-4</v>
      </c>
      <c r="K30" s="116">
        <v>-5.1282051282051286</v>
      </c>
    </row>
    <row r="31" spans="1:11" ht="14.1" customHeight="1" x14ac:dyDescent="0.2">
      <c r="A31" s="306" t="s">
        <v>249</v>
      </c>
      <c r="B31" s="307" t="s">
        <v>250</v>
      </c>
      <c r="C31" s="308"/>
      <c r="D31" s="113">
        <v>1.9260677114487379</v>
      </c>
      <c r="E31" s="115">
        <v>161</v>
      </c>
      <c r="F31" s="114">
        <v>180</v>
      </c>
      <c r="G31" s="114">
        <v>147</v>
      </c>
      <c r="H31" s="114">
        <v>139</v>
      </c>
      <c r="I31" s="140">
        <v>174</v>
      </c>
      <c r="J31" s="115">
        <v>-13</v>
      </c>
      <c r="K31" s="116">
        <v>-7.4712643678160919</v>
      </c>
    </row>
    <row r="32" spans="1:11" ht="14.1" customHeight="1" x14ac:dyDescent="0.2">
      <c r="A32" s="306">
        <v>31</v>
      </c>
      <c r="B32" s="307" t="s">
        <v>251</v>
      </c>
      <c r="C32" s="308"/>
      <c r="D32" s="113">
        <v>0.76564182318459151</v>
      </c>
      <c r="E32" s="115">
        <v>64</v>
      </c>
      <c r="F32" s="114">
        <v>48</v>
      </c>
      <c r="G32" s="114">
        <v>50</v>
      </c>
      <c r="H32" s="114">
        <v>43</v>
      </c>
      <c r="I32" s="140">
        <v>39</v>
      </c>
      <c r="J32" s="115">
        <v>25</v>
      </c>
      <c r="K32" s="116">
        <v>64.102564102564102</v>
      </c>
    </row>
    <row r="33" spans="1:11" ht="14.1" customHeight="1" x14ac:dyDescent="0.2">
      <c r="A33" s="306">
        <v>32</v>
      </c>
      <c r="B33" s="307" t="s">
        <v>252</v>
      </c>
      <c r="C33" s="308"/>
      <c r="D33" s="113">
        <v>2.0337360928340709</v>
      </c>
      <c r="E33" s="115">
        <v>170</v>
      </c>
      <c r="F33" s="114">
        <v>202</v>
      </c>
      <c r="G33" s="114">
        <v>189</v>
      </c>
      <c r="H33" s="114">
        <v>151</v>
      </c>
      <c r="I33" s="140">
        <v>131</v>
      </c>
      <c r="J33" s="115">
        <v>39</v>
      </c>
      <c r="K33" s="116">
        <v>29.770992366412212</v>
      </c>
    </row>
    <row r="34" spans="1:11" ht="14.1" customHeight="1" x14ac:dyDescent="0.2">
      <c r="A34" s="306">
        <v>33</v>
      </c>
      <c r="B34" s="307" t="s">
        <v>253</v>
      </c>
      <c r="C34" s="308"/>
      <c r="D34" s="113">
        <v>1.3279100370857757</v>
      </c>
      <c r="E34" s="115">
        <v>111</v>
      </c>
      <c r="F34" s="114">
        <v>113</v>
      </c>
      <c r="G34" s="114">
        <v>105</v>
      </c>
      <c r="H34" s="114">
        <v>87</v>
      </c>
      <c r="I34" s="140">
        <v>135</v>
      </c>
      <c r="J34" s="115">
        <v>-24</v>
      </c>
      <c r="K34" s="116">
        <v>-17.777777777777779</v>
      </c>
    </row>
    <row r="35" spans="1:11" ht="14.1" customHeight="1" x14ac:dyDescent="0.2">
      <c r="A35" s="306">
        <v>34</v>
      </c>
      <c r="B35" s="307" t="s">
        <v>254</v>
      </c>
      <c r="C35" s="308"/>
      <c r="D35" s="113">
        <v>1.830362483550664</v>
      </c>
      <c r="E35" s="115">
        <v>153</v>
      </c>
      <c r="F35" s="114">
        <v>100</v>
      </c>
      <c r="G35" s="114">
        <v>161</v>
      </c>
      <c r="H35" s="114">
        <v>113</v>
      </c>
      <c r="I35" s="140">
        <v>183</v>
      </c>
      <c r="J35" s="115">
        <v>-30</v>
      </c>
      <c r="K35" s="116">
        <v>-16.393442622950818</v>
      </c>
    </row>
    <row r="36" spans="1:11" ht="14.1" customHeight="1" x14ac:dyDescent="0.2">
      <c r="A36" s="306">
        <v>41</v>
      </c>
      <c r="B36" s="307" t="s">
        <v>255</v>
      </c>
      <c r="C36" s="308"/>
      <c r="D36" s="113">
        <v>0.47852613949036965</v>
      </c>
      <c r="E36" s="115">
        <v>40</v>
      </c>
      <c r="F36" s="114">
        <v>44</v>
      </c>
      <c r="G36" s="114">
        <v>56</v>
      </c>
      <c r="H36" s="114">
        <v>52</v>
      </c>
      <c r="I36" s="140">
        <v>46</v>
      </c>
      <c r="J36" s="115">
        <v>-6</v>
      </c>
      <c r="K36" s="116">
        <v>-13.043478260869565</v>
      </c>
    </row>
    <row r="37" spans="1:11" ht="14.1" customHeight="1" x14ac:dyDescent="0.2">
      <c r="A37" s="306">
        <v>42</v>
      </c>
      <c r="B37" s="307" t="s">
        <v>256</v>
      </c>
      <c r="C37" s="308"/>
      <c r="D37" s="113" t="s">
        <v>513</v>
      </c>
      <c r="E37" s="115" t="s">
        <v>513</v>
      </c>
      <c r="F37" s="114" t="s">
        <v>513</v>
      </c>
      <c r="G37" s="114">
        <v>6</v>
      </c>
      <c r="H37" s="114" t="s">
        <v>513</v>
      </c>
      <c r="I37" s="140" t="s">
        <v>513</v>
      </c>
      <c r="J37" s="115" t="s">
        <v>513</v>
      </c>
      <c r="K37" s="116" t="s">
        <v>513</v>
      </c>
    </row>
    <row r="38" spans="1:11" ht="14.1" customHeight="1" x14ac:dyDescent="0.2">
      <c r="A38" s="306">
        <v>43</v>
      </c>
      <c r="B38" s="307" t="s">
        <v>257</v>
      </c>
      <c r="C38" s="308"/>
      <c r="D38" s="113">
        <v>1.1484627347768872</v>
      </c>
      <c r="E38" s="115">
        <v>96</v>
      </c>
      <c r="F38" s="114">
        <v>114</v>
      </c>
      <c r="G38" s="114">
        <v>96</v>
      </c>
      <c r="H38" s="114">
        <v>127</v>
      </c>
      <c r="I38" s="140">
        <v>107</v>
      </c>
      <c r="J38" s="115">
        <v>-11</v>
      </c>
      <c r="K38" s="116">
        <v>-10.280373831775702</v>
      </c>
    </row>
    <row r="39" spans="1:11" ht="14.1" customHeight="1" x14ac:dyDescent="0.2">
      <c r="A39" s="306">
        <v>51</v>
      </c>
      <c r="B39" s="307" t="s">
        <v>258</v>
      </c>
      <c r="C39" s="308"/>
      <c r="D39" s="113">
        <v>7.2496710132791007</v>
      </c>
      <c r="E39" s="115">
        <v>606</v>
      </c>
      <c r="F39" s="114">
        <v>521</v>
      </c>
      <c r="G39" s="114">
        <v>693</v>
      </c>
      <c r="H39" s="114">
        <v>612</v>
      </c>
      <c r="I39" s="140">
        <v>584</v>
      </c>
      <c r="J39" s="115">
        <v>22</v>
      </c>
      <c r="K39" s="116">
        <v>3.7671232876712328</v>
      </c>
    </row>
    <row r="40" spans="1:11" ht="14.1" customHeight="1" x14ac:dyDescent="0.2">
      <c r="A40" s="306" t="s">
        <v>259</v>
      </c>
      <c r="B40" s="307" t="s">
        <v>260</v>
      </c>
      <c r="C40" s="308"/>
      <c r="D40" s="113">
        <v>6.4601028831199905</v>
      </c>
      <c r="E40" s="115">
        <v>540</v>
      </c>
      <c r="F40" s="114">
        <v>488</v>
      </c>
      <c r="G40" s="114">
        <v>642</v>
      </c>
      <c r="H40" s="114">
        <v>561</v>
      </c>
      <c r="I40" s="140">
        <v>530</v>
      </c>
      <c r="J40" s="115">
        <v>10</v>
      </c>
      <c r="K40" s="116">
        <v>1.8867924528301887</v>
      </c>
    </row>
    <row r="41" spans="1:11" ht="14.1" customHeight="1" x14ac:dyDescent="0.2">
      <c r="A41" s="306"/>
      <c r="B41" s="307" t="s">
        <v>261</v>
      </c>
      <c r="C41" s="308"/>
      <c r="D41" s="113">
        <v>5.4432348367029553</v>
      </c>
      <c r="E41" s="115">
        <v>455</v>
      </c>
      <c r="F41" s="114">
        <v>401</v>
      </c>
      <c r="G41" s="114">
        <v>488</v>
      </c>
      <c r="H41" s="114">
        <v>410</v>
      </c>
      <c r="I41" s="140">
        <v>391</v>
      </c>
      <c r="J41" s="115">
        <v>64</v>
      </c>
      <c r="K41" s="116">
        <v>16.368286445012789</v>
      </c>
    </row>
    <row r="42" spans="1:11" ht="14.1" customHeight="1" x14ac:dyDescent="0.2">
      <c r="A42" s="306">
        <v>52</v>
      </c>
      <c r="B42" s="307" t="s">
        <v>262</v>
      </c>
      <c r="C42" s="308"/>
      <c r="D42" s="113">
        <v>4.4502930972604382</v>
      </c>
      <c r="E42" s="115">
        <v>372</v>
      </c>
      <c r="F42" s="114">
        <v>312</v>
      </c>
      <c r="G42" s="114">
        <v>384</v>
      </c>
      <c r="H42" s="114">
        <v>360</v>
      </c>
      <c r="I42" s="140">
        <v>340</v>
      </c>
      <c r="J42" s="115">
        <v>32</v>
      </c>
      <c r="K42" s="116">
        <v>9.4117647058823533</v>
      </c>
    </row>
    <row r="43" spans="1:11" ht="14.1" customHeight="1" x14ac:dyDescent="0.2">
      <c r="A43" s="306" t="s">
        <v>263</v>
      </c>
      <c r="B43" s="307" t="s">
        <v>264</v>
      </c>
      <c r="C43" s="308"/>
      <c r="D43" s="113">
        <v>3.9837301112573273</v>
      </c>
      <c r="E43" s="115">
        <v>333</v>
      </c>
      <c r="F43" s="114">
        <v>269</v>
      </c>
      <c r="G43" s="114">
        <v>341</v>
      </c>
      <c r="H43" s="114">
        <v>294</v>
      </c>
      <c r="I43" s="140">
        <v>300</v>
      </c>
      <c r="J43" s="115">
        <v>33</v>
      </c>
      <c r="K43" s="116">
        <v>11</v>
      </c>
    </row>
    <row r="44" spans="1:11" ht="14.1" customHeight="1" x14ac:dyDescent="0.2">
      <c r="A44" s="306">
        <v>53</v>
      </c>
      <c r="B44" s="307" t="s">
        <v>265</v>
      </c>
      <c r="C44" s="308"/>
      <c r="D44" s="113">
        <v>1.3637994975475536</v>
      </c>
      <c r="E44" s="115">
        <v>114</v>
      </c>
      <c r="F44" s="114">
        <v>163</v>
      </c>
      <c r="G44" s="114">
        <v>120</v>
      </c>
      <c r="H44" s="114">
        <v>95</v>
      </c>
      <c r="I44" s="140">
        <v>133</v>
      </c>
      <c r="J44" s="115">
        <v>-19</v>
      </c>
      <c r="K44" s="116">
        <v>-14.285714285714286</v>
      </c>
    </row>
    <row r="45" spans="1:11" ht="14.1" customHeight="1" x14ac:dyDescent="0.2">
      <c r="A45" s="306" t="s">
        <v>266</v>
      </c>
      <c r="B45" s="307" t="s">
        <v>267</v>
      </c>
      <c r="C45" s="308"/>
      <c r="D45" s="113">
        <v>1.3279100370857757</v>
      </c>
      <c r="E45" s="115">
        <v>111</v>
      </c>
      <c r="F45" s="114">
        <v>162</v>
      </c>
      <c r="G45" s="114">
        <v>119</v>
      </c>
      <c r="H45" s="114">
        <v>90</v>
      </c>
      <c r="I45" s="140">
        <v>129</v>
      </c>
      <c r="J45" s="115">
        <v>-18</v>
      </c>
      <c r="K45" s="116">
        <v>-13.953488372093023</v>
      </c>
    </row>
    <row r="46" spans="1:11" ht="14.1" customHeight="1" x14ac:dyDescent="0.2">
      <c r="A46" s="306">
        <v>54</v>
      </c>
      <c r="B46" s="307" t="s">
        <v>268</v>
      </c>
      <c r="C46" s="308"/>
      <c r="D46" s="113">
        <v>3.1941619810982176</v>
      </c>
      <c r="E46" s="115">
        <v>267</v>
      </c>
      <c r="F46" s="114">
        <v>286</v>
      </c>
      <c r="G46" s="114">
        <v>195</v>
      </c>
      <c r="H46" s="114">
        <v>194</v>
      </c>
      <c r="I46" s="140">
        <v>214</v>
      </c>
      <c r="J46" s="115">
        <v>53</v>
      </c>
      <c r="K46" s="116">
        <v>24.766355140186917</v>
      </c>
    </row>
    <row r="47" spans="1:11" ht="14.1" customHeight="1" x14ac:dyDescent="0.2">
      <c r="A47" s="306">
        <v>61</v>
      </c>
      <c r="B47" s="307" t="s">
        <v>269</v>
      </c>
      <c r="C47" s="308"/>
      <c r="D47" s="113">
        <v>2.320851776528293</v>
      </c>
      <c r="E47" s="115">
        <v>194</v>
      </c>
      <c r="F47" s="114">
        <v>141</v>
      </c>
      <c r="G47" s="114">
        <v>197</v>
      </c>
      <c r="H47" s="114">
        <v>171</v>
      </c>
      <c r="I47" s="140">
        <v>192</v>
      </c>
      <c r="J47" s="115">
        <v>2</v>
      </c>
      <c r="K47" s="116">
        <v>1.0416666666666667</v>
      </c>
    </row>
    <row r="48" spans="1:11" ht="14.1" customHeight="1" x14ac:dyDescent="0.2">
      <c r="A48" s="306">
        <v>62</v>
      </c>
      <c r="B48" s="307" t="s">
        <v>270</v>
      </c>
      <c r="C48" s="308"/>
      <c r="D48" s="113">
        <v>6.7831080272759898</v>
      </c>
      <c r="E48" s="115">
        <v>567</v>
      </c>
      <c r="F48" s="114">
        <v>570</v>
      </c>
      <c r="G48" s="114">
        <v>713</v>
      </c>
      <c r="H48" s="114">
        <v>538</v>
      </c>
      <c r="I48" s="140">
        <v>627</v>
      </c>
      <c r="J48" s="115">
        <v>-60</v>
      </c>
      <c r="K48" s="116">
        <v>-9.5693779904306222</v>
      </c>
    </row>
    <row r="49" spans="1:11" ht="14.1" customHeight="1" x14ac:dyDescent="0.2">
      <c r="A49" s="306">
        <v>63</v>
      </c>
      <c r="B49" s="307" t="s">
        <v>271</v>
      </c>
      <c r="C49" s="308"/>
      <c r="D49" s="113">
        <v>3.0386409857638474</v>
      </c>
      <c r="E49" s="115">
        <v>254</v>
      </c>
      <c r="F49" s="114">
        <v>221</v>
      </c>
      <c r="G49" s="114">
        <v>256</v>
      </c>
      <c r="H49" s="114">
        <v>200</v>
      </c>
      <c r="I49" s="140">
        <v>239</v>
      </c>
      <c r="J49" s="115">
        <v>15</v>
      </c>
      <c r="K49" s="116">
        <v>6.2761506276150625</v>
      </c>
    </row>
    <row r="50" spans="1:11" ht="14.1" customHeight="1" x14ac:dyDescent="0.2">
      <c r="A50" s="306" t="s">
        <v>272</v>
      </c>
      <c r="B50" s="307" t="s">
        <v>273</v>
      </c>
      <c r="C50" s="308"/>
      <c r="D50" s="113">
        <v>0.32300514415599951</v>
      </c>
      <c r="E50" s="115">
        <v>27</v>
      </c>
      <c r="F50" s="114">
        <v>23</v>
      </c>
      <c r="G50" s="114">
        <v>29</v>
      </c>
      <c r="H50" s="114">
        <v>32</v>
      </c>
      <c r="I50" s="140">
        <v>39</v>
      </c>
      <c r="J50" s="115">
        <v>-12</v>
      </c>
      <c r="K50" s="116">
        <v>-30.76923076923077</v>
      </c>
    </row>
    <row r="51" spans="1:11" ht="14.1" customHeight="1" x14ac:dyDescent="0.2">
      <c r="A51" s="306" t="s">
        <v>274</v>
      </c>
      <c r="B51" s="307" t="s">
        <v>275</v>
      </c>
      <c r="C51" s="308"/>
      <c r="D51" s="113">
        <v>2.4404833114008855</v>
      </c>
      <c r="E51" s="115">
        <v>204</v>
      </c>
      <c r="F51" s="114">
        <v>173</v>
      </c>
      <c r="G51" s="114">
        <v>204</v>
      </c>
      <c r="H51" s="114">
        <v>145</v>
      </c>
      <c r="I51" s="140">
        <v>171</v>
      </c>
      <c r="J51" s="115">
        <v>33</v>
      </c>
      <c r="K51" s="116">
        <v>19.298245614035089</v>
      </c>
    </row>
    <row r="52" spans="1:11" ht="14.1" customHeight="1" x14ac:dyDescent="0.2">
      <c r="A52" s="306">
        <v>71</v>
      </c>
      <c r="B52" s="307" t="s">
        <v>276</v>
      </c>
      <c r="C52" s="308"/>
      <c r="D52" s="113">
        <v>8.7331020456992459</v>
      </c>
      <c r="E52" s="115">
        <v>730</v>
      </c>
      <c r="F52" s="114">
        <v>539</v>
      </c>
      <c r="G52" s="114">
        <v>716</v>
      </c>
      <c r="H52" s="114">
        <v>639</v>
      </c>
      <c r="I52" s="140">
        <v>645</v>
      </c>
      <c r="J52" s="115">
        <v>85</v>
      </c>
      <c r="K52" s="116">
        <v>13.178294573643411</v>
      </c>
    </row>
    <row r="53" spans="1:11" ht="14.1" customHeight="1" x14ac:dyDescent="0.2">
      <c r="A53" s="306" t="s">
        <v>277</v>
      </c>
      <c r="B53" s="307" t="s">
        <v>278</v>
      </c>
      <c r="C53" s="308"/>
      <c r="D53" s="113">
        <v>3.3855724368943654</v>
      </c>
      <c r="E53" s="115">
        <v>283</v>
      </c>
      <c r="F53" s="114">
        <v>225</v>
      </c>
      <c r="G53" s="114">
        <v>290</v>
      </c>
      <c r="H53" s="114">
        <v>247</v>
      </c>
      <c r="I53" s="140">
        <v>238</v>
      </c>
      <c r="J53" s="115">
        <v>45</v>
      </c>
      <c r="K53" s="116">
        <v>18.907563025210084</v>
      </c>
    </row>
    <row r="54" spans="1:11" ht="14.1" customHeight="1" x14ac:dyDescent="0.2">
      <c r="A54" s="306" t="s">
        <v>279</v>
      </c>
      <c r="B54" s="307" t="s">
        <v>280</v>
      </c>
      <c r="C54" s="308"/>
      <c r="D54" s="113">
        <v>4.4981457112094745</v>
      </c>
      <c r="E54" s="115">
        <v>376</v>
      </c>
      <c r="F54" s="114">
        <v>278</v>
      </c>
      <c r="G54" s="114">
        <v>363</v>
      </c>
      <c r="H54" s="114">
        <v>345</v>
      </c>
      <c r="I54" s="140">
        <v>327</v>
      </c>
      <c r="J54" s="115">
        <v>49</v>
      </c>
      <c r="K54" s="116">
        <v>14.984709480122325</v>
      </c>
    </row>
    <row r="55" spans="1:11" ht="14.1" customHeight="1" x14ac:dyDescent="0.2">
      <c r="A55" s="306">
        <v>72</v>
      </c>
      <c r="B55" s="307" t="s">
        <v>281</v>
      </c>
      <c r="C55" s="308"/>
      <c r="D55" s="113">
        <v>2.5601148462734775</v>
      </c>
      <c r="E55" s="115">
        <v>214</v>
      </c>
      <c r="F55" s="114">
        <v>141</v>
      </c>
      <c r="G55" s="114">
        <v>175</v>
      </c>
      <c r="H55" s="114">
        <v>113</v>
      </c>
      <c r="I55" s="140">
        <v>417</v>
      </c>
      <c r="J55" s="115">
        <v>-203</v>
      </c>
      <c r="K55" s="116">
        <v>-48.681055155875299</v>
      </c>
    </row>
    <row r="56" spans="1:11" ht="14.1" customHeight="1" x14ac:dyDescent="0.2">
      <c r="A56" s="306" t="s">
        <v>282</v>
      </c>
      <c r="B56" s="307" t="s">
        <v>283</v>
      </c>
      <c r="C56" s="308"/>
      <c r="D56" s="113">
        <v>0.98097858595525778</v>
      </c>
      <c r="E56" s="115">
        <v>82</v>
      </c>
      <c r="F56" s="114">
        <v>45</v>
      </c>
      <c r="G56" s="114">
        <v>69</v>
      </c>
      <c r="H56" s="114">
        <v>45</v>
      </c>
      <c r="I56" s="140">
        <v>313</v>
      </c>
      <c r="J56" s="115">
        <v>-231</v>
      </c>
      <c r="K56" s="116">
        <v>-73.801916932907346</v>
      </c>
    </row>
    <row r="57" spans="1:11" ht="14.1" customHeight="1" x14ac:dyDescent="0.2">
      <c r="A57" s="306" t="s">
        <v>284</v>
      </c>
      <c r="B57" s="307" t="s">
        <v>285</v>
      </c>
      <c r="C57" s="308"/>
      <c r="D57" s="113">
        <v>1.1723890417514056</v>
      </c>
      <c r="E57" s="115">
        <v>98</v>
      </c>
      <c r="F57" s="114">
        <v>70</v>
      </c>
      <c r="G57" s="114">
        <v>84</v>
      </c>
      <c r="H57" s="114">
        <v>49</v>
      </c>
      <c r="I57" s="140">
        <v>77</v>
      </c>
      <c r="J57" s="115">
        <v>21</v>
      </c>
      <c r="K57" s="116">
        <v>27.272727272727273</v>
      </c>
    </row>
    <row r="58" spans="1:11" ht="14.1" customHeight="1" x14ac:dyDescent="0.2">
      <c r="A58" s="306">
        <v>73</v>
      </c>
      <c r="B58" s="307" t="s">
        <v>286</v>
      </c>
      <c r="C58" s="308"/>
      <c r="D58" s="113">
        <v>1.3637994975475536</v>
      </c>
      <c r="E58" s="115">
        <v>114</v>
      </c>
      <c r="F58" s="114">
        <v>74</v>
      </c>
      <c r="G58" s="114">
        <v>91</v>
      </c>
      <c r="H58" s="114">
        <v>84</v>
      </c>
      <c r="I58" s="140">
        <v>113</v>
      </c>
      <c r="J58" s="115">
        <v>1</v>
      </c>
      <c r="K58" s="116">
        <v>0.88495575221238942</v>
      </c>
    </row>
    <row r="59" spans="1:11" ht="14.1" customHeight="1" x14ac:dyDescent="0.2">
      <c r="A59" s="306" t="s">
        <v>287</v>
      </c>
      <c r="B59" s="307" t="s">
        <v>288</v>
      </c>
      <c r="C59" s="308"/>
      <c r="D59" s="113">
        <v>0.89723651154444306</v>
      </c>
      <c r="E59" s="115">
        <v>75</v>
      </c>
      <c r="F59" s="114">
        <v>51</v>
      </c>
      <c r="G59" s="114">
        <v>63</v>
      </c>
      <c r="H59" s="114">
        <v>49</v>
      </c>
      <c r="I59" s="140">
        <v>69</v>
      </c>
      <c r="J59" s="115">
        <v>6</v>
      </c>
      <c r="K59" s="116">
        <v>8.695652173913043</v>
      </c>
    </row>
    <row r="60" spans="1:11" ht="14.1" customHeight="1" x14ac:dyDescent="0.2">
      <c r="A60" s="306">
        <v>81</v>
      </c>
      <c r="B60" s="307" t="s">
        <v>289</v>
      </c>
      <c r="C60" s="308"/>
      <c r="D60" s="113">
        <v>6.2686924273238427</v>
      </c>
      <c r="E60" s="115">
        <v>524</v>
      </c>
      <c r="F60" s="114">
        <v>436</v>
      </c>
      <c r="G60" s="114">
        <v>583</v>
      </c>
      <c r="H60" s="114">
        <v>445</v>
      </c>
      <c r="I60" s="140">
        <v>538</v>
      </c>
      <c r="J60" s="115">
        <v>-14</v>
      </c>
      <c r="K60" s="116">
        <v>-2.6022304832713754</v>
      </c>
    </row>
    <row r="61" spans="1:11" ht="14.1" customHeight="1" x14ac:dyDescent="0.2">
      <c r="A61" s="306" t="s">
        <v>290</v>
      </c>
      <c r="B61" s="307" t="s">
        <v>291</v>
      </c>
      <c r="C61" s="308"/>
      <c r="D61" s="113">
        <v>1.6748414882162939</v>
      </c>
      <c r="E61" s="115">
        <v>140</v>
      </c>
      <c r="F61" s="114">
        <v>101</v>
      </c>
      <c r="G61" s="114">
        <v>202</v>
      </c>
      <c r="H61" s="114">
        <v>150</v>
      </c>
      <c r="I61" s="140">
        <v>161</v>
      </c>
      <c r="J61" s="115">
        <v>-21</v>
      </c>
      <c r="K61" s="116">
        <v>-13.043478260869565</v>
      </c>
    </row>
    <row r="62" spans="1:11" ht="14.1" customHeight="1" x14ac:dyDescent="0.2">
      <c r="A62" s="306" t="s">
        <v>292</v>
      </c>
      <c r="B62" s="307" t="s">
        <v>293</v>
      </c>
      <c r="C62" s="308"/>
      <c r="D62" s="113">
        <v>2.4404833114008855</v>
      </c>
      <c r="E62" s="115">
        <v>204</v>
      </c>
      <c r="F62" s="114">
        <v>190</v>
      </c>
      <c r="G62" s="114">
        <v>236</v>
      </c>
      <c r="H62" s="114">
        <v>147</v>
      </c>
      <c r="I62" s="140">
        <v>179</v>
      </c>
      <c r="J62" s="115">
        <v>25</v>
      </c>
      <c r="K62" s="116">
        <v>13.966480446927374</v>
      </c>
    </row>
    <row r="63" spans="1:11" ht="14.1" customHeight="1" x14ac:dyDescent="0.2">
      <c r="A63" s="306"/>
      <c r="B63" s="307" t="s">
        <v>294</v>
      </c>
      <c r="C63" s="308"/>
      <c r="D63" s="113">
        <v>2.2371097021174782</v>
      </c>
      <c r="E63" s="115">
        <v>187</v>
      </c>
      <c r="F63" s="114">
        <v>172</v>
      </c>
      <c r="G63" s="114">
        <v>204</v>
      </c>
      <c r="H63" s="114">
        <v>134</v>
      </c>
      <c r="I63" s="140">
        <v>164</v>
      </c>
      <c r="J63" s="115">
        <v>23</v>
      </c>
      <c r="K63" s="116">
        <v>14.024390243902438</v>
      </c>
    </row>
    <row r="64" spans="1:11" ht="14.1" customHeight="1" x14ac:dyDescent="0.2">
      <c r="A64" s="306" t="s">
        <v>295</v>
      </c>
      <c r="B64" s="307" t="s">
        <v>296</v>
      </c>
      <c r="C64" s="308"/>
      <c r="D64" s="113">
        <v>1.0288311999042947</v>
      </c>
      <c r="E64" s="115">
        <v>86</v>
      </c>
      <c r="F64" s="114">
        <v>64</v>
      </c>
      <c r="G64" s="114">
        <v>61</v>
      </c>
      <c r="H64" s="114">
        <v>77</v>
      </c>
      <c r="I64" s="140">
        <v>81</v>
      </c>
      <c r="J64" s="115">
        <v>5</v>
      </c>
      <c r="K64" s="116">
        <v>6.1728395061728394</v>
      </c>
    </row>
    <row r="65" spans="1:11" ht="14.1" customHeight="1" x14ac:dyDescent="0.2">
      <c r="A65" s="306" t="s">
        <v>297</v>
      </c>
      <c r="B65" s="307" t="s">
        <v>298</v>
      </c>
      <c r="C65" s="308"/>
      <c r="D65" s="113">
        <v>0.38282091159229575</v>
      </c>
      <c r="E65" s="115">
        <v>32</v>
      </c>
      <c r="F65" s="114">
        <v>32</v>
      </c>
      <c r="G65" s="114">
        <v>30</v>
      </c>
      <c r="H65" s="114">
        <v>22</v>
      </c>
      <c r="I65" s="140">
        <v>54</v>
      </c>
      <c r="J65" s="115">
        <v>-22</v>
      </c>
      <c r="K65" s="116">
        <v>-40.74074074074074</v>
      </c>
    </row>
    <row r="66" spans="1:11" ht="14.1" customHeight="1" x14ac:dyDescent="0.2">
      <c r="A66" s="306">
        <v>82</v>
      </c>
      <c r="B66" s="307" t="s">
        <v>299</v>
      </c>
      <c r="C66" s="308"/>
      <c r="D66" s="113">
        <v>3.1343462136619213</v>
      </c>
      <c r="E66" s="115">
        <v>262</v>
      </c>
      <c r="F66" s="114">
        <v>237</v>
      </c>
      <c r="G66" s="114">
        <v>270</v>
      </c>
      <c r="H66" s="114">
        <v>214</v>
      </c>
      <c r="I66" s="140">
        <v>226</v>
      </c>
      <c r="J66" s="115">
        <v>36</v>
      </c>
      <c r="K66" s="116">
        <v>15.929203539823009</v>
      </c>
    </row>
    <row r="67" spans="1:11" ht="14.1" customHeight="1" x14ac:dyDescent="0.2">
      <c r="A67" s="306" t="s">
        <v>300</v>
      </c>
      <c r="B67" s="307" t="s">
        <v>301</v>
      </c>
      <c r="C67" s="308"/>
      <c r="D67" s="113">
        <v>2.0935518602703671</v>
      </c>
      <c r="E67" s="115">
        <v>175</v>
      </c>
      <c r="F67" s="114">
        <v>187</v>
      </c>
      <c r="G67" s="114">
        <v>172</v>
      </c>
      <c r="H67" s="114">
        <v>135</v>
      </c>
      <c r="I67" s="140">
        <v>144</v>
      </c>
      <c r="J67" s="115">
        <v>31</v>
      </c>
      <c r="K67" s="116">
        <v>21.527777777777779</v>
      </c>
    </row>
    <row r="68" spans="1:11" ht="14.1" customHeight="1" x14ac:dyDescent="0.2">
      <c r="A68" s="306" t="s">
        <v>302</v>
      </c>
      <c r="B68" s="307" t="s">
        <v>303</v>
      </c>
      <c r="C68" s="308"/>
      <c r="D68" s="113">
        <v>0.59815767436296208</v>
      </c>
      <c r="E68" s="115">
        <v>50</v>
      </c>
      <c r="F68" s="114">
        <v>34</v>
      </c>
      <c r="G68" s="114">
        <v>68</v>
      </c>
      <c r="H68" s="114">
        <v>40</v>
      </c>
      <c r="I68" s="140">
        <v>42</v>
      </c>
      <c r="J68" s="115">
        <v>8</v>
      </c>
      <c r="K68" s="116">
        <v>19.047619047619047</v>
      </c>
    </row>
    <row r="69" spans="1:11" ht="14.1" customHeight="1" x14ac:dyDescent="0.2">
      <c r="A69" s="306">
        <v>83</v>
      </c>
      <c r="B69" s="307" t="s">
        <v>304</v>
      </c>
      <c r="C69" s="308"/>
      <c r="D69" s="113">
        <v>4.1751405670534751</v>
      </c>
      <c r="E69" s="115">
        <v>349</v>
      </c>
      <c r="F69" s="114">
        <v>290</v>
      </c>
      <c r="G69" s="114">
        <v>566</v>
      </c>
      <c r="H69" s="114">
        <v>245</v>
      </c>
      <c r="I69" s="140">
        <v>410</v>
      </c>
      <c r="J69" s="115">
        <v>-61</v>
      </c>
      <c r="K69" s="116">
        <v>-14.878048780487806</v>
      </c>
    </row>
    <row r="70" spans="1:11" ht="14.1" customHeight="1" x14ac:dyDescent="0.2">
      <c r="A70" s="306" t="s">
        <v>305</v>
      </c>
      <c r="B70" s="307" t="s">
        <v>306</v>
      </c>
      <c r="C70" s="308"/>
      <c r="D70" s="113">
        <v>3.3496829764325877</v>
      </c>
      <c r="E70" s="115">
        <v>280</v>
      </c>
      <c r="F70" s="114">
        <v>211</v>
      </c>
      <c r="G70" s="114">
        <v>496</v>
      </c>
      <c r="H70" s="114">
        <v>199</v>
      </c>
      <c r="I70" s="140">
        <v>352</v>
      </c>
      <c r="J70" s="115">
        <v>-72</v>
      </c>
      <c r="K70" s="116">
        <v>-20.454545454545453</v>
      </c>
    </row>
    <row r="71" spans="1:11" ht="14.1" customHeight="1" x14ac:dyDescent="0.2">
      <c r="A71" s="306"/>
      <c r="B71" s="307" t="s">
        <v>307</v>
      </c>
      <c r="C71" s="308"/>
      <c r="D71" s="113">
        <v>1.7226941021653308</v>
      </c>
      <c r="E71" s="115">
        <v>144</v>
      </c>
      <c r="F71" s="114">
        <v>132</v>
      </c>
      <c r="G71" s="114">
        <v>347</v>
      </c>
      <c r="H71" s="114">
        <v>116</v>
      </c>
      <c r="I71" s="140">
        <v>250</v>
      </c>
      <c r="J71" s="115">
        <v>-106</v>
      </c>
      <c r="K71" s="116">
        <v>-42.4</v>
      </c>
    </row>
    <row r="72" spans="1:11" ht="14.1" customHeight="1" x14ac:dyDescent="0.2">
      <c r="A72" s="306">
        <v>84</v>
      </c>
      <c r="B72" s="307" t="s">
        <v>308</v>
      </c>
      <c r="C72" s="308"/>
      <c r="D72" s="113">
        <v>3.2659409020217729</v>
      </c>
      <c r="E72" s="115">
        <v>273</v>
      </c>
      <c r="F72" s="114">
        <v>287</v>
      </c>
      <c r="G72" s="114">
        <v>301</v>
      </c>
      <c r="H72" s="114">
        <v>234</v>
      </c>
      <c r="I72" s="140">
        <v>296</v>
      </c>
      <c r="J72" s="115">
        <v>-23</v>
      </c>
      <c r="K72" s="116">
        <v>-7.7702702702702702</v>
      </c>
    </row>
    <row r="73" spans="1:11" ht="14.1" customHeight="1" x14ac:dyDescent="0.2">
      <c r="A73" s="306" t="s">
        <v>309</v>
      </c>
      <c r="B73" s="307" t="s">
        <v>310</v>
      </c>
      <c r="C73" s="308"/>
      <c r="D73" s="113">
        <v>0.75367866969733222</v>
      </c>
      <c r="E73" s="115">
        <v>63</v>
      </c>
      <c r="F73" s="114">
        <v>69</v>
      </c>
      <c r="G73" s="114">
        <v>116</v>
      </c>
      <c r="H73" s="114">
        <v>38</v>
      </c>
      <c r="I73" s="140">
        <v>57</v>
      </c>
      <c r="J73" s="115">
        <v>6</v>
      </c>
      <c r="K73" s="116">
        <v>10.526315789473685</v>
      </c>
    </row>
    <row r="74" spans="1:11" ht="14.1" customHeight="1" x14ac:dyDescent="0.2">
      <c r="A74" s="306" t="s">
        <v>311</v>
      </c>
      <c r="B74" s="307" t="s">
        <v>312</v>
      </c>
      <c r="C74" s="308"/>
      <c r="D74" s="113">
        <v>0.11963153487259241</v>
      </c>
      <c r="E74" s="115">
        <v>10</v>
      </c>
      <c r="F74" s="114">
        <v>7</v>
      </c>
      <c r="G74" s="114">
        <v>9</v>
      </c>
      <c r="H74" s="114">
        <v>13</v>
      </c>
      <c r="I74" s="140">
        <v>20</v>
      </c>
      <c r="J74" s="115">
        <v>-10</v>
      </c>
      <c r="K74" s="116">
        <v>-50</v>
      </c>
    </row>
    <row r="75" spans="1:11" ht="14.1" customHeight="1" x14ac:dyDescent="0.2">
      <c r="A75" s="306" t="s">
        <v>313</v>
      </c>
      <c r="B75" s="307" t="s">
        <v>314</v>
      </c>
      <c r="C75" s="308"/>
      <c r="D75" s="113">
        <v>2.189257088168441</v>
      </c>
      <c r="E75" s="115">
        <v>183</v>
      </c>
      <c r="F75" s="114">
        <v>190</v>
      </c>
      <c r="G75" s="114">
        <v>147</v>
      </c>
      <c r="H75" s="114">
        <v>167</v>
      </c>
      <c r="I75" s="140">
        <v>195</v>
      </c>
      <c r="J75" s="115">
        <v>-12</v>
      </c>
      <c r="K75" s="116">
        <v>-6.1538461538461542</v>
      </c>
    </row>
    <row r="76" spans="1:11" ht="14.1" customHeight="1" x14ac:dyDescent="0.2">
      <c r="A76" s="306">
        <v>91</v>
      </c>
      <c r="B76" s="307" t="s">
        <v>315</v>
      </c>
      <c r="C76" s="308"/>
      <c r="D76" s="113">
        <v>0.25122622323244409</v>
      </c>
      <c r="E76" s="115">
        <v>21</v>
      </c>
      <c r="F76" s="114">
        <v>13</v>
      </c>
      <c r="G76" s="114">
        <v>26</v>
      </c>
      <c r="H76" s="114">
        <v>26</v>
      </c>
      <c r="I76" s="140">
        <v>11</v>
      </c>
      <c r="J76" s="115">
        <v>10</v>
      </c>
      <c r="K76" s="116">
        <v>90.909090909090907</v>
      </c>
    </row>
    <row r="77" spans="1:11" ht="14.1" customHeight="1" x14ac:dyDescent="0.2">
      <c r="A77" s="306">
        <v>92</v>
      </c>
      <c r="B77" s="307" t="s">
        <v>316</v>
      </c>
      <c r="C77" s="308"/>
      <c r="D77" s="113">
        <v>0.93312597200622083</v>
      </c>
      <c r="E77" s="115">
        <v>78</v>
      </c>
      <c r="F77" s="114">
        <v>54</v>
      </c>
      <c r="G77" s="114">
        <v>60</v>
      </c>
      <c r="H77" s="114">
        <v>37</v>
      </c>
      <c r="I77" s="140">
        <v>60</v>
      </c>
      <c r="J77" s="115">
        <v>18</v>
      </c>
      <c r="K77" s="116">
        <v>30</v>
      </c>
    </row>
    <row r="78" spans="1:11" ht="14.1" customHeight="1" x14ac:dyDescent="0.2">
      <c r="A78" s="306">
        <v>93</v>
      </c>
      <c r="B78" s="307" t="s">
        <v>317</v>
      </c>
      <c r="C78" s="308"/>
      <c r="D78" s="113">
        <v>9.5705227898073938E-2</v>
      </c>
      <c r="E78" s="115">
        <v>8</v>
      </c>
      <c r="F78" s="114">
        <v>4</v>
      </c>
      <c r="G78" s="114">
        <v>15</v>
      </c>
      <c r="H78" s="114" t="s">
        <v>513</v>
      </c>
      <c r="I78" s="140">
        <v>9</v>
      </c>
      <c r="J78" s="115">
        <v>-1</v>
      </c>
      <c r="K78" s="116">
        <v>-11.111111111111111</v>
      </c>
    </row>
    <row r="79" spans="1:11" ht="14.1" customHeight="1" x14ac:dyDescent="0.2">
      <c r="A79" s="306">
        <v>94</v>
      </c>
      <c r="B79" s="307" t="s">
        <v>318</v>
      </c>
      <c r="C79" s="308"/>
      <c r="D79" s="113">
        <v>0.2871156836942218</v>
      </c>
      <c r="E79" s="115">
        <v>24</v>
      </c>
      <c r="F79" s="114">
        <v>29</v>
      </c>
      <c r="G79" s="114">
        <v>57</v>
      </c>
      <c r="H79" s="114">
        <v>14</v>
      </c>
      <c r="I79" s="140">
        <v>15</v>
      </c>
      <c r="J79" s="115">
        <v>9</v>
      </c>
      <c r="K79" s="116">
        <v>60</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333</v>
      </c>
      <c r="C81" s="312"/>
      <c r="D81" s="125">
        <v>0.4306735255413327</v>
      </c>
      <c r="E81" s="143">
        <v>36</v>
      </c>
      <c r="F81" s="144">
        <v>30</v>
      </c>
      <c r="G81" s="144">
        <v>18</v>
      </c>
      <c r="H81" s="144">
        <v>14</v>
      </c>
      <c r="I81" s="145">
        <v>25</v>
      </c>
      <c r="J81" s="143">
        <v>11</v>
      </c>
      <c r="K81" s="146">
        <v>44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101275</v>
      </c>
      <c r="C10" s="114">
        <v>60826</v>
      </c>
      <c r="D10" s="114">
        <v>40449</v>
      </c>
      <c r="E10" s="114">
        <v>82159</v>
      </c>
      <c r="F10" s="114">
        <v>17931</v>
      </c>
      <c r="G10" s="114">
        <v>13034</v>
      </c>
      <c r="H10" s="114">
        <v>27152</v>
      </c>
      <c r="I10" s="115">
        <v>30992</v>
      </c>
      <c r="J10" s="114">
        <v>22793</v>
      </c>
      <c r="K10" s="114">
        <v>8199</v>
      </c>
      <c r="L10" s="423">
        <v>6029</v>
      </c>
      <c r="M10" s="424">
        <v>6874</v>
      </c>
    </row>
    <row r="11" spans="1:13" ht="11.1" customHeight="1" x14ac:dyDescent="0.2">
      <c r="A11" s="422" t="s">
        <v>387</v>
      </c>
      <c r="B11" s="115">
        <v>102164</v>
      </c>
      <c r="C11" s="114">
        <v>61528</v>
      </c>
      <c r="D11" s="114">
        <v>40636</v>
      </c>
      <c r="E11" s="114">
        <v>82809</v>
      </c>
      <c r="F11" s="114">
        <v>18179</v>
      </c>
      <c r="G11" s="114">
        <v>12810</v>
      </c>
      <c r="H11" s="114">
        <v>27701</v>
      </c>
      <c r="I11" s="115">
        <v>31215</v>
      </c>
      <c r="J11" s="114">
        <v>22927</v>
      </c>
      <c r="K11" s="114">
        <v>8288</v>
      </c>
      <c r="L11" s="423">
        <v>6504</v>
      </c>
      <c r="M11" s="424">
        <v>5661</v>
      </c>
    </row>
    <row r="12" spans="1:13" ht="11.1" customHeight="1" x14ac:dyDescent="0.2">
      <c r="A12" s="422" t="s">
        <v>388</v>
      </c>
      <c r="B12" s="115">
        <v>103715</v>
      </c>
      <c r="C12" s="114">
        <v>62420</v>
      </c>
      <c r="D12" s="114">
        <v>41295</v>
      </c>
      <c r="E12" s="114">
        <v>84211</v>
      </c>
      <c r="F12" s="114">
        <v>18319</v>
      </c>
      <c r="G12" s="114">
        <v>13949</v>
      </c>
      <c r="H12" s="114">
        <v>28100</v>
      </c>
      <c r="I12" s="115">
        <v>31384</v>
      </c>
      <c r="J12" s="114">
        <v>22686</v>
      </c>
      <c r="K12" s="114">
        <v>8698</v>
      </c>
      <c r="L12" s="423">
        <v>8900</v>
      </c>
      <c r="M12" s="424">
        <v>7649</v>
      </c>
    </row>
    <row r="13" spans="1:13" s="110" customFormat="1" ht="11.1" customHeight="1" x14ac:dyDescent="0.2">
      <c r="A13" s="422" t="s">
        <v>389</v>
      </c>
      <c r="B13" s="115">
        <v>103705</v>
      </c>
      <c r="C13" s="114">
        <v>62189</v>
      </c>
      <c r="D13" s="114">
        <v>41516</v>
      </c>
      <c r="E13" s="114">
        <v>83939</v>
      </c>
      <c r="F13" s="114">
        <v>18578</v>
      </c>
      <c r="G13" s="114">
        <v>13617</v>
      </c>
      <c r="H13" s="114">
        <v>28470</v>
      </c>
      <c r="I13" s="115">
        <v>31923</v>
      </c>
      <c r="J13" s="114">
        <v>23147</v>
      </c>
      <c r="K13" s="114">
        <v>8776</v>
      </c>
      <c r="L13" s="423">
        <v>5887</v>
      </c>
      <c r="M13" s="424">
        <v>6110</v>
      </c>
    </row>
    <row r="14" spans="1:13" ht="15" customHeight="1" x14ac:dyDescent="0.2">
      <c r="A14" s="422" t="s">
        <v>390</v>
      </c>
      <c r="B14" s="115">
        <v>104072</v>
      </c>
      <c r="C14" s="114">
        <v>62520</v>
      </c>
      <c r="D14" s="114">
        <v>41552</v>
      </c>
      <c r="E14" s="114">
        <v>81960</v>
      </c>
      <c r="F14" s="114">
        <v>21121</v>
      </c>
      <c r="G14" s="114">
        <v>13266</v>
      </c>
      <c r="H14" s="114">
        <v>28997</v>
      </c>
      <c r="I14" s="115">
        <v>31481</v>
      </c>
      <c r="J14" s="114">
        <v>22781</v>
      </c>
      <c r="K14" s="114">
        <v>8700</v>
      </c>
      <c r="L14" s="423">
        <v>7200</v>
      </c>
      <c r="M14" s="424">
        <v>7045</v>
      </c>
    </row>
    <row r="15" spans="1:13" ht="11.1" customHeight="1" x14ac:dyDescent="0.2">
      <c r="A15" s="422" t="s">
        <v>387</v>
      </c>
      <c r="B15" s="115">
        <v>104838</v>
      </c>
      <c r="C15" s="114">
        <v>63235</v>
      </c>
      <c r="D15" s="114">
        <v>41603</v>
      </c>
      <c r="E15" s="114">
        <v>82227</v>
      </c>
      <c r="F15" s="114">
        <v>21633</v>
      </c>
      <c r="G15" s="114">
        <v>13010</v>
      </c>
      <c r="H15" s="114">
        <v>29473</v>
      </c>
      <c r="I15" s="115">
        <v>31634</v>
      </c>
      <c r="J15" s="114">
        <v>22765</v>
      </c>
      <c r="K15" s="114">
        <v>8869</v>
      </c>
      <c r="L15" s="423">
        <v>6460</v>
      </c>
      <c r="M15" s="424">
        <v>5695</v>
      </c>
    </row>
    <row r="16" spans="1:13" ht="11.1" customHeight="1" x14ac:dyDescent="0.2">
      <c r="A16" s="422" t="s">
        <v>388</v>
      </c>
      <c r="B16" s="115">
        <v>106948</v>
      </c>
      <c r="C16" s="114">
        <v>64464</v>
      </c>
      <c r="D16" s="114">
        <v>42484</v>
      </c>
      <c r="E16" s="114">
        <v>83989</v>
      </c>
      <c r="F16" s="114">
        <v>21968</v>
      </c>
      <c r="G16" s="114">
        <v>14438</v>
      </c>
      <c r="H16" s="114">
        <v>29840</v>
      </c>
      <c r="I16" s="115">
        <v>31618</v>
      </c>
      <c r="J16" s="114">
        <v>22406</v>
      </c>
      <c r="K16" s="114">
        <v>9212</v>
      </c>
      <c r="L16" s="423">
        <v>9826</v>
      </c>
      <c r="M16" s="424">
        <v>8129</v>
      </c>
    </row>
    <row r="17" spans="1:13" s="110" customFormat="1" ht="11.1" customHeight="1" x14ac:dyDescent="0.2">
      <c r="A17" s="422" t="s">
        <v>389</v>
      </c>
      <c r="B17" s="115">
        <v>106642</v>
      </c>
      <c r="C17" s="114">
        <v>63918</v>
      </c>
      <c r="D17" s="114">
        <v>42724</v>
      </c>
      <c r="E17" s="114">
        <v>84280</v>
      </c>
      <c r="F17" s="114">
        <v>22267</v>
      </c>
      <c r="G17" s="114">
        <v>14047</v>
      </c>
      <c r="H17" s="114">
        <v>30216</v>
      </c>
      <c r="I17" s="115">
        <v>31825</v>
      </c>
      <c r="J17" s="114">
        <v>22645</v>
      </c>
      <c r="K17" s="114">
        <v>9180</v>
      </c>
      <c r="L17" s="423">
        <v>5639</v>
      </c>
      <c r="M17" s="424">
        <v>6138</v>
      </c>
    </row>
    <row r="18" spans="1:13" ht="15" customHeight="1" x14ac:dyDescent="0.2">
      <c r="A18" s="422" t="s">
        <v>391</v>
      </c>
      <c r="B18" s="115">
        <v>106623</v>
      </c>
      <c r="C18" s="114">
        <v>63919</v>
      </c>
      <c r="D18" s="114">
        <v>42704</v>
      </c>
      <c r="E18" s="114">
        <v>83948</v>
      </c>
      <c r="F18" s="114">
        <v>22571</v>
      </c>
      <c r="G18" s="114">
        <v>13538</v>
      </c>
      <c r="H18" s="114">
        <v>30681</v>
      </c>
      <c r="I18" s="115">
        <v>31049</v>
      </c>
      <c r="J18" s="114">
        <v>22092</v>
      </c>
      <c r="K18" s="114">
        <v>8957</v>
      </c>
      <c r="L18" s="423">
        <v>7249</v>
      </c>
      <c r="M18" s="424">
        <v>7389</v>
      </c>
    </row>
    <row r="19" spans="1:13" ht="11.1" customHeight="1" x14ac:dyDescent="0.2">
      <c r="A19" s="422" t="s">
        <v>387</v>
      </c>
      <c r="B19" s="115">
        <v>106810</v>
      </c>
      <c r="C19" s="114">
        <v>64080</v>
      </c>
      <c r="D19" s="114">
        <v>42730</v>
      </c>
      <c r="E19" s="114">
        <v>83866</v>
      </c>
      <c r="F19" s="114">
        <v>22832</v>
      </c>
      <c r="G19" s="114">
        <v>13012</v>
      </c>
      <c r="H19" s="114">
        <v>31198</v>
      </c>
      <c r="I19" s="115">
        <v>31756</v>
      </c>
      <c r="J19" s="114">
        <v>22520</v>
      </c>
      <c r="K19" s="114">
        <v>9236</v>
      </c>
      <c r="L19" s="423">
        <v>6042</v>
      </c>
      <c r="M19" s="424">
        <v>5947</v>
      </c>
    </row>
    <row r="20" spans="1:13" ht="11.1" customHeight="1" x14ac:dyDescent="0.2">
      <c r="A20" s="422" t="s">
        <v>388</v>
      </c>
      <c r="B20" s="115">
        <v>108234</v>
      </c>
      <c r="C20" s="114">
        <v>64923</v>
      </c>
      <c r="D20" s="114">
        <v>43311</v>
      </c>
      <c r="E20" s="114">
        <v>85162</v>
      </c>
      <c r="F20" s="114">
        <v>22919</v>
      </c>
      <c r="G20" s="114">
        <v>14243</v>
      </c>
      <c r="H20" s="114">
        <v>31542</v>
      </c>
      <c r="I20" s="115">
        <v>31757</v>
      </c>
      <c r="J20" s="114">
        <v>22265</v>
      </c>
      <c r="K20" s="114">
        <v>9492</v>
      </c>
      <c r="L20" s="423">
        <v>8868</v>
      </c>
      <c r="M20" s="424">
        <v>7660</v>
      </c>
    </row>
    <row r="21" spans="1:13" s="110" customFormat="1" ht="11.1" customHeight="1" x14ac:dyDescent="0.2">
      <c r="A21" s="422" t="s">
        <v>389</v>
      </c>
      <c r="B21" s="115">
        <v>107602</v>
      </c>
      <c r="C21" s="114">
        <v>64212</v>
      </c>
      <c r="D21" s="114">
        <v>43390</v>
      </c>
      <c r="E21" s="114">
        <v>84547</v>
      </c>
      <c r="F21" s="114">
        <v>22990</v>
      </c>
      <c r="G21" s="114">
        <v>13833</v>
      </c>
      <c r="H21" s="114">
        <v>31814</v>
      </c>
      <c r="I21" s="115">
        <v>32286</v>
      </c>
      <c r="J21" s="114">
        <v>22692</v>
      </c>
      <c r="K21" s="114">
        <v>9594</v>
      </c>
      <c r="L21" s="423">
        <v>5231</v>
      </c>
      <c r="M21" s="424">
        <v>6063</v>
      </c>
    </row>
    <row r="22" spans="1:13" ht="15" customHeight="1" x14ac:dyDescent="0.2">
      <c r="A22" s="422" t="s">
        <v>392</v>
      </c>
      <c r="B22" s="115">
        <v>107122</v>
      </c>
      <c r="C22" s="114">
        <v>63962</v>
      </c>
      <c r="D22" s="114">
        <v>43160</v>
      </c>
      <c r="E22" s="114">
        <v>83972</v>
      </c>
      <c r="F22" s="114">
        <v>22914</v>
      </c>
      <c r="G22" s="114">
        <v>13200</v>
      </c>
      <c r="H22" s="114">
        <v>32127</v>
      </c>
      <c r="I22" s="115">
        <v>31739</v>
      </c>
      <c r="J22" s="114">
        <v>22356</v>
      </c>
      <c r="K22" s="114">
        <v>9383</v>
      </c>
      <c r="L22" s="423">
        <v>7020</v>
      </c>
      <c r="M22" s="424">
        <v>7599</v>
      </c>
    </row>
    <row r="23" spans="1:13" ht="11.1" customHeight="1" x14ac:dyDescent="0.2">
      <c r="A23" s="422" t="s">
        <v>387</v>
      </c>
      <c r="B23" s="115">
        <v>107278</v>
      </c>
      <c r="C23" s="114">
        <v>64195</v>
      </c>
      <c r="D23" s="114">
        <v>43083</v>
      </c>
      <c r="E23" s="114">
        <v>84020</v>
      </c>
      <c r="F23" s="114">
        <v>23007</v>
      </c>
      <c r="G23" s="114">
        <v>12792</v>
      </c>
      <c r="H23" s="114">
        <v>32680</v>
      </c>
      <c r="I23" s="115">
        <v>32373</v>
      </c>
      <c r="J23" s="114">
        <v>22888</v>
      </c>
      <c r="K23" s="114">
        <v>9485</v>
      </c>
      <c r="L23" s="423">
        <v>5760</v>
      </c>
      <c r="M23" s="424">
        <v>5844</v>
      </c>
    </row>
    <row r="24" spans="1:13" ht="11.1" customHeight="1" x14ac:dyDescent="0.2">
      <c r="A24" s="422" t="s">
        <v>388</v>
      </c>
      <c r="B24" s="115">
        <v>109303</v>
      </c>
      <c r="C24" s="114">
        <v>65382</v>
      </c>
      <c r="D24" s="114">
        <v>43921</v>
      </c>
      <c r="E24" s="114">
        <v>85127</v>
      </c>
      <c r="F24" s="114">
        <v>23034</v>
      </c>
      <c r="G24" s="114">
        <v>14138</v>
      </c>
      <c r="H24" s="114">
        <v>33217</v>
      </c>
      <c r="I24" s="115">
        <v>32274</v>
      </c>
      <c r="J24" s="114">
        <v>22519</v>
      </c>
      <c r="K24" s="114">
        <v>9755</v>
      </c>
      <c r="L24" s="423">
        <v>9279</v>
      </c>
      <c r="M24" s="424">
        <v>7786</v>
      </c>
    </row>
    <row r="25" spans="1:13" s="110" customFormat="1" ht="11.1" customHeight="1" x14ac:dyDescent="0.2">
      <c r="A25" s="422" t="s">
        <v>389</v>
      </c>
      <c r="B25" s="115">
        <v>108640</v>
      </c>
      <c r="C25" s="114">
        <v>64717</v>
      </c>
      <c r="D25" s="114">
        <v>43923</v>
      </c>
      <c r="E25" s="114">
        <v>84333</v>
      </c>
      <c r="F25" s="114">
        <v>23162</v>
      </c>
      <c r="G25" s="114">
        <v>13711</v>
      </c>
      <c r="H25" s="114">
        <v>33325</v>
      </c>
      <c r="I25" s="115">
        <v>32341</v>
      </c>
      <c r="J25" s="114">
        <v>22668</v>
      </c>
      <c r="K25" s="114">
        <v>9673</v>
      </c>
      <c r="L25" s="423">
        <v>5227</v>
      </c>
      <c r="M25" s="424">
        <v>5948</v>
      </c>
    </row>
    <row r="26" spans="1:13" ht="15" customHeight="1" x14ac:dyDescent="0.2">
      <c r="A26" s="422" t="s">
        <v>393</v>
      </c>
      <c r="B26" s="115">
        <v>108388</v>
      </c>
      <c r="C26" s="114">
        <v>64552</v>
      </c>
      <c r="D26" s="114">
        <v>43836</v>
      </c>
      <c r="E26" s="114">
        <v>84058</v>
      </c>
      <c r="F26" s="114">
        <v>23182</v>
      </c>
      <c r="G26" s="114">
        <v>13260</v>
      </c>
      <c r="H26" s="114">
        <v>33726</v>
      </c>
      <c r="I26" s="115">
        <v>31835</v>
      </c>
      <c r="J26" s="114">
        <v>22306</v>
      </c>
      <c r="K26" s="114">
        <v>9529</v>
      </c>
      <c r="L26" s="423">
        <v>6987</v>
      </c>
      <c r="M26" s="424">
        <v>7439</v>
      </c>
    </row>
    <row r="27" spans="1:13" ht="11.1" customHeight="1" x14ac:dyDescent="0.2">
      <c r="A27" s="422" t="s">
        <v>387</v>
      </c>
      <c r="B27" s="115">
        <v>108654</v>
      </c>
      <c r="C27" s="114">
        <v>64846</v>
      </c>
      <c r="D27" s="114">
        <v>43808</v>
      </c>
      <c r="E27" s="114">
        <v>84080</v>
      </c>
      <c r="F27" s="114">
        <v>23444</v>
      </c>
      <c r="G27" s="114">
        <v>12802</v>
      </c>
      <c r="H27" s="114">
        <v>34243</v>
      </c>
      <c r="I27" s="115">
        <v>32324</v>
      </c>
      <c r="J27" s="114">
        <v>22644</v>
      </c>
      <c r="K27" s="114">
        <v>9680</v>
      </c>
      <c r="L27" s="423">
        <v>5975</v>
      </c>
      <c r="M27" s="424">
        <v>5668</v>
      </c>
    </row>
    <row r="28" spans="1:13" ht="11.1" customHeight="1" x14ac:dyDescent="0.2">
      <c r="A28" s="422" t="s">
        <v>388</v>
      </c>
      <c r="B28" s="115">
        <v>110426</v>
      </c>
      <c r="C28" s="114">
        <v>65727</v>
      </c>
      <c r="D28" s="114">
        <v>44699</v>
      </c>
      <c r="E28" s="114">
        <v>86325</v>
      </c>
      <c r="F28" s="114">
        <v>23975</v>
      </c>
      <c r="G28" s="114">
        <v>14077</v>
      </c>
      <c r="H28" s="114">
        <v>34562</v>
      </c>
      <c r="I28" s="115">
        <v>32526</v>
      </c>
      <c r="J28" s="114">
        <v>22530</v>
      </c>
      <c r="K28" s="114">
        <v>9996</v>
      </c>
      <c r="L28" s="423">
        <v>9956</v>
      </c>
      <c r="M28" s="424">
        <v>8466</v>
      </c>
    </row>
    <row r="29" spans="1:13" s="110" customFormat="1" ht="11.1" customHeight="1" x14ac:dyDescent="0.2">
      <c r="A29" s="422" t="s">
        <v>389</v>
      </c>
      <c r="B29" s="115">
        <v>109916</v>
      </c>
      <c r="C29" s="114">
        <v>65134</v>
      </c>
      <c r="D29" s="114">
        <v>44782</v>
      </c>
      <c r="E29" s="114">
        <v>85565</v>
      </c>
      <c r="F29" s="114">
        <v>24311</v>
      </c>
      <c r="G29" s="114">
        <v>13712</v>
      </c>
      <c r="H29" s="114">
        <v>34731</v>
      </c>
      <c r="I29" s="115">
        <v>32472</v>
      </c>
      <c r="J29" s="114">
        <v>22545</v>
      </c>
      <c r="K29" s="114">
        <v>9927</v>
      </c>
      <c r="L29" s="423">
        <v>5131</v>
      </c>
      <c r="M29" s="424">
        <v>5784</v>
      </c>
    </row>
    <row r="30" spans="1:13" ht="15" customHeight="1" x14ac:dyDescent="0.2">
      <c r="A30" s="422" t="s">
        <v>394</v>
      </c>
      <c r="B30" s="115">
        <v>109862</v>
      </c>
      <c r="C30" s="114">
        <v>65100</v>
      </c>
      <c r="D30" s="114">
        <v>44762</v>
      </c>
      <c r="E30" s="114">
        <v>85121</v>
      </c>
      <c r="F30" s="114">
        <v>24718</v>
      </c>
      <c r="G30" s="114">
        <v>13193</v>
      </c>
      <c r="H30" s="114">
        <v>35050</v>
      </c>
      <c r="I30" s="115">
        <v>31135</v>
      </c>
      <c r="J30" s="114">
        <v>21659</v>
      </c>
      <c r="K30" s="114">
        <v>9476</v>
      </c>
      <c r="L30" s="423">
        <v>7768</v>
      </c>
      <c r="M30" s="424">
        <v>7556</v>
      </c>
    </row>
    <row r="31" spans="1:13" ht="11.1" customHeight="1" x14ac:dyDescent="0.2">
      <c r="A31" s="422" t="s">
        <v>387</v>
      </c>
      <c r="B31" s="115">
        <v>110121</v>
      </c>
      <c r="C31" s="114">
        <v>65282</v>
      </c>
      <c r="D31" s="114">
        <v>44839</v>
      </c>
      <c r="E31" s="114">
        <v>85006</v>
      </c>
      <c r="F31" s="114">
        <v>25097</v>
      </c>
      <c r="G31" s="114">
        <v>12700</v>
      </c>
      <c r="H31" s="114">
        <v>35513</v>
      </c>
      <c r="I31" s="115">
        <v>32003</v>
      </c>
      <c r="J31" s="114">
        <v>22370</v>
      </c>
      <c r="K31" s="114">
        <v>9633</v>
      </c>
      <c r="L31" s="423">
        <v>7094</v>
      </c>
      <c r="M31" s="424">
        <v>6838</v>
      </c>
    </row>
    <row r="32" spans="1:13" ht="11.1" customHeight="1" x14ac:dyDescent="0.2">
      <c r="A32" s="422" t="s">
        <v>388</v>
      </c>
      <c r="B32" s="115">
        <v>112364</v>
      </c>
      <c r="C32" s="114">
        <v>66636</v>
      </c>
      <c r="D32" s="114">
        <v>45728</v>
      </c>
      <c r="E32" s="114">
        <v>86968</v>
      </c>
      <c r="F32" s="114">
        <v>25384</v>
      </c>
      <c r="G32" s="114">
        <v>13959</v>
      </c>
      <c r="H32" s="114">
        <v>35927</v>
      </c>
      <c r="I32" s="115">
        <v>31845</v>
      </c>
      <c r="J32" s="114">
        <v>21902</v>
      </c>
      <c r="K32" s="114">
        <v>9943</v>
      </c>
      <c r="L32" s="423">
        <v>9470</v>
      </c>
      <c r="M32" s="424">
        <v>7544</v>
      </c>
    </row>
    <row r="33" spans="1:13" s="110" customFormat="1" ht="11.1" customHeight="1" x14ac:dyDescent="0.2">
      <c r="A33" s="422" t="s">
        <v>389</v>
      </c>
      <c r="B33" s="115">
        <v>112049</v>
      </c>
      <c r="C33" s="114">
        <v>66247</v>
      </c>
      <c r="D33" s="114">
        <v>45802</v>
      </c>
      <c r="E33" s="114">
        <v>86464</v>
      </c>
      <c r="F33" s="114">
        <v>25577</v>
      </c>
      <c r="G33" s="114">
        <v>13615</v>
      </c>
      <c r="H33" s="114">
        <v>36165</v>
      </c>
      <c r="I33" s="115">
        <v>31903</v>
      </c>
      <c r="J33" s="114">
        <v>21989</v>
      </c>
      <c r="K33" s="114">
        <v>9914</v>
      </c>
      <c r="L33" s="423">
        <v>6111</v>
      </c>
      <c r="M33" s="424">
        <v>6537</v>
      </c>
    </row>
    <row r="34" spans="1:13" ht="15" customHeight="1" x14ac:dyDescent="0.2">
      <c r="A34" s="422" t="s">
        <v>395</v>
      </c>
      <c r="B34" s="115">
        <v>112109</v>
      </c>
      <c r="C34" s="114">
        <v>66322</v>
      </c>
      <c r="D34" s="114">
        <v>45787</v>
      </c>
      <c r="E34" s="114">
        <v>86373</v>
      </c>
      <c r="F34" s="114">
        <v>25729</v>
      </c>
      <c r="G34" s="114">
        <v>13134</v>
      </c>
      <c r="H34" s="114">
        <v>36650</v>
      </c>
      <c r="I34" s="115">
        <v>31305</v>
      </c>
      <c r="J34" s="114">
        <v>21623</v>
      </c>
      <c r="K34" s="114">
        <v>9682</v>
      </c>
      <c r="L34" s="423">
        <v>7260</v>
      </c>
      <c r="M34" s="424">
        <v>7351</v>
      </c>
    </row>
    <row r="35" spans="1:13" ht="11.1" customHeight="1" x14ac:dyDescent="0.2">
      <c r="A35" s="422" t="s">
        <v>387</v>
      </c>
      <c r="B35" s="115">
        <v>112164</v>
      </c>
      <c r="C35" s="114">
        <v>66520</v>
      </c>
      <c r="D35" s="114">
        <v>45644</v>
      </c>
      <c r="E35" s="114">
        <v>86164</v>
      </c>
      <c r="F35" s="114">
        <v>25995</v>
      </c>
      <c r="G35" s="114">
        <v>12604</v>
      </c>
      <c r="H35" s="114">
        <v>37105</v>
      </c>
      <c r="I35" s="115">
        <v>31805</v>
      </c>
      <c r="J35" s="114">
        <v>22088</v>
      </c>
      <c r="K35" s="114">
        <v>9717</v>
      </c>
      <c r="L35" s="423">
        <v>6581</v>
      </c>
      <c r="M35" s="424">
        <v>6576</v>
      </c>
    </row>
    <row r="36" spans="1:13" ht="11.1" customHeight="1" x14ac:dyDescent="0.2">
      <c r="A36" s="422" t="s">
        <v>388</v>
      </c>
      <c r="B36" s="115">
        <v>113979</v>
      </c>
      <c r="C36" s="114">
        <v>67495</v>
      </c>
      <c r="D36" s="114">
        <v>46484</v>
      </c>
      <c r="E36" s="114">
        <v>87777</v>
      </c>
      <c r="F36" s="114">
        <v>26200</v>
      </c>
      <c r="G36" s="114">
        <v>13743</v>
      </c>
      <c r="H36" s="114">
        <v>37535</v>
      </c>
      <c r="I36" s="115">
        <v>31568</v>
      </c>
      <c r="J36" s="114">
        <v>21620</v>
      </c>
      <c r="K36" s="114">
        <v>9948</v>
      </c>
      <c r="L36" s="423">
        <v>9613</v>
      </c>
      <c r="M36" s="424">
        <v>8182</v>
      </c>
    </row>
    <row r="37" spans="1:13" s="110" customFormat="1" ht="11.1" customHeight="1" x14ac:dyDescent="0.2">
      <c r="A37" s="422" t="s">
        <v>389</v>
      </c>
      <c r="B37" s="115">
        <v>113599</v>
      </c>
      <c r="C37" s="114">
        <v>66922</v>
      </c>
      <c r="D37" s="114">
        <v>46677</v>
      </c>
      <c r="E37" s="114">
        <v>87036</v>
      </c>
      <c r="F37" s="114">
        <v>26562</v>
      </c>
      <c r="G37" s="114">
        <v>13450</v>
      </c>
      <c r="H37" s="114">
        <v>37702</v>
      </c>
      <c r="I37" s="115">
        <v>31556</v>
      </c>
      <c r="J37" s="114">
        <v>21640</v>
      </c>
      <c r="K37" s="114">
        <v>9916</v>
      </c>
      <c r="L37" s="423">
        <v>7246</v>
      </c>
      <c r="M37" s="424">
        <v>7666</v>
      </c>
    </row>
    <row r="38" spans="1:13" ht="15" customHeight="1" x14ac:dyDescent="0.2">
      <c r="A38" s="425" t="s">
        <v>396</v>
      </c>
      <c r="B38" s="115">
        <v>113810</v>
      </c>
      <c r="C38" s="114">
        <v>67109</v>
      </c>
      <c r="D38" s="114">
        <v>46701</v>
      </c>
      <c r="E38" s="114">
        <v>87161</v>
      </c>
      <c r="F38" s="114">
        <v>26649</v>
      </c>
      <c r="G38" s="114">
        <v>13116</v>
      </c>
      <c r="H38" s="114">
        <v>37996</v>
      </c>
      <c r="I38" s="115">
        <v>31093</v>
      </c>
      <c r="J38" s="114">
        <v>21214</v>
      </c>
      <c r="K38" s="114">
        <v>9879</v>
      </c>
      <c r="L38" s="423">
        <v>8001</v>
      </c>
      <c r="M38" s="424">
        <v>8029</v>
      </c>
    </row>
    <row r="39" spans="1:13" ht="11.1" customHeight="1" x14ac:dyDescent="0.2">
      <c r="A39" s="422" t="s">
        <v>387</v>
      </c>
      <c r="B39" s="115">
        <v>114321</v>
      </c>
      <c r="C39" s="114">
        <v>67478</v>
      </c>
      <c r="D39" s="114">
        <v>46843</v>
      </c>
      <c r="E39" s="114">
        <v>87270</v>
      </c>
      <c r="F39" s="114">
        <v>27051</v>
      </c>
      <c r="G39" s="114">
        <v>12736</v>
      </c>
      <c r="H39" s="114">
        <v>38593</v>
      </c>
      <c r="I39" s="115">
        <v>31654</v>
      </c>
      <c r="J39" s="114">
        <v>21597</v>
      </c>
      <c r="K39" s="114">
        <v>10057</v>
      </c>
      <c r="L39" s="423">
        <v>6793</v>
      </c>
      <c r="M39" s="424">
        <v>6455</v>
      </c>
    </row>
    <row r="40" spans="1:13" ht="11.1" customHeight="1" x14ac:dyDescent="0.2">
      <c r="A40" s="425" t="s">
        <v>388</v>
      </c>
      <c r="B40" s="115">
        <v>116151</v>
      </c>
      <c r="C40" s="114">
        <v>68486</v>
      </c>
      <c r="D40" s="114">
        <v>47665</v>
      </c>
      <c r="E40" s="114">
        <v>88802</v>
      </c>
      <c r="F40" s="114">
        <v>27349</v>
      </c>
      <c r="G40" s="114">
        <v>13904</v>
      </c>
      <c r="H40" s="114">
        <v>38851</v>
      </c>
      <c r="I40" s="115">
        <v>31538</v>
      </c>
      <c r="J40" s="114">
        <v>21204</v>
      </c>
      <c r="K40" s="114">
        <v>10334</v>
      </c>
      <c r="L40" s="423">
        <v>9945</v>
      </c>
      <c r="M40" s="424">
        <v>8391</v>
      </c>
    </row>
    <row r="41" spans="1:13" s="110" customFormat="1" ht="11.1" customHeight="1" x14ac:dyDescent="0.2">
      <c r="A41" s="422" t="s">
        <v>389</v>
      </c>
      <c r="B41" s="115">
        <v>115976</v>
      </c>
      <c r="C41" s="114">
        <v>68135</v>
      </c>
      <c r="D41" s="114">
        <v>47841</v>
      </c>
      <c r="E41" s="114">
        <v>88326</v>
      </c>
      <c r="F41" s="114">
        <v>27650</v>
      </c>
      <c r="G41" s="114">
        <v>13657</v>
      </c>
      <c r="H41" s="114">
        <v>39053</v>
      </c>
      <c r="I41" s="115">
        <v>31587</v>
      </c>
      <c r="J41" s="114">
        <v>21239</v>
      </c>
      <c r="K41" s="114">
        <v>10348</v>
      </c>
      <c r="L41" s="423">
        <v>6313</v>
      </c>
      <c r="M41" s="424">
        <v>6590</v>
      </c>
    </row>
    <row r="42" spans="1:13" ht="15" customHeight="1" x14ac:dyDescent="0.2">
      <c r="A42" s="422" t="s">
        <v>397</v>
      </c>
      <c r="B42" s="115">
        <v>116226</v>
      </c>
      <c r="C42" s="114">
        <v>68335</v>
      </c>
      <c r="D42" s="114">
        <v>47891</v>
      </c>
      <c r="E42" s="114">
        <v>88320</v>
      </c>
      <c r="F42" s="114">
        <v>27906</v>
      </c>
      <c r="G42" s="114">
        <v>13213</v>
      </c>
      <c r="H42" s="114">
        <v>39327</v>
      </c>
      <c r="I42" s="115">
        <v>31204</v>
      </c>
      <c r="J42" s="114">
        <v>20898</v>
      </c>
      <c r="K42" s="114">
        <v>10306</v>
      </c>
      <c r="L42" s="423">
        <v>8650</v>
      </c>
      <c r="M42" s="424">
        <v>8683</v>
      </c>
    </row>
    <row r="43" spans="1:13" ht="11.1" customHeight="1" x14ac:dyDescent="0.2">
      <c r="A43" s="422" t="s">
        <v>387</v>
      </c>
      <c r="B43" s="115">
        <v>116770</v>
      </c>
      <c r="C43" s="114">
        <v>68841</v>
      </c>
      <c r="D43" s="114">
        <v>47929</v>
      </c>
      <c r="E43" s="114">
        <v>88557</v>
      </c>
      <c r="F43" s="114">
        <v>28213</v>
      </c>
      <c r="G43" s="114">
        <v>12899</v>
      </c>
      <c r="H43" s="114">
        <v>39924</v>
      </c>
      <c r="I43" s="115">
        <v>31666</v>
      </c>
      <c r="J43" s="114">
        <v>21177</v>
      </c>
      <c r="K43" s="114">
        <v>10489</v>
      </c>
      <c r="L43" s="423">
        <v>7735</v>
      </c>
      <c r="M43" s="424">
        <v>7352</v>
      </c>
    </row>
    <row r="44" spans="1:13" ht="11.1" customHeight="1" x14ac:dyDescent="0.2">
      <c r="A44" s="422" t="s">
        <v>388</v>
      </c>
      <c r="B44" s="115">
        <v>118703</v>
      </c>
      <c r="C44" s="114">
        <v>69911</v>
      </c>
      <c r="D44" s="114">
        <v>48792</v>
      </c>
      <c r="E44" s="114">
        <v>90343</v>
      </c>
      <c r="F44" s="114">
        <v>28360</v>
      </c>
      <c r="G44" s="114">
        <v>14150</v>
      </c>
      <c r="H44" s="114">
        <v>40284</v>
      </c>
      <c r="I44" s="115">
        <v>31367</v>
      </c>
      <c r="J44" s="114">
        <v>20567</v>
      </c>
      <c r="K44" s="114">
        <v>10800</v>
      </c>
      <c r="L44" s="423">
        <v>10575</v>
      </c>
      <c r="M44" s="424">
        <v>9054</v>
      </c>
    </row>
    <row r="45" spans="1:13" s="110" customFormat="1" ht="11.1" customHeight="1" x14ac:dyDescent="0.2">
      <c r="A45" s="422" t="s">
        <v>389</v>
      </c>
      <c r="B45" s="115">
        <v>118604</v>
      </c>
      <c r="C45" s="114">
        <v>69572</v>
      </c>
      <c r="D45" s="114">
        <v>49032</v>
      </c>
      <c r="E45" s="114">
        <v>89684</v>
      </c>
      <c r="F45" s="114">
        <v>28920</v>
      </c>
      <c r="G45" s="114">
        <v>13943</v>
      </c>
      <c r="H45" s="114">
        <v>40437</v>
      </c>
      <c r="I45" s="115">
        <v>31673</v>
      </c>
      <c r="J45" s="114">
        <v>20841</v>
      </c>
      <c r="K45" s="114">
        <v>10832</v>
      </c>
      <c r="L45" s="423">
        <v>7011</v>
      </c>
      <c r="M45" s="424">
        <v>7032</v>
      </c>
    </row>
    <row r="46" spans="1:13" ht="15" customHeight="1" x14ac:dyDescent="0.2">
      <c r="A46" s="422" t="s">
        <v>398</v>
      </c>
      <c r="B46" s="115">
        <v>118161</v>
      </c>
      <c r="C46" s="114">
        <v>69255</v>
      </c>
      <c r="D46" s="114">
        <v>48906</v>
      </c>
      <c r="E46" s="114">
        <v>89117</v>
      </c>
      <c r="F46" s="114">
        <v>29044</v>
      </c>
      <c r="G46" s="114">
        <v>13456</v>
      </c>
      <c r="H46" s="114">
        <v>40501</v>
      </c>
      <c r="I46" s="115">
        <v>31227</v>
      </c>
      <c r="J46" s="114">
        <v>20509</v>
      </c>
      <c r="K46" s="114">
        <v>10718</v>
      </c>
      <c r="L46" s="423">
        <v>8145</v>
      </c>
      <c r="M46" s="424">
        <v>8457</v>
      </c>
    </row>
    <row r="47" spans="1:13" ht="11.1" customHeight="1" x14ac:dyDescent="0.2">
      <c r="A47" s="422" t="s">
        <v>387</v>
      </c>
      <c r="B47" s="115">
        <v>117968</v>
      </c>
      <c r="C47" s="114">
        <v>69142</v>
      </c>
      <c r="D47" s="114">
        <v>48826</v>
      </c>
      <c r="E47" s="114">
        <v>88688</v>
      </c>
      <c r="F47" s="114">
        <v>29280</v>
      </c>
      <c r="G47" s="114">
        <v>13034</v>
      </c>
      <c r="H47" s="114">
        <v>40796</v>
      </c>
      <c r="I47" s="115">
        <v>31358</v>
      </c>
      <c r="J47" s="114">
        <v>20610</v>
      </c>
      <c r="K47" s="114">
        <v>10748</v>
      </c>
      <c r="L47" s="423">
        <v>6778</v>
      </c>
      <c r="M47" s="424">
        <v>7001</v>
      </c>
    </row>
    <row r="48" spans="1:13" ht="11.1" customHeight="1" x14ac:dyDescent="0.2">
      <c r="A48" s="422" t="s">
        <v>388</v>
      </c>
      <c r="B48" s="115">
        <v>120128</v>
      </c>
      <c r="C48" s="114">
        <v>70389</v>
      </c>
      <c r="D48" s="114">
        <v>49739</v>
      </c>
      <c r="E48" s="114">
        <v>90471</v>
      </c>
      <c r="F48" s="114">
        <v>29657</v>
      </c>
      <c r="G48" s="114">
        <v>14295</v>
      </c>
      <c r="H48" s="114">
        <v>41169</v>
      </c>
      <c r="I48" s="115">
        <v>31146</v>
      </c>
      <c r="J48" s="114">
        <v>20055</v>
      </c>
      <c r="K48" s="114">
        <v>11091</v>
      </c>
      <c r="L48" s="423">
        <v>10550</v>
      </c>
      <c r="M48" s="424">
        <v>8775</v>
      </c>
    </row>
    <row r="49" spans="1:17" s="110" customFormat="1" ht="11.1" customHeight="1" x14ac:dyDescent="0.2">
      <c r="A49" s="422" t="s">
        <v>389</v>
      </c>
      <c r="B49" s="115">
        <v>119510</v>
      </c>
      <c r="C49" s="114">
        <v>69761</v>
      </c>
      <c r="D49" s="114">
        <v>49749</v>
      </c>
      <c r="E49" s="114">
        <v>89701</v>
      </c>
      <c r="F49" s="114">
        <v>29809</v>
      </c>
      <c r="G49" s="114">
        <v>13885</v>
      </c>
      <c r="H49" s="114">
        <v>41290</v>
      </c>
      <c r="I49" s="115">
        <v>31085</v>
      </c>
      <c r="J49" s="114">
        <v>20020</v>
      </c>
      <c r="K49" s="114">
        <v>11065</v>
      </c>
      <c r="L49" s="423">
        <v>6650</v>
      </c>
      <c r="M49" s="424">
        <v>7497</v>
      </c>
    </row>
    <row r="50" spans="1:17" ht="15" customHeight="1" x14ac:dyDescent="0.2">
      <c r="A50" s="422" t="s">
        <v>399</v>
      </c>
      <c r="B50" s="143">
        <v>118155</v>
      </c>
      <c r="C50" s="144">
        <v>68817</v>
      </c>
      <c r="D50" s="144">
        <v>49338</v>
      </c>
      <c r="E50" s="144">
        <v>88409</v>
      </c>
      <c r="F50" s="144">
        <v>29746</v>
      </c>
      <c r="G50" s="144">
        <v>13342</v>
      </c>
      <c r="H50" s="144">
        <v>41106</v>
      </c>
      <c r="I50" s="143">
        <v>30288</v>
      </c>
      <c r="J50" s="144">
        <v>19486</v>
      </c>
      <c r="K50" s="144">
        <v>10802</v>
      </c>
      <c r="L50" s="426">
        <v>7613</v>
      </c>
      <c r="M50" s="427">
        <v>8359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-5.0778175540152843E-3</v>
      </c>
      <c r="C6" s="480">
        <f>'Tabelle 3.3'!J11</f>
        <v>-3.0070131616870017</v>
      </c>
      <c r="D6" s="481">
        <f t="shared" ref="D6:E9" si="0">IF(OR(AND(B6&gt;=-50,B6&lt;=50),ISNUMBER(B6)=FALSE),B6,"")</f>
        <v>-5.0778175540152843E-3</v>
      </c>
      <c r="E6" s="481">
        <f t="shared" si="0"/>
        <v>-3.0070131616870017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-5.0778175540152843E-3</v>
      </c>
      <c r="C14" s="480">
        <f>'Tabelle 3.3'!J11</f>
        <v>-3.0070131616870017</v>
      </c>
      <c r="D14" s="481">
        <f>IF(OR(AND(B14&gt;=-50,B14&lt;=50),ISNUMBER(B14)=FALSE),B14,"")</f>
        <v>-5.0778175540152843E-3</v>
      </c>
      <c r="E14" s="481">
        <f>IF(OR(AND(C14&gt;=-50,C14&lt;=50),ISNUMBER(C14)=FALSE),C14,"")</f>
        <v>-3.0070131616870017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1.0452961672473868</v>
      </c>
      <c r="C15" s="480">
        <f>'Tabelle 3.3'!J12</f>
        <v>8.3798882681564244</v>
      </c>
      <c r="D15" s="481">
        <f t="shared" ref="D15:E45" si="3">IF(OR(AND(B15&gt;=-50,B15&lt;=50),ISNUMBER(B15)=FALSE),B15,"")</f>
        <v>1.0452961672473868</v>
      </c>
      <c r="E15" s="481">
        <f t="shared" si="3"/>
        <v>8.3798882681564244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-0.28901734104046245</v>
      </c>
      <c r="C16" s="480">
        <f>'Tabelle 3.3'!J13</f>
        <v>-15.555555555555555</v>
      </c>
      <c r="D16" s="481">
        <f t="shared" si="3"/>
        <v>-0.28901734104046245</v>
      </c>
      <c r="E16" s="481">
        <f t="shared" si="3"/>
        <v>-15.555555555555555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-0.53932475573183714</v>
      </c>
      <c r="C17" s="480">
        <f>'Tabelle 3.3'!J14</f>
        <v>-6.7037380290392337</v>
      </c>
      <c r="D17" s="481">
        <f t="shared" si="3"/>
        <v>-0.53932475573183714</v>
      </c>
      <c r="E17" s="481">
        <f t="shared" si="3"/>
        <v>-6.7037380290392337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1.0652463382157125</v>
      </c>
      <c r="C18" s="480">
        <f>'Tabelle 3.3'!J15</f>
        <v>-6.983240223463687</v>
      </c>
      <c r="D18" s="481">
        <f t="shared" si="3"/>
        <v>1.0652463382157125</v>
      </c>
      <c r="E18" s="481">
        <f t="shared" si="3"/>
        <v>-6.983240223463687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-0.29128864884546529</v>
      </c>
      <c r="C19" s="480">
        <f>'Tabelle 3.3'!J16</f>
        <v>-9.0401218892839008</v>
      </c>
      <c r="D19" s="481">
        <f t="shared" si="3"/>
        <v>-0.29128864884546529</v>
      </c>
      <c r="E19" s="481">
        <f t="shared" si="3"/>
        <v>-9.0401218892839008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-2.9515500278448115</v>
      </c>
      <c r="C20" s="480">
        <f>'Tabelle 3.3'!J17</f>
        <v>1.9927536231884058</v>
      </c>
      <c r="D20" s="481">
        <f t="shared" si="3"/>
        <v>-2.9515500278448115</v>
      </c>
      <c r="E20" s="481">
        <f t="shared" si="3"/>
        <v>1.9927536231884058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0.64330455391907904</v>
      </c>
      <c r="C21" s="480">
        <f>'Tabelle 3.3'!J18</f>
        <v>2.512562814070352</v>
      </c>
      <c r="D21" s="481">
        <f t="shared" si="3"/>
        <v>0.64330455391907904</v>
      </c>
      <c r="E21" s="481">
        <f t="shared" si="3"/>
        <v>2.512562814070352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1.5448566819704679</v>
      </c>
      <c r="C22" s="480">
        <f>'Tabelle 3.3'!J19</f>
        <v>-2.9044182362260167</v>
      </c>
      <c r="D22" s="481">
        <f t="shared" si="3"/>
        <v>1.5448566819704679</v>
      </c>
      <c r="E22" s="481">
        <f t="shared" si="3"/>
        <v>-2.9044182362260167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2.3942093541202674</v>
      </c>
      <c r="C23" s="480">
        <f>'Tabelle 3.3'!J20</f>
        <v>-2.4760136180748993</v>
      </c>
      <c r="D23" s="481">
        <f t="shared" si="3"/>
        <v>2.3942093541202674</v>
      </c>
      <c r="E23" s="481">
        <f t="shared" si="3"/>
        <v>-2.4760136180748993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0.72402044293015333</v>
      </c>
      <c r="C24" s="480">
        <f>'Tabelle 3.3'!J21</f>
        <v>-9.3337959750173489</v>
      </c>
      <c r="D24" s="481">
        <f t="shared" si="3"/>
        <v>0.72402044293015333</v>
      </c>
      <c r="E24" s="481">
        <f t="shared" si="3"/>
        <v>-9.3337959750173489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6.3768115942028984</v>
      </c>
      <c r="C25" s="480">
        <f>'Tabelle 3.3'!J22</f>
        <v>-8.7264150943396235</v>
      </c>
      <c r="D25" s="481">
        <f t="shared" si="3"/>
        <v>6.3768115942028984</v>
      </c>
      <c r="E25" s="481">
        <f t="shared" si="3"/>
        <v>-8.7264150943396235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-0.20764119601328904</v>
      </c>
      <c r="C26" s="480">
        <f>'Tabelle 3.3'!J23</f>
        <v>-1.2779552715654952</v>
      </c>
      <c r="D26" s="481">
        <f t="shared" si="3"/>
        <v>-0.20764119601328904</v>
      </c>
      <c r="E26" s="481">
        <f t="shared" si="3"/>
        <v>-1.2779552715654952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1.7919822649177906</v>
      </c>
      <c r="C27" s="480">
        <f>'Tabelle 3.3'!J24</f>
        <v>-1.2676743052169672</v>
      </c>
      <c r="D27" s="481">
        <f t="shared" si="3"/>
        <v>1.7919822649177906</v>
      </c>
      <c r="E27" s="481">
        <f t="shared" si="3"/>
        <v>-1.2676743052169672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-16.70739156994502</v>
      </c>
      <c r="C28" s="480">
        <f>'Tabelle 3.3'!J25</f>
        <v>-3.3883826879271068</v>
      </c>
      <c r="D28" s="481">
        <f t="shared" si="3"/>
        <v>-16.70739156994502</v>
      </c>
      <c r="E28" s="481">
        <f t="shared" si="3"/>
        <v>-3.3883826879271068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-21.15923963851667</v>
      </c>
      <c r="C29" s="480">
        <f>'Tabelle 3.3'!J26</f>
        <v>-7.6190476190476186</v>
      </c>
      <c r="D29" s="481">
        <f t="shared" si="3"/>
        <v>-21.15923963851667</v>
      </c>
      <c r="E29" s="481">
        <f t="shared" si="3"/>
        <v>-7.6190476190476186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3.2754538279400158</v>
      </c>
      <c r="C30" s="480">
        <f>'Tabelle 3.3'!J27</f>
        <v>4.3988269794721404</v>
      </c>
      <c r="D30" s="481">
        <f t="shared" si="3"/>
        <v>3.2754538279400158</v>
      </c>
      <c r="E30" s="481">
        <f t="shared" si="3"/>
        <v>4.3988269794721404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-0.40279838880644475</v>
      </c>
      <c r="C31" s="480">
        <f>'Tabelle 3.3'!J28</f>
        <v>-3.1078610603290677</v>
      </c>
      <c r="D31" s="481">
        <f t="shared" si="3"/>
        <v>-0.40279838880644475</v>
      </c>
      <c r="E31" s="481">
        <f t="shared" si="3"/>
        <v>-3.1078610603290677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2.779285636738682</v>
      </c>
      <c r="C32" s="480">
        <f>'Tabelle 3.3'!J29</f>
        <v>0.13351134846461948</v>
      </c>
      <c r="D32" s="481">
        <f t="shared" si="3"/>
        <v>2.779285636738682</v>
      </c>
      <c r="E32" s="481">
        <f t="shared" si="3"/>
        <v>0.13351134846461948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4.3012141565486957</v>
      </c>
      <c r="C33" s="480">
        <f>'Tabelle 3.3'!J30</f>
        <v>4.8404840484048401</v>
      </c>
      <c r="D33" s="481">
        <f t="shared" si="3"/>
        <v>4.3012141565486957</v>
      </c>
      <c r="E33" s="481">
        <f t="shared" si="3"/>
        <v>4.8404840484048401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1.9120458891013383</v>
      </c>
      <c r="C34" s="480">
        <f>'Tabelle 3.3'!J31</f>
        <v>-3.4787410270568748</v>
      </c>
      <c r="D34" s="481">
        <f t="shared" si="3"/>
        <v>1.9120458891013383</v>
      </c>
      <c r="E34" s="481">
        <f t="shared" si="3"/>
        <v>-3.4787410270568748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0,0</v>
      </c>
      <c r="D35" s="481">
        <f t="shared" si="3"/>
        <v>0</v>
      </c>
      <c r="E35" s="481" t="str">
        <f t="shared" si="3"/>
        <v>0,0</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1.0452961672473868</v>
      </c>
      <c r="C37" s="480">
        <f>'Tabelle 3.3'!J34</f>
        <v>8.3798882681564244</v>
      </c>
      <c r="D37" s="481">
        <f t="shared" si="3"/>
        <v>1.0452961672473868</v>
      </c>
      <c r="E37" s="481">
        <f t="shared" si="3"/>
        <v>8.3798882681564244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-0.38929037334603361</v>
      </c>
      <c r="C38" s="480">
        <f>'Tabelle 3.3'!J35</f>
        <v>-4.3342269883824844</v>
      </c>
      <c r="D38" s="481">
        <f t="shared" si="3"/>
        <v>-0.38929037334603361</v>
      </c>
      <c r="E38" s="481">
        <f t="shared" si="3"/>
        <v>-4.3342269883824844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0.25725413546801568</v>
      </c>
      <c r="C39" s="480">
        <f>'Tabelle 3.3'!J36</f>
        <v>-2.8714436248682822</v>
      </c>
      <c r="D39" s="481">
        <f t="shared" si="3"/>
        <v>0.25725413546801568</v>
      </c>
      <c r="E39" s="481">
        <f t="shared" si="3"/>
        <v>-2.8714436248682822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0.25725413546801568</v>
      </c>
      <c r="C45" s="480">
        <f>'Tabelle 3.3'!J36</f>
        <v>-2.8714436248682822</v>
      </c>
      <c r="D45" s="481">
        <f t="shared" si="3"/>
        <v>0.25725413546801568</v>
      </c>
      <c r="E45" s="481">
        <f t="shared" si="3"/>
        <v>-2.8714436248682822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108388</v>
      </c>
      <c r="C51" s="487">
        <v>22306</v>
      </c>
      <c r="D51" s="487">
        <v>9529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108654</v>
      </c>
      <c r="C52" s="487">
        <v>22644</v>
      </c>
      <c r="D52" s="487">
        <v>9680</v>
      </c>
      <c r="E52" s="488">
        <f t="shared" ref="E52:G70" si="11">IF($A$51=37802,IF(COUNTBLANK(B$51:B$70)&gt;0,#N/A,B52/B$51*100),IF(COUNTBLANK(B$51:B$75)&gt;0,#N/A,B52/B$51*100))</f>
        <v>100.24541462154481</v>
      </c>
      <c r="F52" s="488">
        <f t="shared" si="11"/>
        <v>101.5152873666278</v>
      </c>
      <c r="G52" s="488">
        <f t="shared" si="11"/>
        <v>101.58463637317664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110426</v>
      </c>
      <c r="C53" s="487">
        <v>22530</v>
      </c>
      <c r="D53" s="487">
        <v>9996</v>
      </c>
      <c r="E53" s="488">
        <f t="shared" si="11"/>
        <v>101.88028195003136</v>
      </c>
      <c r="F53" s="488">
        <f t="shared" si="11"/>
        <v>101.00421411279477</v>
      </c>
      <c r="G53" s="488">
        <f t="shared" si="11"/>
        <v>104.90082904816876</v>
      </c>
      <c r="H53" s="489">
        <f>IF(ISERROR(L53)=TRUE,IF(MONTH(A53)=MONTH(MAX(A$51:A$75)),A53,""),"")</f>
        <v>41883</v>
      </c>
      <c r="I53" s="488">
        <f t="shared" si="12"/>
        <v>101.88028195003136</v>
      </c>
      <c r="J53" s="488">
        <f t="shared" si="10"/>
        <v>101.00421411279477</v>
      </c>
      <c r="K53" s="488">
        <f t="shared" si="10"/>
        <v>104.90082904816876</v>
      </c>
      <c r="L53" s="488" t="e">
        <f t="shared" si="13"/>
        <v>#N/A</v>
      </c>
    </row>
    <row r="54" spans="1:14" ht="15" customHeight="1" x14ac:dyDescent="0.2">
      <c r="A54" s="490" t="s">
        <v>462</v>
      </c>
      <c r="B54" s="487">
        <v>109916</v>
      </c>
      <c r="C54" s="487">
        <v>22545</v>
      </c>
      <c r="D54" s="487">
        <v>9927</v>
      </c>
      <c r="E54" s="488">
        <f t="shared" si="11"/>
        <v>101.40975015684393</v>
      </c>
      <c r="F54" s="488">
        <f t="shared" si="11"/>
        <v>101.07146059356226</v>
      </c>
      <c r="G54" s="488">
        <f t="shared" si="11"/>
        <v>104.17672368559134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109862</v>
      </c>
      <c r="C55" s="487">
        <v>21659</v>
      </c>
      <c r="D55" s="487">
        <v>9476</v>
      </c>
      <c r="E55" s="488">
        <f t="shared" si="11"/>
        <v>101.35992914344763</v>
      </c>
      <c r="F55" s="488">
        <f t="shared" si="11"/>
        <v>97.099435129561556</v>
      </c>
      <c r="G55" s="488">
        <f t="shared" si="11"/>
        <v>99.443803127295624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110121</v>
      </c>
      <c r="C56" s="487">
        <v>22370</v>
      </c>
      <c r="D56" s="487">
        <v>9633</v>
      </c>
      <c r="E56" s="488">
        <f t="shared" si="11"/>
        <v>101.59888548547811</v>
      </c>
      <c r="F56" s="488">
        <f t="shared" si="11"/>
        <v>100.28691831794137</v>
      </c>
      <c r="G56" s="488">
        <f t="shared" si="11"/>
        <v>101.09140518417463</v>
      </c>
      <c r="H56" s="489" t="str">
        <f t="shared" si="14"/>
        <v/>
      </c>
      <c r="I56" s="488" t="str">
        <f t="shared" si="12"/>
        <v/>
      </c>
      <c r="J56" s="488" t="str">
        <f t="shared" si="10"/>
        <v/>
      </c>
      <c r="K56" s="488" t="str">
        <f t="shared" si="10"/>
        <v/>
      </c>
      <c r="L56" s="488" t="e">
        <f t="shared" si="13"/>
        <v>#N/A</v>
      </c>
    </row>
    <row r="57" spans="1:14" ht="15" customHeight="1" x14ac:dyDescent="0.2">
      <c r="A57" s="490">
        <v>42248</v>
      </c>
      <c r="B57" s="487">
        <v>112364</v>
      </c>
      <c r="C57" s="487">
        <v>21902</v>
      </c>
      <c r="D57" s="487">
        <v>9943</v>
      </c>
      <c r="E57" s="488">
        <f t="shared" si="11"/>
        <v>103.66830276414363</v>
      </c>
      <c r="F57" s="488">
        <f t="shared" si="11"/>
        <v>98.188828117995158</v>
      </c>
      <c r="G57" s="488">
        <f t="shared" si="11"/>
        <v>104.34463217546437</v>
      </c>
      <c r="H57" s="489">
        <f t="shared" si="14"/>
        <v>42248</v>
      </c>
      <c r="I57" s="488">
        <f t="shared" si="12"/>
        <v>103.66830276414363</v>
      </c>
      <c r="J57" s="488">
        <f t="shared" si="10"/>
        <v>98.188828117995158</v>
      </c>
      <c r="K57" s="488">
        <f t="shared" si="10"/>
        <v>104.34463217546437</v>
      </c>
      <c r="L57" s="488" t="e">
        <f t="shared" si="13"/>
        <v>#N/A</v>
      </c>
    </row>
    <row r="58" spans="1:14" ht="15" customHeight="1" x14ac:dyDescent="0.2">
      <c r="A58" s="490" t="s">
        <v>465</v>
      </c>
      <c r="B58" s="487">
        <v>112049</v>
      </c>
      <c r="C58" s="487">
        <v>21989</v>
      </c>
      <c r="D58" s="487">
        <v>9914</v>
      </c>
      <c r="E58" s="488">
        <f t="shared" si="11"/>
        <v>103.37768018599844</v>
      </c>
      <c r="F58" s="488">
        <f t="shared" si="11"/>
        <v>98.578857706446698</v>
      </c>
      <c r="G58" s="488">
        <f t="shared" si="11"/>
        <v>104.04029803756953</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112109</v>
      </c>
      <c r="C59" s="487">
        <v>21623</v>
      </c>
      <c r="D59" s="487">
        <v>9682</v>
      </c>
      <c r="E59" s="488">
        <f t="shared" si="11"/>
        <v>103.43303686754992</v>
      </c>
      <c r="F59" s="488">
        <f t="shared" si="11"/>
        <v>96.938043575719533</v>
      </c>
      <c r="G59" s="488">
        <f t="shared" si="11"/>
        <v>101.60562493441074</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112164</v>
      </c>
      <c r="C60" s="487">
        <v>22088</v>
      </c>
      <c r="D60" s="487">
        <v>9717</v>
      </c>
      <c r="E60" s="488">
        <f t="shared" si="11"/>
        <v>103.48378049230543</v>
      </c>
      <c r="F60" s="488">
        <f t="shared" si="11"/>
        <v>99.022684479512236</v>
      </c>
      <c r="G60" s="488">
        <f t="shared" si="11"/>
        <v>101.97292475600797</v>
      </c>
      <c r="H60" s="489" t="str">
        <f t="shared" si="14"/>
        <v/>
      </c>
      <c r="I60" s="488" t="str">
        <f t="shared" si="12"/>
        <v/>
      </c>
      <c r="J60" s="488" t="str">
        <f t="shared" si="10"/>
        <v/>
      </c>
      <c r="K60" s="488" t="str">
        <f t="shared" si="10"/>
        <v/>
      </c>
      <c r="L60" s="488" t="e">
        <f t="shared" si="13"/>
        <v>#N/A</v>
      </c>
    </row>
    <row r="61" spans="1:14" ht="15" customHeight="1" x14ac:dyDescent="0.2">
      <c r="A61" s="490">
        <v>42614</v>
      </c>
      <c r="B61" s="487">
        <v>113979</v>
      </c>
      <c r="C61" s="487">
        <v>21620</v>
      </c>
      <c r="D61" s="487">
        <v>9948</v>
      </c>
      <c r="E61" s="488">
        <f t="shared" si="11"/>
        <v>105.15832010923718</v>
      </c>
      <c r="F61" s="488">
        <f t="shared" si="11"/>
        <v>96.924594279566037</v>
      </c>
      <c r="G61" s="488">
        <f t="shared" si="11"/>
        <v>104.3971035785497</v>
      </c>
      <c r="H61" s="489">
        <f t="shared" si="14"/>
        <v>42614</v>
      </c>
      <c r="I61" s="488">
        <f t="shared" si="12"/>
        <v>105.15832010923718</v>
      </c>
      <c r="J61" s="488">
        <f t="shared" si="10"/>
        <v>96.924594279566037</v>
      </c>
      <c r="K61" s="488">
        <f t="shared" si="10"/>
        <v>104.3971035785497</v>
      </c>
      <c r="L61" s="488" t="e">
        <f t="shared" si="13"/>
        <v>#N/A</v>
      </c>
    </row>
    <row r="62" spans="1:14" ht="15" customHeight="1" x14ac:dyDescent="0.2">
      <c r="A62" s="490" t="s">
        <v>468</v>
      </c>
      <c r="B62" s="487">
        <v>113599</v>
      </c>
      <c r="C62" s="487">
        <v>21640</v>
      </c>
      <c r="D62" s="487">
        <v>9916</v>
      </c>
      <c r="E62" s="488">
        <f t="shared" si="11"/>
        <v>104.80772779274459</v>
      </c>
      <c r="F62" s="488">
        <f t="shared" si="11"/>
        <v>97.01425625392271</v>
      </c>
      <c r="G62" s="488">
        <f t="shared" si="11"/>
        <v>104.06128659880365</v>
      </c>
      <c r="H62" s="489" t="str">
        <f t="shared" si="14"/>
        <v/>
      </c>
      <c r="I62" s="488" t="str">
        <f t="shared" si="12"/>
        <v/>
      </c>
      <c r="J62" s="488" t="str">
        <f t="shared" si="10"/>
        <v/>
      </c>
      <c r="K62" s="488" t="str">
        <f t="shared" si="10"/>
        <v/>
      </c>
      <c r="L62" s="488" t="e">
        <f t="shared" si="13"/>
        <v>#N/A</v>
      </c>
    </row>
    <row r="63" spans="1:14" ht="15" customHeight="1" x14ac:dyDescent="0.2">
      <c r="A63" s="490" t="s">
        <v>469</v>
      </c>
      <c r="B63" s="487">
        <v>113810</v>
      </c>
      <c r="C63" s="487">
        <v>21214</v>
      </c>
      <c r="D63" s="487">
        <v>9879</v>
      </c>
      <c r="E63" s="488">
        <f t="shared" si="11"/>
        <v>105.0023987895339</v>
      </c>
      <c r="F63" s="488">
        <f t="shared" si="11"/>
        <v>95.104456200125526</v>
      </c>
      <c r="G63" s="488">
        <f t="shared" si="11"/>
        <v>103.67299821597229</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114321</v>
      </c>
      <c r="C64" s="487">
        <v>21597</v>
      </c>
      <c r="D64" s="487">
        <v>10057</v>
      </c>
      <c r="E64" s="488">
        <f t="shared" si="11"/>
        <v>105.47385319408053</v>
      </c>
      <c r="F64" s="488">
        <f t="shared" si="11"/>
        <v>96.821483009055868</v>
      </c>
      <c r="G64" s="488">
        <f t="shared" si="11"/>
        <v>105.54098016580964</v>
      </c>
      <c r="H64" s="489" t="str">
        <f t="shared" si="14"/>
        <v/>
      </c>
      <c r="I64" s="488" t="str">
        <f t="shared" si="12"/>
        <v/>
      </c>
      <c r="J64" s="488" t="str">
        <f t="shared" si="10"/>
        <v/>
      </c>
      <c r="K64" s="488" t="str">
        <f t="shared" si="10"/>
        <v/>
      </c>
      <c r="L64" s="488" t="e">
        <f t="shared" si="13"/>
        <v>#N/A</v>
      </c>
    </row>
    <row r="65" spans="1:12" ht="15" customHeight="1" x14ac:dyDescent="0.2">
      <c r="A65" s="490">
        <v>42979</v>
      </c>
      <c r="B65" s="487">
        <v>116151</v>
      </c>
      <c r="C65" s="487">
        <v>21204</v>
      </c>
      <c r="D65" s="487">
        <v>10334</v>
      </c>
      <c r="E65" s="488">
        <f t="shared" si="11"/>
        <v>107.16223198140015</v>
      </c>
      <c r="F65" s="488">
        <f t="shared" si="11"/>
        <v>95.059625212947182</v>
      </c>
      <c r="G65" s="488">
        <f t="shared" si="11"/>
        <v>108.44789589673627</v>
      </c>
      <c r="H65" s="489">
        <f t="shared" si="14"/>
        <v>42979</v>
      </c>
      <c r="I65" s="488">
        <f t="shared" si="12"/>
        <v>107.16223198140015</v>
      </c>
      <c r="J65" s="488">
        <f t="shared" si="10"/>
        <v>95.059625212947182</v>
      </c>
      <c r="K65" s="488">
        <f t="shared" si="10"/>
        <v>108.44789589673627</v>
      </c>
      <c r="L65" s="488" t="e">
        <f t="shared" si="13"/>
        <v>#N/A</v>
      </c>
    </row>
    <row r="66" spans="1:12" ht="15" customHeight="1" x14ac:dyDescent="0.2">
      <c r="A66" s="490" t="s">
        <v>471</v>
      </c>
      <c r="B66" s="487">
        <v>115976</v>
      </c>
      <c r="C66" s="487">
        <v>21239</v>
      </c>
      <c r="D66" s="487">
        <v>10348</v>
      </c>
      <c r="E66" s="488">
        <f t="shared" si="11"/>
        <v>107.00077499354173</v>
      </c>
      <c r="F66" s="488">
        <f t="shared" si="11"/>
        <v>95.216533668071364</v>
      </c>
      <c r="G66" s="488">
        <f t="shared" si="11"/>
        <v>108.59481582537518</v>
      </c>
      <c r="H66" s="489" t="str">
        <f t="shared" si="14"/>
        <v/>
      </c>
      <c r="I66" s="488" t="str">
        <f t="shared" si="12"/>
        <v/>
      </c>
      <c r="J66" s="488" t="str">
        <f t="shared" si="10"/>
        <v/>
      </c>
      <c r="K66" s="488" t="str">
        <f t="shared" si="10"/>
        <v/>
      </c>
      <c r="L66" s="488" t="e">
        <f t="shared" si="13"/>
        <v>#N/A</v>
      </c>
    </row>
    <row r="67" spans="1:12" ht="15" customHeight="1" x14ac:dyDescent="0.2">
      <c r="A67" s="490" t="s">
        <v>472</v>
      </c>
      <c r="B67" s="487">
        <v>116226</v>
      </c>
      <c r="C67" s="487">
        <v>20898</v>
      </c>
      <c r="D67" s="487">
        <v>10306</v>
      </c>
      <c r="E67" s="488">
        <f t="shared" si="11"/>
        <v>107.23142783333948</v>
      </c>
      <c r="F67" s="488">
        <f t="shared" si="11"/>
        <v>93.687797005290051</v>
      </c>
      <c r="G67" s="488">
        <f t="shared" si="11"/>
        <v>108.1540560394585</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116770</v>
      </c>
      <c r="C68" s="487">
        <v>21177</v>
      </c>
      <c r="D68" s="487">
        <v>10489</v>
      </c>
      <c r="E68" s="488">
        <f t="shared" si="11"/>
        <v>107.73332841273941</v>
      </c>
      <c r="F68" s="488">
        <f t="shared" si="11"/>
        <v>94.938581547565676</v>
      </c>
      <c r="G68" s="488">
        <f t="shared" si="11"/>
        <v>110.07450939238115</v>
      </c>
      <c r="H68" s="489" t="str">
        <f t="shared" si="14"/>
        <v/>
      </c>
      <c r="I68" s="488" t="str">
        <f t="shared" si="12"/>
        <v/>
      </c>
      <c r="J68" s="488" t="str">
        <f t="shared" si="12"/>
        <v/>
      </c>
      <c r="K68" s="488" t="str">
        <f t="shared" si="12"/>
        <v/>
      </c>
      <c r="L68" s="488" t="e">
        <f t="shared" si="13"/>
        <v>#N/A</v>
      </c>
    </row>
    <row r="69" spans="1:12" ht="15" customHeight="1" x14ac:dyDescent="0.2">
      <c r="A69" s="490">
        <v>43344</v>
      </c>
      <c r="B69" s="487">
        <v>118703</v>
      </c>
      <c r="C69" s="487">
        <v>20567</v>
      </c>
      <c r="D69" s="487">
        <v>10800</v>
      </c>
      <c r="E69" s="488">
        <f t="shared" si="11"/>
        <v>109.51673617005572</v>
      </c>
      <c r="F69" s="488">
        <f t="shared" si="11"/>
        <v>92.203891329687082</v>
      </c>
      <c r="G69" s="488">
        <f t="shared" si="11"/>
        <v>113.33823066428796</v>
      </c>
      <c r="H69" s="489">
        <f t="shared" si="14"/>
        <v>43344</v>
      </c>
      <c r="I69" s="488">
        <f t="shared" si="12"/>
        <v>109.51673617005572</v>
      </c>
      <c r="J69" s="488">
        <f t="shared" si="12"/>
        <v>92.203891329687082</v>
      </c>
      <c r="K69" s="488">
        <f t="shared" si="12"/>
        <v>113.33823066428796</v>
      </c>
      <c r="L69" s="488" t="e">
        <f t="shared" si="13"/>
        <v>#N/A</v>
      </c>
    </row>
    <row r="70" spans="1:12" ht="15" customHeight="1" x14ac:dyDescent="0.2">
      <c r="A70" s="490" t="s">
        <v>474</v>
      </c>
      <c r="B70" s="487">
        <v>118604</v>
      </c>
      <c r="C70" s="487">
        <v>20841</v>
      </c>
      <c r="D70" s="487">
        <v>10832</v>
      </c>
      <c r="E70" s="488">
        <f t="shared" si="11"/>
        <v>109.42539764549582</v>
      </c>
      <c r="F70" s="488">
        <f t="shared" si="11"/>
        <v>93.432260378373527</v>
      </c>
      <c r="G70" s="488">
        <f t="shared" si="11"/>
        <v>113.67404764403399</v>
      </c>
      <c r="H70" s="489" t="str">
        <f t="shared" si="14"/>
        <v/>
      </c>
      <c r="I70" s="488" t="str">
        <f t="shared" si="12"/>
        <v/>
      </c>
      <c r="J70" s="488" t="str">
        <f t="shared" si="12"/>
        <v/>
      </c>
      <c r="K70" s="488" t="str">
        <f t="shared" si="12"/>
        <v/>
      </c>
      <c r="L70" s="488" t="e">
        <f t="shared" si="13"/>
        <v>#N/A</v>
      </c>
    </row>
    <row r="71" spans="1:12" ht="15" customHeight="1" x14ac:dyDescent="0.2">
      <c r="A71" s="490" t="s">
        <v>475</v>
      </c>
      <c r="B71" s="487">
        <v>118161</v>
      </c>
      <c r="C71" s="487">
        <v>20509</v>
      </c>
      <c r="D71" s="487">
        <v>10718</v>
      </c>
      <c r="E71" s="491">
        <f t="shared" ref="E71:G75" si="15">IF($A$51=37802,IF(COUNTBLANK(B$51:B$70)&gt;0,#N/A,IF(ISBLANK(B71)=FALSE,B71/B$51*100,#N/A)),IF(COUNTBLANK(B$51:B$75)&gt;0,#N/A,B71/B$51*100))</f>
        <v>109.01668081337417</v>
      </c>
      <c r="F71" s="491">
        <f t="shared" si="15"/>
        <v>91.943871604052717</v>
      </c>
      <c r="G71" s="491">
        <f t="shared" si="15"/>
        <v>112.47769965368875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117968</v>
      </c>
      <c r="C72" s="487">
        <v>20610</v>
      </c>
      <c r="D72" s="487">
        <v>10748</v>
      </c>
      <c r="E72" s="491">
        <f t="shared" si="15"/>
        <v>108.83861682105029</v>
      </c>
      <c r="F72" s="491">
        <f t="shared" si="15"/>
        <v>92.396664574553938</v>
      </c>
      <c r="G72" s="491">
        <f t="shared" si="15"/>
        <v>112.79252807220065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120128</v>
      </c>
      <c r="C73" s="487">
        <v>20055</v>
      </c>
      <c r="D73" s="487">
        <v>11091</v>
      </c>
      <c r="E73" s="491">
        <f t="shared" si="15"/>
        <v>110.83145735690299</v>
      </c>
      <c r="F73" s="491">
        <f t="shared" si="15"/>
        <v>89.908544786156185</v>
      </c>
      <c r="G73" s="491">
        <f t="shared" si="15"/>
        <v>116.3920663238535</v>
      </c>
      <c r="H73" s="492">
        <f>IF(A$51=37802,IF(ISERROR(L73)=TRUE,IF(ISBLANK(A73)=FALSE,IF(MONTH(A73)=MONTH(MAX(A$51:A$75)),A73,""),""),""),IF(ISERROR(L73)=TRUE,IF(MONTH(A73)=MONTH(MAX(A$51:A$75)),A73,""),""))</f>
        <v>43709</v>
      </c>
      <c r="I73" s="488">
        <f t="shared" si="12"/>
        <v>110.83145735690299</v>
      </c>
      <c r="J73" s="488">
        <f t="shared" si="12"/>
        <v>89.908544786156185</v>
      </c>
      <c r="K73" s="488">
        <f t="shared" si="12"/>
        <v>116.3920663238535</v>
      </c>
      <c r="L73" s="488" t="e">
        <f t="shared" si="13"/>
        <v>#N/A</v>
      </c>
    </row>
    <row r="74" spans="1:12" ht="15" customHeight="1" x14ac:dyDescent="0.2">
      <c r="A74" s="490" t="s">
        <v>477</v>
      </c>
      <c r="B74" s="487">
        <v>119510</v>
      </c>
      <c r="C74" s="487">
        <v>20020</v>
      </c>
      <c r="D74" s="487">
        <v>11065</v>
      </c>
      <c r="E74" s="491">
        <f t="shared" si="15"/>
        <v>110.2612835369229</v>
      </c>
      <c r="F74" s="491">
        <f t="shared" si="15"/>
        <v>89.751636331032017</v>
      </c>
      <c r="G74" s="491">
        <f t="shared" si="15"/>
        <v>116.11921502780984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118155</v>
      </c>
      <c r="C75" s="493">
        <v>19486</v>
      </c>
      <c r="D75" s="493">
        <v>10802</v>
      </c>
      <c r="E75" s="491">
        <f t="shared" si="15"/>
        <v>109.01114514521903</v>
      </c>
      <c r="F75" s="491">
        <f t="shared" si="15"/>
        <v>87.357661615708778</v>
      </c>
      <c r="G75" s="491">
        <f t="shared" si="15"/>
        <v>113.3592192255221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110.83145735690299</v>
      </c>
      <c r="J77" s="488">
        <f>IF(J75&lt;&gt;"",J75,IF(J74&lt;&gt;"",J74,IF(J73&lt;&gt;"",J73,IF(J72&lt;&gt;"",J72,IF(J71&lt;&gt;"",J71,IF(J70&lt;&gt;"",J70,""))))))</f>
        <v>89.908544786156185</v>
      </c>
      <c r="K77" s="488">
        <f>IF(K75&lt;&gt;"",K75,IF(K74&lt;&gt;"",K74,IF(K73&lt;&gt;"",K73,IF(K72&lt;&gt;"",K72,IF(K71&lt;&gt;"",K71,IF(K70&lt;&gt;"",K70,""))))))</f>
        <v>116.3920663238535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+10,8%</v>
      </c>
      <c r="J79" s="488" t="str">
        <f>"GeB - ausschließlich: "&amp;IF(J77&gt;100,"+","")&amp;TEXT(J77-100,"0,0")&amp;"%"</f>
        <v>GeB - ausschließlich: -10,1%</v>
      </c>
      <c r="K79" s="488" t="str">
        <f>"GeB - im Nebenjob: "&amp;IF(K77&gt;100,"+","")&amp;TEXT(K77-100,"0,0")&amp;"%"</f>
        <v>GeB - im Nebenjob: +16,4%</v>
      </c>
    </row>
    <row r="81" spans="9:9" ht="15" customHeight="1" x14ac:dyDescent="0.2">
      <c r="I81" s="488" t="str">
        <f>IF(ISERROR(HLOOKUP(1,I$78:K$79,2,FALSE)),"",HLOOKUP(1,I$78:K$79,2,FALSE))</f>
        <v>GeB - im Nebenjob: +16,4%</v>
      </c>
    </row>
    <row r="82" spans="9:9" ht="15" customHeight="1" x14ac:dyDescent="0.2">
      <c r="I82" s="488" t="str">
        <f>IF(ISERROR(HLOOKUP(2,I$78:K$79,2,FALSE)),"",HLOOKUP(2,I$78:K$79,2,FALSE))</f>
        <v>SvB: +10,8%</v>
      </c>
    </row>
    <row r="83" spans="9:9" ht="15" customHeight="1" x14ac:dyDescent="0.2">
      <c r="I83" s="488" t="str">
        <f>IF(ISERROR(HLOOKUP(3,I$78:K$79,2,FALSE)),"",HLOOKUP(3,I$78:K$79,2,FALSE))</f>
        <v>GeB - ausschließlich: -10,1%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118155</v>
      </c>
      <c r="E12" s="114">
        <v>119510</v>
      </c>
      <c r="F12" s="114">
        <v>120128</v>
      </c>
      <c r="G12" s="114">
        <v>117968</v>
      </c>
      <c r="H12" s="114">
        <v>118161</v>
      </c>
      <c r="I12" s="115">
        <v>-6</v>
      </c>
      <c r="J12" s="116">
        <v>-5.0778175540152843E-3</v>
      </c>
      <c r="N12" s="117"/>
    </row>
    <row r="13" spans="1:15" s="110" customFormat="1" ht="13.5" customHeight="1" x14ac:dyDescent="0.2">
      <c r="A13" s="118" t="s">
        <v>105</v>
      </c>
      <c r="B13" s="119" t="s">
        <v>106</v>
      </c>
      <c r="C13" s="113">
        <v>58.242985908340742</v>
      </c>
      <c r="D13" s="114">
        <v>68817</v>
      </c>
      <c r="E13" s="114">
        <v>69761</v>
      </c>
      <c r="F13" s="114">
        <v>70389</v>
      </c>
      <c r="G13" s="114">
        <v>69142</v>
      </c>
      <c r="H13" s="114">
        <v>69255</v>
      </c>
      <c r="I13" s="115">
        <v>-438</v>
      </c>
      <c r="J13" s="116">
        <v>-0.63244531080788391</v>
      </c>
    </row>
    <row r="14" spans="1:15" s="110" customFormat="1" ht="13.5" customHeight="1" x14ac:dyDescent="0.2">
      <c r="A14" s="120"/>
      <c r="B14" s="119" t="s">
        <v>107</v>
      </c>
      <c r="C14" s="113">
        <v>41.757014091659258</v>
      </c>
      <c r="D14" s="114">
        <v>49338</v>
      </c>
      <c r="E14" s="114">
        <v>49749</v>
      </c>
      <c r="F14" s="114">
        <v>49739</v>
      </c>
      <c r="G14" s="114">
        <v>48826</v>
      </c>
      <c r="H14" s="114">
        <v>48906</v>
      </c>
      <c r="I14" s="115">
        <v>432</v>
      </c>
      <c r="J14" s="116">
        <v>0.88332719911667279</v>
      </c>
    </row>
    <row r="15" spans="1:15" s="110" customFormat="1" ht="13.5" customHeight="1" x14ac:dyDescent="0.2">
      <c r="A15" s="118" t="s">
        <v>105</v>
      </c>
      <c r="B15" s="121" t="s">
        <v>108</v>
      </c>
      <c r="C15" s="113">
        <v>11.291947018746562</v>
      </c>
      <c r="D15" s="114">
        <v>13342</v>
      </c>
      <c r="E15" s="114">
        <v>13885</v>
      </c>
      <c r="F15" s="114">
        <v>14295</v>
      </c>
      <c r="G15" s="114">
        <v>13034</v>
      </c>
      <c r="H15" s="114">
        <v>13456</v>
      </c>
      <c r="I15" s="115">
        <v>-114</v>
      </c>
      <c r="J15" s="116">
        <v>-0.84720570749108204</v>
      </c>
    </row>
    <row r="16" spans="1:15" s="110" customFormat="1" ht="13.5" customHeight="1" x14ac:dyDescent="0.2">
      <c r="A16" s="118"/>
      <c r="B16" s="121" t="s">
        <v>109</v>
      </c>
      <c r="C16" s="113">
        <v>66.440692310947483</v>
      </c>
      <c r="D16" s="114">
        <v>78503</v>
      </c>
      <c r="E16" s="114">
        <v>79358</v>
      </c>
      <c r="F16" s="114">
        <v>79780</v>
      </c>
      <c r="G16" s="114">
        <v>79355</v>
      </c>
      <c r="H16" s="114">
        <v>79467</v>
      </c>
      <c r="I16" s="115">
        <v>-964</v>
      </c>
      <c r="J16" s="116">
        <v>-1.213082159890269</v>
      </c>
    </row>
    <row r="17" spans="1:10" s="110" customFormat="1" ht="13.5" customHeight="1" x14ac:dyDescent="0.2">
      <c r="A17" s="118"/>
      <c r="B17" s="121" t="s">
        <v>110</v>
      </c>
      <c r="C17" s="113">
        <v>21.036773729423214</v>
      </c>
      <c r="D17" s="114">
        <v>24856</v>
      </c>
      <c r="E17" s="114">
        <v>24785</v>
      </c>
      <c r="F17" s="114">
        <v>24547</v>
      </c>
      <c r="G17" s="114">
        <v>24118</v>
      </c>
      <c r="H17" s="114">
        <v>23820</v>
      </c>
      <c r="I17" s="115">
        <v>1036</v>
      </c>
      <c r="J17" s="116">
        <v>4.3492863140218301</v>
      </c>
    </row>
    <row r="18" spans="1:10" s="110" customFormat="1" ht="13.5" customHeight="1" x14ac:dyDescent="0.2">
      <c r="A18" s="120"/>
      <c r="B18" s="121" t="s">
        <v>111</v>
      </c>
      <c r="C18" s="113">
        <v>1.2305869408827388</v>
      </c>
      <c r="D18" s="114">
        <v>1454</v>
      </c>
      <c r="E18" s="114">
        <v>1482</v>
      </c>
      <c r="F18" s="114">
        <v>1506</v>
      </c>
      <c r="G18" s="114">
        <v>1461</v>
      </c>
      <c r="H18" s="114">
        <v>1418</v>
      </c>
      <c r="I18" s="115">
        <v>36</v>
      </c>
      <c r="J18" s="116">
        <v>2.5387870239774331</v>
      </c>
    </row>
    <row r="19" spans="1:10" s="110" customFormat="1" ht="13.5" customHeight="1" x14ac:dyDescent="0.2">
      <c r="A19" s="120"/>
      <c r="B19" s="121" t="s">
        <v>112</v>
      </c>
      <c r="C19" s="113">
        <v>0.34361643603740849</v>
      </c>
      <c r="D19" s="114">
        <v>406</v>
      </c>
      <c r="E19" s="114">
        <v>406</v>
      </c>
      <c r="F19" s="114">
        <v>443</v>
      </c>
      <c r="G19" s="114">
        <v>370</v>
      </c>
      <c r="H19" s="114">
        <v>374</v>
      </c>
      <c r="I19" s="115">
        <v>32</v>
      </c>
      <c r="J19" s="116">
        <v>8.5561497326203213</v>
      </c>
    </row>
    <row r="20" spans="1:10" s="110" customFormat="1" ht="13.5" customHeight="1" x14ac:dyDescent="0.2">
      <c r="A20" s="118" t="s">
        <v>113</v>
      </c>
      <c r="B20" s="122" t="s">
        <v>114</v>
      </c>
      <c r="C20" s="113">
        <v>74.82459481189963</v>
      </c>
      <c r="D20" s="114">
        <v>88409</v>
      </c>
      <c r="E20" s="114">
        <v>89701</v>
      </c>
      <c r="F20" s="114">
        <v>90471</v>
      </c>
      <c r="G20" s="114">
        <v>88688</v>
      </c>
      <c r="H20" s="114">
        <v>89117</v>
      </c>
      <c r="I20" s="115">
        <v>-708</v>
      </c>
      <c r="J20" s="116">
        <v>-0.79446121390980395</v>
      </c>
    </row>
    <row r="21" spans="1:10" s="110" customFormat="1" ht="13.5" customHeight="1" x14ac:dyDescent="0.2">
      <c r="A21" s="120"/>
      <c r="B21" s="122" t="s">
        <v>115</v>
      </c>
      <c r="C21" s="113">
        <v>25.175405188100378</v>
      </c>
      <c r="D21" s="114">
        <v>29746</v>
      </c>
      <c r="E21" s="114">
        <v>29809</v>
      </c>
      <c r="F21" s="114">
        <v>29657</v>
      </c>
      <c r="G21" s="114">
        <v>29280</v>
      </c>
      <c r="H21" s="114">
        <v>29044</v>
      </c>
      <c r="I21" s="115">
        <v>702</v>
      </c>
      <c r="J21" s="116">
        <v>2.4170224486985266</v>
      </c>
    </row>
    <row r="22" spans="1:10" s="110" customFormat="1" ht="13.5" customHeight="1" x14ac:dyDescent="0.2">
      <c r="A22" s="118" t="s">
        <v>113</v>
      </c>
      <c r="B22" s="122" t="s">
        <v>116</v>
      </c>
      <c r="C22" s="113">
        <v>91.253861453175915</v>
      </c>
      <c r="D22" s="114">
        <v>107821</v>
      </c>
      <c r="E22" s="114">
        <v>109166</v>
      </c>
      <c r="F22" s="114">
        <v>109593</v>
      </c>
      <c r="G22" s="114">
        <v>107813</v>
      </c>
      <c r="H22" s="114">
        <v>108169</v>
      </c>
      <c r="I22" s="115">
        <v>-348</v>
      </c>
      <c r="J22" s="116">
        <v>-0.3217187918904677</v>
      </c>
    </row>
    <row r="23" spans="1:10" s="110" customFormat="1" ht="13.5" customHeight="1" x14ac:dyDescent="0.2">
      <c r="A23" s="123"/>
      <c r="B23" s="124" t="s">
        <v>117</v>
      </c>
      <c r="C23" s="125">
        <v>8.7029749058440178</v>
      </c>
      <c r="D23" s="114">
        <v>10283</v>
      </c>
      <c r="E23" s="114">
        <v>10302</v>
      </c>
      <c r="F23" s="114">
        <v>10489</v>
      </c>
      <c r="G23" s="114">
        <v>10107</v>
      </c>
      <c r="H23" s="114">
        <v>9951</v>
      </c>
      <c r="I23" s="115">
        <v>332</v>
      </c>
      <c r="J23" s="116">
        <v>3.3363481057180184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30288</v>
      </c>
      <c r="E26" s="114">
        <v>31085</v>
      </c>
      <c r="F26" s="114">
        <v>31146</v>
      </c>
      <c r="G26" s="114">
        <v>31358</v>
      </c>
      <c r="H26" s="140">
        <v>31227</v>
      </c>
      <c r="I26" s="115">
        <v>-939</v>
      </c>
      <c r="J26" s="116">
        <v>-3.0070131616870017</v>
      </c>
    </row>
    <row r="27" spans="1:10" s="110" customFormat="1" ht="13.5" customHeight="1" x14ac:dyDescent="0.2">
      <c r="A27" s="118" t="s">
        <v>105</v>
      </c>
      <c r="B27" s="119" t="s">
        <v>106</v>
      </c>
      <c r="C27" s="113">
        <v>38.863576333861594</v>
      </c>
      <c r="D27" s="115">
        <v>11771</v>
      </c>
      <c r="E27" s="114">
        <v>12102</v>
      </c>
      <c r="F27" s="114">
        <v>12040</v>
      </c>
      <c r="G27" s="114">
        <v>12077</v>
      </c>
      <c r="H27" s="140">
        <v>12011</v>
      </c>
      <c r="I27" s="115">
        <v>-240</v>
      </c>
      <c r="J27" s="116">
        <v>-1.9981683456831238</v>
      </c>
    </row>
    <row r="28" spans="1:10" s="110" customFormat="1" ht="13.5" customHeight="1" x14ac:dyDescent="0.2">
      <c r="A28" s="120"/>
      <c r="B28" s="119" t="s">
        <v>107</v>
      </c>
      <c r="C28" s="113">
        <v>61.136423666138406</v>
      </c>
      <c r="D28" s="115">
        <v>18517</v>
      </c>
      <c r="E28" s="114">
        <v>18983</v>
      </c>
      <c r="F28" s="114">
        <v>19106</v>
      </c>
      <c r="G28" s="114">
        <v>19281</v>
      </c>
      <c r="H28" s="140">
        <v>19216</v>
      </c>
      <c r="I28" s="115">
        <v>-699</v>
      </c>
      <c r="J28" s="116">
        <v>-3.6375936719400501</v>
      </c>
    </row>
    <row r="29" spans="1:10" s="110" customFormat="1" ht="13.5" customHeight="1" x14ac:dyDescent="0.2">
      <c r="A29" s="118" t="s">
        <v>105</v>
      </c>
      <c r="B29" s="121" t="s">
        <v>108</v>
      </c>
      <c r="C29" s="113">
        <v>17.531695721077654</v>
      </c>
      <c r="D29" s="115">
        <v>5310</v>
      </c>
      <c r="E29" s="114">
        <v>5570</v>
      </c>
      <c r="F29" s="114">
        <v>5503</v>
      </c>
      <c r="G29" s="114">
        <v>5783</v>
      </c>
      <c r="H29" s="140">
        <v>5619</v>
      </c>
      <c r="I29" s="115">
        <v>-309</v>
      </c>
      <c r="J29" s="116">
        <v>-5.4991991457554725</v>
      </c>
    </row>
    <row r="30" spans="1:10" s="110" customFormat="1" ht="13.5" customHeight="1" x14ac:dyDescent="0.2">
      <c r="A30" s="118"/>
      <c r="B30" s="121" t="s">
        <v>109</v>
      </c>
      <c r="C30" s="113">
        <v>49.237321711568939</v>
      </c>
      <c r="D30" s="115">
        <v>14913</v>
      </c>
      <c r="E30" s="114">
        <v>15259</v>
      </c>
      <c r="F30" s="114">
        <v>15357</v>
      </c>
      <c r="G30" s="114">
        <v>15373</v>
      </c>
      <c r="H30" s="140">
        <v>15543</v>
      </c>
      <c r="I30" s="115">
        <v>-630</v>
      </c>
      <c r="J30" s="116">
        <v>-4.053271569195136</v>
      </c>
    </row>
    <row r="31" spans="1:10" s="110" customFormat="1" ht="13.5" customHeight="1" x14ac:dyDescent="0.2">
      <c r="A31" s="118"/>
      <c r="B31" s="121" t="s">
        <v>110</v>
      </c>
      <c r="C31" s="113">
        <v>18.644347596407819</v>
      </c>
      <c r="D31" s="115">
        <v>5647</v>
      </c>
      <c r="E31" s="114">
        <v>5748</v>
      </c>
      <c r="F31" s="114">
        <v>5787</v>
      </c>
      <c r="G31" s="114">
        <v>5815</v>
      </c>
      <c r="H31" s="140">
        <v>5734</v>
      </c>
      <c r="I31" s="115">
        <v>-87</v>
      </c>
      <c r="J31" s="116">
        <v>-1.5172654342518312</v>
      </c>
    </row>
    <row r="32" spans="1:10" s="110" customFormat="1" ht="13.5" customHeight="1" x14ac:dyDescent="0.2">
      <c r="A32" s="120"/>
      <c r="B32" s="121" t="s">
        <v>111</v>
      </c>
      <c r="C32" s="113">
        <v>14.586634970945589</v>
      </c>
      <c r="D32" s="115">
        <v>4418</v>
      </c>
      <c r="E32" s="114">
        <v>4508</v>
      </c>
      <c r="F32" s="114">
        <v>4499</v>
      </c>
      <c r="G32" s="114">
        <v>4387</v>
      </c>
      <c r="H32" s="140">
        <v>4331</v>
      </c>
      <c r="I32" s="115">
        <v>87</v>
      </c>
      <c r="J32" s="116">
        <v>2.0087739552066499</v>
      </c>
    </row>
    <row r="33" spans="1:10" s="110" customFormat="1" ht="13.5" customHeight="1" x14ac:dyDescent="0.2">
      <c r="A33" s="120"/>
      <c r="B33" s="121" t="s">
        <v>112</v>
      </c>
      <c r="C33" s="113">
        <v>1.4527205493924986</v>
      </c>
      <c r="D33" s="115">
        <v>440</v>
      </c>
      <c r="E33" s="114">
        <v>454</v>
      </c>
      <c r="F33" s="114">
        <v>492</v>
      </c>
      <c r="G33" s="114">
        <v>420</v>
      </c>
      <c r="H33" s="140">
        <v>406</v>
      </c>
      <c r="I33" s="115">
        <v>34</v>
      </c>
      <c r="J33" s="116">
        <v>8.3743842364532028</v>
      </c>
    </row>
    <row r="34" spans="1:10" s="110" customFormat="1" ht="13.5" customHeight="1" x14ac:dyDescent="0.2">
      <c r="A34" s="118" t="s">
        <v>113</v>
      </c>
      <c r="B34" s="122" t="s">
        <v>116</v>
      </c>
      <c r="C34" s="113">
        <v>90.88748019017433</v>
      </c>
      <c r="D34" s="115">
        <v>27528</v>
      </c>
      <c r="E34" s="114">
        <v>28239</v>
      </c>
      <c r="F34" s="114">
        <v>28350</v>
      </c>
      <c r="G34" s="114">
        <v>28568</v>
      </c>
      <c r="H34" s="140">
        <v>28467</v>
      </c>
      <c r="I34" s="115">
        <v>-939</v>
      </c>
      <c r="J34" s="116">
        <v>-3.2985562229950469</v>
      </c>
    </row>
    <row r="35" spans="1:10" s="110" customFormat="1" ht="13.5" customHeight="1" x14ac:dyDescent="0.2">
      <c r="A35" s="118"/>
      <c r="B35" s="119" t="s">
        <v>117</v>
      </c>
      <c r="C35" s="113">
        <v>8.9540412044374005</v>
      </c>
      <c r="D35" s="115">
        <v>2712</v>
      </c>
      <c r="E35" s="114">
        <v>2790</v>
      </c>
      <c r="F35" s="114">
        <v>2744</v>
      </c>
      <c r="G35" s="114">
        <v>2743</v>
      </c>
      <c r="H35" s="140">
        <v>2717</v>
      </c>
      <c r="I35" s="115">
        <v>-5</v>
      </c>
      <c r="J35" s="116">
        <v>-0.18402649981597349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19486</v>
      </c>
      <c r="E37" s="114">
        <v>20020</v>
      </c>
      <c r="F37" s="114">
        <v>20055</v>
      </c>
      <c r="G37" s="114">
        <v>20610</v>
      </c>
      <c r="H37" s="140">
        <v>20509</v>
      </c>
      <c r="I37" s="115">
        <v>-1023</v>
      </c>
      <c r="J37" s="116">
        <v>-4.9880540250621674</v>
      </c>
    </row>
    <row r="38" spans="1:10" s="110" customFormat="1" ht="13.5" customHeight="1" x14ac:dyDescent="0.2">
      <c r="A38" s="118" t="s">
        <v>105</v>
      </c>
      <c r="B38" s="119" t="s">
        <v>106</v>
      </c>
      <c r="C38" s="113">
        <v>33.259776249615108</v>
      </c>
      <c r="D38" s="115">
        <v>6481</v>
      </c>
      <c r="E38" s="114">
        <v>6652</v>
      </c>
      <c r="F38" s="114">
        <v>6597</v>
      </c>
      <c r="G38" s="114">
        <v>6827</v>
      </c>
      <c r="H38" s="140">
        <v>6738</v>
      </c>
      <c r="I38" s="115">
        <v>-257</v>
      </c>
      <c r="J38" s="116">
        <v>-3.8141881864054614</v>
      </c>
    </row>
    <row r="39" spans="1:10" s="110" customFormat="1" ht="13.5" customHeight="1" x14ac:dyDescent="0.2">
      <c r="A39" s="120"/>
      <c r="B39" s="119" t="s">
        <v>107</v>
      </c>
      <c r="C39" s="113">
        <v>66.740223750384885</v>
      </c>
      <c r="D39" s="115">
        <v>13005</v>
      </c>
      <c r="E39" s="114">
        <v>13368</v>
      </c>
      <c r="F39" s="114">
        <v>13458</v>
      </c>
      <c r="G39" s="114">
        <v>13783</v>
      </c>
      <c r="H39" s="140">
        <v>13771</v>
      </c>
      <c r="I39" s="115">
        <v>-766</v>
      </c>
      <c r="J39" s="116">
        <v>-5.5624137680633217</v>
      </c>
    </row>
    <row r="40" spans="1:10" s="110" customFormat="1" ht="13.5" customHeight="1" x14ac:dyDescent="0.2">
      <c r="A40" s="118" t="s">
        <v>105</v>
      </c>
      <c r="B40" s="121" t="s">
        <v>108</v>
      </c>
      <c r="C40" s="113">
        <v>20.322282664477061</v>
      </c>
      <c r="D40" s="115">
        <v>3960</v>
      </c>
      <c r="E40" s="114">
        <v>4138</v>
      </c>
      <c r="F40" s="114">
        <v>4018</v>
      </c>
      <c r="G40" s="114">
        <v>4469</v>
      </c>
      <c r="H40" s="140">
        <v>4257</v>
      </c>
      <c r="I40" s="115">
        <v>-297</v>
      </c>
      <c r="J40" s="116">
        <v>-6.9767441860465116</v>
      </c>
    </row>
    <row r="41" spans="1:10" s="110" customFormat="1" ht="13.5" customHeight="1" x14ac:dyDescent="0.2">
      <c r="A41" s="118"/>
      <c r="B41" s="121" t="s">
        <v>109</v>
      </c>
      <c r="C41" s="113">
        <v>37.729652057887712</v>
      </c>
      <c r="D41" s="115">
        <v>7352</v>
      </c>
      <c r="E41" s="114">
        <v>7547</v>
      </c>
      <c r="F41" s="114">
        <v>7660</v>
      </c>
      <c r="G41" s="114">
        <v>7812</v>
      </c>
      <c r="H41" s="140">
        <v>8029</v>
      </c>
      <c r="I41" s="115">
        <v>-677</v>
      </c>
      <c r="J41" s="116">
        <v>-8.4319342383858515</v>
      </c>
    </row>
    <row r="42" spans="1:10" s="110" customFormat="1" ht="13.5" customHeight="1" x14ac:dyDescent="0.2">
      <c r="A42" s="118"/>
      <c r="B42" s="121" t="s">
        <v>110</v>
      </c>
      <c r="C42" s="113">
        <v>19.839885045673817</v>
      </c>
      <c r="D42" s="115">
        <v>3866</v>
      </c>
      <c r="E42" s="114">
        <v>3931</v>
      </c>
      <c r="F42" s="114">
        <v>3983</v>
      </c>
      <c r="G42" s="114">
        <v>4054</v>
      </c>
      <c r="H42" s="140">
        <v>4009</v>
      </c>
      <c r="I42" s="115">
        <v>-143</v>
      </c>
      <c r="J42" s="116">
        <v>-3.5669743078074334</v>
      </c>
    </row>
    <row r="43" spans="1:10" s="110" customFormat="1" ht="13.5" customHeight="1" x14ac:dyDescent="0.2">
      <c r="A43" s="120"/>
      <c r="B43" s="121" t="s">
        <v>111</v>
      </c>
      <c r="C43" s="113">
        <v>22.108180231961409</v>
      </c>
      <c r="D43" s="115">
        <v>4308</v>
      </c>
      <c r="E43" s="114">
        <v>4404</v>
      </c>
      <c r="F43" s="114">
        <v>4394</v>
      </c>
      <c r="G43" s="114">
        <v>4275</v>
      </c>
      <c r="H43" s="140">
        <v>4214</v>
      </c>
      <c r="I43" s="115">
        <v>94</v>
      </c>
      <c r="J43" s="116">
        <v>2.2306597057427622</v>
      </c>
    </row>
    <row r="44" spans="1:10" s="110" customFormat="1" ht="13.5" customHeight="1" x14ac:dyDescent="0.2">
      <c r="A44" s="120"/>
      <c r="B44" s="121" t="s">
        <v>112</v>
      </c>
      <c r="C44" s="113">
        <v>2.1348660576824385</v>
      </c>
      <c r="D44" s="115">
        <v>416</v>
      </c>
      <c r="E44" s="114">
        <v>433</v>
      </c>
      <c r="F44" s="114">
        <v>466</v>
      </c>
      <c r="G44" s="114">
        <v>392</v>
      </c>
      <c r="H44" s="140">
        <v>375</v>
      </c>
      <c r="I44" s="115">
        <v>41</v>
      </c>
      <c r="J44" s="116">
        <v>10.933333333333334</v>
      </c>
    </row>
    <row r="45" spans="1:10" s="110" customFormat="1" ht="13.5" customHeight="1" x14ac:dyDescent="0.2">
      <c r="A45" s="118" t="s">
        <v>113</v>
      </c>
      <c r="B45" s="122" t="s">
        <v>116</v>
      </c>
      <c r="C45" s="113">
        <v>90.151903931027405</v>
      </c>
      <c r="D45" s="115">
        <v>17567</v>
      </c>
      <c r="E45" s="114">
        <v>18043</v>
      </c>
      <c r="F45" s="114">
        <v>18108</v>
      </c>
      <c r="G45" s="114">
        <v>18640</v>
      </c>
      <c r="H45" s="140">
        <v>18565</v>
      </c>
      <c r="I45" s="115">
        <v>-998</v>
      </c>
      <c r="J45" s="116">
        <v>-5.3757069754915161</v>
      </c>
    </row>
    <row r="46" spans="1:10" s="110" customFormat="1" ht="13.5" customHeight="1" x14ac:dyDescent="0.2">
      <c r="A46" s="118"/>
      <c r="B46" s="119" t="s">
        <v>117</v>
      </c>
      <c r="C46" s="113">
        <v>9.6068972595709745</v>
      </c>
      <c r="D46" s="115">
        <v>1872</v>
      </c>
      <c r="E46" s="114">
        <v>1922</v>
      </c>
      <c r="F46" s="114">
        <v>1896</v>
      </c>
      <c r="G46" s="114">
        <v>1925</v>
      </c>
      <c r="H46" s="140">
        <v>1903</v>
      </c>
      <c r="I46" s="115">
        <v>-31</v>
      </c>
      <c r="J46" s="116">
        <v>-1.6290068313189701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10802</v>
      </c>
      <c r="E48" s="114">
        <v>11065</v>
      </c>
      <c r="F48" s="114">
        <v>11091</v>
      </c>
      <c r="G48" s="114">
        <v>10748</v>
      </c>
      <c r="H48" s="140">
        <v>10718</v>
      </c>
      <c r="I48" s="115">
        <v>84</v>
      </c>
      <c r="J48" s="116">
        <v>0.78372830752005973</v>
      </c>
    </row>
    <row r="49" spans="1:12" s="110" customFormat="1" ht="13.5" customHeight="1" x14ac:dyDescent="0.2">
      <c r="A49" s="118" t="s">
        <v>105</v>
      </c>
      <c r="B49" s="119" t="s">
        <v>106</v>
      </c>
      <c r="C49" s="113">
        <v>48.972412516200706</v>
      </c>
      <c r="D49" s="115">
        <v>5290</v>
      </c>
      <c r="E49" s="114">
        <v>5450</v>
      </c>
      <c r="F49" s="114">
        <v>5443</v>
      </c>
      <c r="G49" s="114">
        <v>5250</v>
      </c>
      <c r="H49" s="140">
        <v>5273</v>
      </c>
      <c r="I49" s="115">
        <v>17</v>
      </c>
      <c r="J49" s="116">
        <v>0.32239711739047983</v>
      </c>
    </row>
    <row r="50" spans="1:12" s="110" customFormat="1" ht="13.5" customHeight="1" x14ac:dyDescent="0.2">
      <c r="A50" s="120"/>
      <c r="B50" s="119" t="s">
        <v>107</v>
      </c>
      <c r="C50" s="113">
        <v>51.027587483799294</v>
      </c>
      <c r="D50" s="115">
        <v>5512</v>
      </c>
      <c r="E50" s="114">
        <v>5615</v>
      </c>
      <c r="F50" s="114">
        <v>5648</v>
      </c>
      <c r="G50" s="114">
        <v>5498</v>
      </c>
      <c r="H50" s="140">
        <v>5445</v>
      </c>
      <c r="I50" s="115">
        <v>67</v>
      </c>
      <c r="J50" s="116">
        <v>1.2304866850321396</v>
      </c>
    </row>
    <row r="51" spans="1:12" s="110" customFormat="1" ht="13.5" customHeight="1" x14ac:dyDescent="0.2">
      <c r="A51" s="118" t="s">
        <v>105</v>
      </c>
      <c r="B51" s="121" t="s">
        <v>108</v>
      </c>
      <c r="C51" s="113">
        <v>12.497685613775227</v>
      </c>
      <c r="D51" s="115">
        <v>1350</v>
      </c>
      <c r="E51" s="114">
        <v>1432</v>
      </c>
      <c r="F51" s="114">
        <v>1485</v>
      </c>
      <c r="G51" s="114">
        <v>1314</v>
      </c>
      <c r="H51" s="140">
        <v>1362</v>
      </c>
      <c r="I51" s="115">
        <v>-12</v>
      </c>
      <c r="J51" s="116">
        <v>-0.88105726872246692</v>
      </c>
    </row>
    <row r="52" spans="1:12" s="110" customFormat="1" ht="13.5" customHeight="1" x14ac:dyDescent="0.2">
      <c r="A52" s="118"/>
      <c r="B52" s="121" t="s">
        <v>109</v>
      </c>
      <c r="C52" s="113">
        <v>69.996296982040363</v>
      </c>
      <c r="D52" s="115">
        <v>7561</v>
      </c>
      <c r="E52" s="114">
        <v>7712</v>
      </c>
      <c r="F52" s="114">
        <v>7697</v>
      </c>
      <c r="G52" s="114">
        <v>7561</v>
      </c>
      <c r="H52" s="140">
        <v>7514</v>
      </c>
      <c r="I52" s="115">
        <v>47</v>
      </c>
      <c r="J52" s="116">
        <v>0.62549906840564284</v>
      </c>
    </row>
    <row r="53" spans="1:12" s="110" customFormat="1" ht="13.5" customHeight="1" x14ac:dyDescent="0.2">
      <c r="A53" s="118"/>
      <c r="B53" s="121" t="s">
        <v>110</v>
      </c>
      <c r="C53" s="113">
        <v>16.487687465284207</v>
      </c>
      <c r="D53" s="115">
        <v>1781</v>
      </c>
      <c r="E53" s="114">
        <v>1817</v>
      </c>
      <c r="F53" s="114">
        <v>1804</v>
      </c>
      <c r="G53" s="114">
        <v>1761</v>
      </c>
      <c r="H53" s="140">
        <v>1725</v>
      </c>
      <c r="I53" s="115">
        <v>56</v>
      </c>
      <c r="J53" s="116">
        <v>3.2463768115942031</v>
      </c>
    </row>
    <row r="54" spans="1:12" s="110" customFormat="1" ht="13.5" customHeight="1" x14ac:dyDescent="0.2">
      <c r="A54" s="120"/>
      <c r="B54" s="121" t="s">
        <v>111</v>
      </c>
      <c r="C54" s="113">
        <v>1.0183299389002036</v>
      </c>
      <c r="D54" s="115">
        <v>110</v>
      </c>
      <c r="E54" s="114">
        <v>104</v>
      </c>
      <c r="F54" s="114">
        <v>105</v>
      </c>
      <c r="G54" s="114">
        <v>112</v>
      </c>
      <c r="H54" s="140">
        <v>117</v>
      </c>
      <c r="I54" s="115">
        <v>-7</v>
      </c>
      <c r="J54" s="116">
        <v>-5.982905982905983</v>
      </c>
    </row>
    <row r="55" spans="1:12" s="110" customFormat="1" ht="13.5" customHeight="1" x14ac:dyDescent="0.2">
      <c r="A55" s="120"/>
      <c r="B55" s="121" t="s">
        <v>112</v>
      </c>
      <c r="C55" s="113">
        <v>0.22218107757822625</v>
      </c>
      <c r="D55" s="115">
        <v>24</v>
      </c>
      <c r="E55" s="114">
        <v>21</v>
      </c>
      <c r="F55" s="114">
        <v>26</v>
      </c>
      <c r="G55" s="114">
        <v>28</v>
      </c>
      <c r="H55" s="140">
        <v>31</v>
      </c>
      <c r="I55" s="115">
        <v>-7</v>
      </c>
      <c r="J55" s="116">
        <v>-22.580645161290324</v>
      </c>
    </row>
    <row r="56" spans="1:12" s="110" customFormat="1" ht="13.5" customHeight="1" x14ac:dyDescent="0.2">
      <c r="A56" s="118" t="s">
        <v>113</v>
      </c>
      <c r="B56" s="122" t="s">
        <v>116</v>
      </c>
      <c r="C56" s="113">
        <v>92.214404739862985</v>
      </c>
      <c r="D56" s="115">
        <v>9961</v>
      </c>
      <c r="E56" s="114">
        <v>10196</v>
      </c>
      <c r="F56" s="114">
        <v>10242</v>
      </c>
      <c r="G56" s="114">
        <v>9928</v>
      </c>
      <c r="H56" s="140">
        <v>9902</v>
      </c>
      <c r="I56" s="115">
        <v>59</v>
      </c>
      <c r="J56" s="116">
        <v>0.5958392243991113</v>
      </c>
    </row>
    <row r="57" spans="1:12" s="110" customFormat="1" ht="13.5" customHeight="1" x14ac:dyDescent="0.2">
      <c r="A57" s="142"/>
      <c r="B57" s="124" t="s">
        <v>117</v>
      </c>
      <c r="C57" s="125">
        <v>7.7763377152379185</v>
      </c>
      <c r="D57" s="143">
        <v>840</v>
      </c>
      <c r="E57" s="144">
        <v>868</v>
      </c>
      <c r="F57" s="144">
        <v>848</v>
      </c>
      <c r="G57" s="144">
        <v>818</v>
      </c>
      <c r="H57" s="145">
        <v>814</v>
      </c>
      <c r="I57" s="143">
        <v>26</v>
      </c>
      <c r="J57" s="146">
        <v>3.1941031941031941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118155</v>
      </c>
      <c r="E12" s="236">
        <v>119510</v>
      </c>
      <c r="F12" s="114">
        <v>120128</v>
      </c>
      <c r="G12" s="114">
        <v>117968</v>
      </c>
      <c r="H12" s="140">
        <v>118161</v>
      </c>
      <c r="I12" s="115">
        <v>-6</v>
      </c>
      <c r="J12" s="116">
        <v>-5.0778175540152843E-3</v>
      </c>
    </row>
    <row r="13" spans="1:15" s="110" customFormat="1" ht="12" customHeight="1" x14ac:dyDescent="0.2">
      <c r="A13" s="118" t="s">
        <v>105</v>
      </c>
      <c r="B13" s="119" t="s">
        <v>106</v>
      </c>
      <c r="C13" s="113">
        <v>58.242985908340742</v>
      </c>
      <c r="D13" s="115">
        <v>68817</v>
      </c>
      <c r="E13" s="114">
        <v>69761</v>
      </c>
      <c r="F13" s="114">
        <v>70389</v>
      </c>
      <c r="G13" s="114">
        <v>69142</v>
      </c>
      <c r="H13" s="140">
        <v>69255</v>
      </c>
      <c r="I13" s="115">
        <v>-438</v>
      </c>
      <c r="J13" s="116">
        <v>-0.63244531080788391</v>
      </c>
    </row>
    <row r="14" spans="1:15" s="110" customFormat="1" ht="12" customHeight="1" x14ac:dyDescent="0.2">
      <c r="A14" s="118"/>
      <c r="B14" s="119" t="s">
        <v>107</v>
      </c>
      <c r="C14" s="113">
        <v>41.757014091659258</v>
      </c>
      <c r="D14" s="115">
        <v>49338</v>
      </c>
      <c r="E14" s="114">
        <v>49749</v>
      </c>
      <c r="F14" s="114">
        <v>49739</v>
      </c>
      <c r="G14" s="114">
        <v>48826</v>
      </c>
      <c r="H14" s="140">
        <v>48906</v>
      </c>
      <c r="I14" s="115">
        <v>432</v>
      </c>
      <c r="J14" s="116">
        <v>0.88332719911667279</v>
      </c>
    </row>
    <row r="15" spans="1:15" s="110" customFormat="1" ht="12" customHeight="1" x14ac:dyDescent="0.2">
      <c r="A15" s="118" t="s">
        <v>105</v>
      </c>
      <c r="B15" s="121" t="s">
        <v>108</v>
      </c>
      <c r="C15" s="113">
        <v>11.291947018746562</v>
      </c>
      <c r="D15" s="115">
        <v>13342</v>
      </c>
      <c r="E15" s="114">
        <v>13885</v>
      </c>
      <c r="F15" s="114">
        <v>14295</v>
      </c>
      <c r="G15" s="114">
        <v>13034</v>
      </c>
      <c r="H15" s="140">
        <v>13456</v>
      </c>
      <c r="I15" s="115">
        <v>-114</v>
      </c>
      <c r="J15" s="116">
        <v>-0.84720570749108204</v>
      </c>
    </row>
    <row r="16" spans="1:15" s="110" customFormat="1" ht="12" customHeight="1" x14ac:dyDescent="0.2">
      <c r="A16" s="118"/>
      <c r="B16" s="121" t="s">
        <v>109</v>
      </c>
      <c r="C16" s="113">
        <v>66.440692310947483</v>
      </c>
      <c r="D16" s="115">
        <v>78503</v>
      </c>
      <c r="E16" s="114">
        <v>79358</v>
      </c>
      <c r="F16" s="114">
        <v>79780</v>
      </c>
      <c r="G16" s="114">
        <v>79355</v>
      </c>
      <c r="H16" s="140">
        <v>79467</v>
      </c>
      <c r="I16" s="115">
        <v>-964</v>
      </c>
      <c r="J16" s="116">
        <v>-1.213082159890269</v>
      </c>
    </row>
    <row r="17" spans="1:10" s="110" customFormat="1" ht="12" customHeight="1" x14ac:dyDescent="0.2">
      <c r="A17" s="118"/>
      <c r="B17" s="121" t="s">
        <v>110</v>
      </c>
      <c r="C17" s="113">
        <v>21.036773729423214</v>
      </c>
      <c r="D17" s="115">
        <v>24856</v>
      </c>
      <c r="E17" s="114">
        <v>24785</v>
      </c>
      <c r="F17" s="114">
        <v>24547</v>
      </c>
      <c r="G17" s="114">
        <v>24118</v>
      </c>
      <c r="H17" s="140">
        <v>23820</v>
      </c>
      <c r="I17" s="115">
        <v>1036</v>
      </c>
      <c r="J17" s="116">
        <v>4.3492863140218301</v>
      </c>
    </row>
    <row r="18" spans="1:10" s="110" customFormat="1" ht="12" customHeight="1" x14ac:dyDescent="0.2">
      <c r="A18" s="120"/>
      <c r="B18" s="121" t="s">
        <v>111</v>
      </c>
      <c r="C18" s="113">
        <v>1.2305869408827388</v>
      </c>
      <c r="D18" s="115">
        <v>1454</v>
      </c>
      <c r="E18" s="114">
        <v>1482</v>
      </c>
      <c r="F18" s="114">
        <v>1506</v>
      </c>
      <c r="G18" s="114">
        <v>1461</v>
      </c>
      <c r="H18" s="140">
        <v>1418</v>
      </c>
      <c r="I18" s="115">
        <v>36</v>
      </c>
      <c r="J18" s="116">
        <v>2.5387870239774331</v>
      </c>
    </row>
    <row r="19" spans="1:10" s="110" customFormat="1" ht="12" customHeight="1" x14ac:dyDescent="0.2">
      <c r="A19" s="120"/>
      <c r="B19" s="121" t="s">
        <v>112</v>
      </c>
      <c r="C19" s="113">
        <v>0.34361643603740849</v>
      </c>
      <c r="D19" s="115">
        <v>406</v>
      </c>
      <c r="E19" s="114">
        <v>406</v>
      </c>
      <c r="F19" s="114">
        <v>443</v>
      </c>
      <c r="G19" s="114">
        <v>370</v>
      </c>
      <c r="H19" s="140">
        <v>374</v>
      </c>
      <c r="I19" s="115">
        <v>32</v>
      </c>
      <c r="J19" s="116">
        <v>8.5561497326203213</v>
      </c>
    </row>
    <row r="20" spans="1:10" s="110" customFormat="1" ht="12" customHeight="1" x14ac:dyDescent="0.2">
      <c r="A20" s="118" t="s">
        <v>113</v>
      </c>
      <c r="B20" s="119" t="s">
        <v>181</v>
      </c>
      <c r="C20" s="113">
        <v>74.82459481189963</v>
      </c>
      <c r="D20" s="115">
        <v>88409</v>
      </c>
      <c r="E20" s="114">
        <v>89701</v>
      </c>
      <c r="F20" s="114">
        <v>90471</v>
      </c>
      <c r="G20" s="114">
        <v>88688</v>
      </c>
      <c r="H20" s="140">
        <v>89117</v>
      </c>
      <c r="I20" s="115">
        <v>-708</v>
      </c>
      <c r="J20" s="116">
        <v>-0.79446121390980395</v>
      </c>
    </row>
    <row r="21" spans="1:10" s="110" customFormat="1" ht="12" customHeight="1" x14ac:dyDescent="0.2">
      <c r="A21" s="118"/>
      <c r="B21" s="119" t="s">
        <v>182</v>
      </c>
      <c r="C21" s="113">
        <v>25.175405188100378</v>
      </c>
      <c r="D21" s="115">
        <v>29746</v>
      </c>
      <c r="E21" s="114">
        <v>29809</v>
      </c>
      <c r="F21" s="114">
        <v>29657</v>
      </c>
      <c r="G21" s="114">
        <v>29280</v>
      </c>
      <c r="H21" s="140">
        <v>29044</v>
      </c>
      <c r="I21" s="115">
        <v>702</v>
      </c>
      <c r="J21" s="116">
        <v>2.4170224486985266</v>
      </c>
    </row>
    <row r="22" spans="1:10" s="110" customFormat="1" ht="12" customHeight="1" x14ac:dyDescent="0.2">
      <c r="A22" s="118" t="s">
        <v>113</v>
      </c>
      <c r="B22" s="119" t="s">
        <v>116</v>
      </c>
      <c r="C22" s="113">
        <v>91.253861453175915</v>
      </c>
      <c r="D22" s="115">
        <v>107821</v>
      </c>
      <c r="E22" s="114">
        <v>109166</v>
      </c>
      <c r="F22" s="114">
        <v>109593</v>
      </c>
      <c r="G22" s="114">
        <v>107813</v>
      </c>
      <c r="H22" s="140">
        <v>108169</v>
      </c>
      <c r="I22" s="115">
        <v>-348</v>
      </c>
      <c r="J22" s="116">
        <v>-0.3217187918904677</v>
      </c>
    </row>
    <row r="23" spans="1:10" s="110" customFormat="1" ht="12" customHeight="1" x14ac:dyDescent="0.2">
      <c r="A23" s="118"/>
      <c r="B23" s="119" t="s">
        <v>117</v>
      </c>
      <c r="C23" s="113">
        <v>8.7029749058440178</v>
      </c>
      <c r="D23" s="115">
        <v>10283</v>
      </c>
      <c r="E23" s="114">
        <v>10302</v>
      </c>
      <c r="F23" s="114">
        <v>10489</v>
      </c>
      <c r="G23" s="114">
        <v>10107</v>
      </c>
      <c r="H23" s="140">
        <v>9951</v>
      </c>
      <c r="I23" s="115">
        <v>332</v>
      </c>
      <c r="J23" s="116">
        <v>3.3363481057180184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113127</v>
      </c>
      <c r="E64" s="236">
        <v>113647</v>
      </c>
      <c r="F64" s="236">
        <v>114342</v>
      </c>
      <c r="G64" s="236">
        <v>112570</v>
      </c>
      <c r="H64" s="140">
        <v>112698</v>
      </c>
      <c r="I64" s="115">
        <v>429</v>
      </c>
      <c r="J64" s="116">
        <v>0.3806633658095086</v>
      </c>
    </row>
    <row r="65" spans="1:12" s="110" customFormat="1" ht="12" customHeight="1" x14ac:dyDescent="0.2">
      <c r="A65" s="118" t="s">
        <v>105</v>
      </c>
      <c r="B65" s="119" t="s">
        <v>106</v>
      </c>
      <c r="C65" s="113">
        <v>57.343516578712418</v>
      </c>
      <c r="D65" s="235">
        <v>64871</v>
      </c>
      <c r="E65" s="236">
        <v>65111</v>
      </c>
      <c r="F65" s="236">
        <v>65817</v>
      </c>
      <c r="G65" s="236">
        <v>64847</v>
      </c>
      <c r="H65" s="140">
        <v>64906</v>
      </c>
      <c r="I65" s="115">
        <v>-35</v>
      </c>
      <c r="J65" s="116">
        <v>-5.3924136443472097E-2</v>
      </c>
    </row>
    <row r="66" spans="1:12" s="110" customFormat="1" ht="12" customHeight="1" x14ac:dyDescent="0.2">
      <c r="A66" s="118"/>
      <c r="B66" s="119" t="s">
        <v>107</v>
      </c>
      <c r="C66" s="113">
        <v>42.656483421287582</v>
      </c>
      <c r="D66" s="235">
        <v>48256</v>
      </c>
      <c r="E66" s="236">
        <v>48536</v>
      </c>
      <c r="F66" s="236">
        <v>48525</v>
      </c>
      <c r="G66" s="236">
        <v>47723</v>
      </c>
      <c r="H66" s="140">
        <v>47792</v>
      </c>
      <c r="I66" s="115">
        <v>464</v>
      </c>
      <c r="J66" s="116">
        <v>0.970873786407767</v>
      </c>
    </row>
    <row r="67" spans="1:12" s="110" customFormat="1" ht="12" customHeight="1" x14ac:dyDescent="0.2">
      <c r="A67" s="118" t="s">
        <v>105</v>
      </c>
      <c r="B67" s="121" t="s">
        <v>108</v>
      </c>
      <c r="C67" s="113">
        <v>11.594933128254086</v>
      </c>
      <c r="D67" s="235">
        <v>13117</v>
      </c>
      <c r="E67" s="236">
        <v>13602</v>
      </c>
      <c r="F67" s="236">
        <v>13987</v>
      </c>
      <c r="G67" s="236">
        <v>12776</v>
      </c>
      <c r="H67" s="140">
        <v>13222</v>
      </c>
      <c r="I67" s="115">
        <v>-105</v>
      </c>
      <c r="J67" s="116">
        <v>-0.79413099379821506</v>
      </c>
    </row>
    <row r="68" spans="1:12" s="110" customFormat="1" ht="12" customHeight="1" x14ac:dyDescent="0.2">
      <c r="A68" s="118"/>
      <c r="B68" s="121" t="s">
        <v>109</v>
      </c>
      <c r="C68" s="113">
        <v>66.447444023089091</v>
      </c>
      <c r="D68" s="235">
        <v>75170</v>
      </c>
      <c r="E68" s="236">
        <v>75359</v>
      </c>
      <c r="F68" s="236">
        <v>75874</v>
      </c>
      <c r="G68" s="236">
        <v>75722</v>
      </c>
      <c r="H68" s="140">
        <v>75792</v>
      </c>
      <c r="I68" s="115">
        <v>-622</v>
      </c>
      <c r="J68" s="116">
        <v>-0.82066708887481532</v>
      </c>
    </row>
    <row r="69" spans="1:12" s="110" customFormat="1" ht="12" customHeight="1" x14ac:dyDescent="0.2">
      <c r="A69" s="118"/>
      <c r="B69" s="121" t="s">
        <v>110</v>
      </c>
      <c r="C69" s="113">
        <v>20.720959629443016</v>
      </c>
      <c r="D69" s="235">
        <v>23441</v>
      </c>
      <c r="E69" s="236">
        <v>23265</v>
      </c>
      <c r="F69" s="236">
        <v>23069</v>
      </c>
      <c r="G69" s="236">
        <v>22709</v>
      </c>
      <c r="H69" s="140">
        <v>22374</v>
      </c>
      <c r="I69" s="115">
        <v>1067</v>
      </c>
      <c r="J69" s="116">
        <v>4.7689282202556535</v>
      </c>
    </row>
    <row r="70" spans="1:12" s="110" customFormat="1" ht="12" customHeight="1" x14ac:dyDescent="0.2">
      <c r="A70" s="120"/>
      <c r="B70" s="121" t="s">
        <v>111</v>
      </c>
      <c r="C70" s="113">
        <v>1.2366632192138041</v>
      </c>
      <c r="D70" s="235">
        <v>1399</v>
      </c>
      <c r="E70" s="236">
        <v>1421</v>
      </c>
      <c r="F70" s="236">
        <v>1412</v>
      </c>
      <c r="G70" s="236">
        <v>1363</v>
      </c>
      <c r="H70" s="140">
        <v>1310</v>
      </c>
      <c r="I70" s="115">
        <v>89</v>
      </c>
      <c r="J70" s="116">
        <v>6.7938931297709928</v>
      </c>
    </row>
    <row r="71" spans="1:12" s="110" customFormat="1" ht="12" customHeight="1" x14ac:dyDescent="0.2">
      <c r="A71" s="120"/>
      <c r="B71" s="121" t="s">
        <v>112</v>
      </c>
      <c r="C71" s="113">
        <v>0.34651321081616238</v>
      </c>
      <c r="D71" s="235">
        <v>392</v>
      </c>
      <c r="E71" s="236">
        <v>400</v>
      </c>
      <c r="F71" s="236">
        <v>426</v>
      </c>
      <c r="G71" s="236">
        <v>353</v>
      </c>
      <c r="H71" s="140">
        <v>339</v>
      </c>
      <c r="I71" s="115">
        <v>53</v>
      </c>
      <c r="J71" s="116">
        <v>15.634218289085545</v>
      </c>
    </row>
    <row r="72" spans="1:12" s="110" customFormat="1" ht="12" customHeight="1" x14ac:dyDescent="0.2">
      <c r="A72" s="118" t="s">
        <v>113</v>
      </c>
      <c r="B72" s="119" t="s">
        <v>181</v>
      </c>
      <c r="C72" s="113">
        <v>74.39691673959355</v>
      </c>
      <c r="D72" s="235">
        <v>84163</v>
      </c>
      <c r="E72" s="236">
        <v>84706</v>
      </c>
      <c r="F72" s="236">
        <v>85647</v>
      </c>
      <c r="G72" s="236">
        <v>84128</v>
      </c>
      <c r="H72" s="140">
        <v>84519</v>
      </c>
      <c r="I72" s="115">
        <v>-356</v>
      </c>
      <c r="J72" s="116">
        <v>-0.42120706586684653</v>
      </c>
    </row>
    <row r="73" spans="1:12" s="110" customFormat="1" ht="12" customHeight="1" x14ac:dyDescent="0.2">
      <c r="A73" s="118"/>
      <c r="B73" s="119" t="s">
        <v>182</v>
      </c>
      <c r="C73" s="113">
        <v>25.603083260406446</v>
      </c>
      <c r="D73" s="115">
        <v>28964</v>
      </c>
      <c r="E73" s="114">
        <v>28941</v>
      </c>
      <c r="F73" s="114">
        <v>28695</v>
      </c>
      <c r="G73" s="114">
        <v>28442</v>
      </c>
      <c r="H73" s="140">
        <v>28179</v>
      </c>
      <c r="I73" s="115">
        <v>785</v>
      </c>
      <c r="J73" s="116">
        <v>2.7857624472124631</v>
      </c>
    </row>
    <row r="74" spans="1:12" s="110" customFormat="1" ht="12" customHeight="1" x14ac:dyDescent="0.2">
      <c r="A74" s="118" t="s">
        <v>113</v>
      </c>
      <c r="B74" s="119" t="s">
        <v>116</v>
      </c>
      <c r="C74" s="113">
        <v>90.752870667479911</v>
      </c>
      <c r="D74" s="115">
        <v>102666</v>
      </c>
      <c r="E74" s="114">
        <v>103329</v>
      </c>
      <c r="F74" s="114">
        <v>103962</v>
      </c>
      <c r="G74" s="114">
        <v>102419</v>
      </c>
      <c r="H74" s="140">
        <v>102737</v>
      </c>
      <c r="I74" s="115">
        <v>-71</v>
      </c>
      <c r="J74" s="116">
        <v>-6.9108500345542501E-2</v>
      </c>
    </row>
    <row r="75" spans="1:12" s="110" customFormat="1" ht="12" customHeight="1" x14ac:dyDescent="0.2">
      <c r="A75" s="142"/>
      <c r="B75" s="124" t="s">
        <v>117</v>
      </c>
      <c r="C75" s="125">
        <v>9.1993953698056163</v>
      </c>
      <c r="D75" s="143">
        <v>10407</v>
      </c>
      <c r="E75" s="144">
        <v>10270</v>
      </c>
      <c r="F75" s="144">
        <v>10335</v>
      </c>
      <c r="G75" s="144">
        <v>10106</v>
      </c>
      <c r="H75" s="145">
        <v>9919</v>
      </c>
      <c r="I75" s="143">
        <v>488</v>
      </c>
      <c r="J75" s="146">
        <v>4.9198507914104246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118155</v>
      </c>
      <c r="G11" s="114">
        <v>119510</v>
      </c>
      <c r="H11" s="114">
        <v>120128</v>
      </c>
      <c r="I11" s="114">
        <v>117968</v>
      </c>
      <c r="J11" s="140">
        <v>118161</v>
      </c>
      <c r="K11" s="114">
        <v>-6</v>
      </c>
      <c r="L11" s="116">
        <v>-5.0778175540152843E-3</v>
      </c>
    </row>
    <row r="12" spans="1:17" s="110" customFormat="1" ht="24.95" customHeight="1" x14ac:dyDescent="0.2">
      <c r="A12" s="604" t="s">
        <v>185</v>
      </c>
      <c r="B12" s="605"/>
      <c r="C12" s="605"/>
      <c r="D12" s="606"/>
      <c r="E12" s="113">
        <v>58.242985908340742</v>
      </c>
      <c r="F12" s="115">
        <v>68817</v>
      </c>
      <c r="G12" s="114">
        <v>69761</v>
      </c>
      <c r="H12" s="114">
        <v>70389</v>
      </c>
      <c r="I12" s="114">
        <v>69142</v>
      </c>
      <c r="J12" s="140">
        <v>69255</v>
      </c>
      <c r="K12" s="114">
        <v>-438</v>
      </c>
      <c r="L12" s="116">
        <v>-0.63244531080788391</v>
      </c>
    </row>
    <row r="13" spans="1:17" s="110" customFormat="1" ht="15" customHeight="1" x14ac:dyDescent="0.2">
      <c r="A13" s="120"/>
      <c r="B13" s="612" t="s">
        <v>107</v>
      </c>
      <c r="C13" s="612"/>
      <c r="E13" s="113">
        <v>41.757014091659258</v>
      </c>
      <c r="F13" s="115">
        <v>49338</v>
      </c>
      <c r="G13" s="114">
        <v>49749</v>
      </c>
      <c r="H13" s="114">
        <v>49739</v>
      </c>
      <c r="I13" s="114">
        <v>48826</v>
      </c>
      <c r="J13" s="140">
        <v>48906</v>
      </c>
      <c r="K13" s="114">
        <v>432</v>
      </c>
      <c r="L13" s="116">
        <v>0.88332719911667279</v>
      </c>
    </row>
    <row r="14" spans="1:17" s="110" customFormat="1" ht="24.95" customHeight="1" x14ac:dyDescent="0.2">
      <c r="A14" s="604" t="s">
        <v>186</v>
      </c>
      <c r="B14" s="605"/>
      <c r="C14" s="605"/>
      <c r="D14" s="606"/>
      <c r="E14" s="113">
        <v>11.291947018746562</v>
      </c>
      <c r="F14" s="115">
        <v>13342</v>
      </c>
      <c r="G14" s="114">
        <v>13885</v>
      </c>
      <c r="H14" s="114">
        <v>14295</v>
      </c>
      <c r="I14" s="114">
        <v>13034</v>
      </c>
      <c r="J14" s="140">
        <v>13456</v>
      </c>
      <c r="K14" s="114">
        <v>-114</v>
      </c>
      <c r="L14" s="116">
        <v>-0.84720570749108204</v>
      </c>
    </row>
    <row r="15" spans="1:17" s="110" customFormat="1" ht="15" customHeight="1" x14ac:dyDescent="0.2">
      <c r="A15" s="120"/>
      <c r="B15" s="119"/>
      <c r="C15" s="258" t="s">
        <v>106</v>
      </c>
      <c r="E15" s="113">
        <v>59.054114825363513</v>
      </c>
      <c r="F15" s="115">
        <v>7879</v>
      </c>
      <c r="G15" s="114">
        <v>8191</v>
      </c>
      <c r="H15" s="114">
        <v>8515</v>
      </c>
      <c r="I15" s="114">
        <v>7703</v>
      </c>
      <c r="J15" s="140">
        <v>7901</v>
      </c>
      <c r="K15" s="114">
        <v>-22</v>
      </c>
      <c r="L15" s="116">
        <v>-0.27844576635868878</v>
      </c>
    </row>
    <row r="16" spans="1:17" s="110" customFormat="1" ht="15" customHeight="1" x14ac:dyDescent="0.2">
      <c r="A16" s="120"/>
      <c r="B16" s="119"/>
      <c r="C16" s="258" t="s">
        <v>107</v>
      </c>
      <c r="E16" s="113">
        <v>40.945885174636487</v>
      </c>
      <c r="F16" s="115">
        <v>5463</v>
      </c>
      <c r="G16" s="114">
        <v>5694</v>
      </c>
      <c r="H16" s="114">
        <v>5780</v>
      </c>
      <c r="I16" s="114">
        <v>5331</v>
      </c>
      <c r="J16" s="140">
        <v>5555</v>
      </c>
      <c r="K16" s="114">
        <v>-92</v>
      </c>
      <c r="L16" s="116">
        <v>-1.6561656165616561</v>
      </c>
    </row>
    <row r="17" spans="1:12" s="110" customFormat="1" ht="15" customHeight="1" x14ac:dyDescent="0.2">
      <c r="A17" s="120"/>
      <c r="B17" s="121" t="s">
        <v>109</v>
      </c>
      <c r="C17" s="258"/>
      <c r="E17" s="113">
        <v>66.440692310947483</v>
      </c>
      <c r="F17" s="115">
        <v>78503</v>
      </c>
      <c r="G17" s="114">
        <v>79358</v>
      </c>
      <c r="H17" s="114">
        <v>79780</v>
      </c>
      <c r="I17" s="114">
        <v>79355</v>
      </c>
      <c r="J17" s="140">
        <v>79467</v>
      </c>
      <c r="K17" s="114">
        <v>-964</v>
      </c>
      <c r="L17" s="116">
        <v>-1.213082159890269</v>
      </c>
    </row>
    <row r="18" spans="1:12" s="110" customFormat="1" ht="15" customHeight="1" x14ac:dyDescent="0.2">
      <c r="A18" s="120"/>
      <c r="B18" s="119"/>
      <c r="C18" s="258" t="s">
        <v>106</v>
      </c>
      <c r="E18" s="113">
        <v>57.974854464160607</v>
      </c>
      <c r="F18" s="115">
        <v>45512</v>
      </c>
      <c r="G18" s="114">
        <v>46107</v>
      </c>
      <c r="H18" s="114">
        <v>46511</v>
      </c>
      <c r="I18" s="114">
        <v>46301</v>
      </c>
      <c r="J18" s="140">
        <v>46360</v>
      </c>
      <c r="K18" s="114">
        <v>-848</v>
      </c>
      <c r="L18" s="116">
        <v>-1.8291630716134599</v>
      </c>
    </row>
    <row r="19" spans="1:12" s="110" customFormat="1" ht="15" customHeight="1" x14ac:dyDescent="0.2">
      <c r="A19" s="120"/>
      <c r="B19" s="119"/>
      <c r="C19" s="258" t="s">
        <v>107</v>
      </c>
      <c r="E19" s="113">
        <v>42.025145535839393</v>
      </c>
      <c r="F19" s="115">
        <v>32991</v>
      </c>
      <c r="G19" s="114">
        <v>33251</v>
      </c>
      <c r="H19" s="114">
        <v>33269</v>
      </c>
      <c r="I19" s="114">
        <v>33054</v>
      </c>
      <c r="J19" s="140">
        <v>33107</v>
      </c>
      <c r="K19" s="114">
        <v>-116</v>
      </c>
      <c r="L19" s="116">
        <v>-0.35037907391186152</v>
      </c>
    </row>
    <row r="20" spans="1:12" s="110" customFormat="1" ht="15" customHeight="1" x14ac:dyDescent="0.2">
      <c r="A20" s="120"/>
      <c r="B20" s="121" t="s">
        <v>110</v>
      </c>
      <c r="C20" s="258"/>
      <c r="E20" s="113">
        <v>21.036773729423214</v>
      </c>
      <c r="F20" s="115">
        <v>24856</v>
      </c>
      <c r="G20" s="114">
        <v>24785</v>
      </c>
      <c r="H20" s="114">
        <v>24547</v>
      </c>
      <c r="I20" s="114">
        <v>24118</v>
      </c>
      <c r="J20" s="140">
        <v>23820</v>
      </c>
      <c r="K20" s="114">
        <v>1036</v>
      </c>
      <c r="L20" s="116">
        <v>4.3492863140218301</v>
      </c>
    </row>
    <row r="21" spans="1:12" s="110" customFormat="1" ht="15" customHeight="1" x14ac:dyDescent="0.2">
      <c r="A21" s="120"/>
      <c r="B21" s="119"/>
      <c r="C21" s="258" t="s">
        <v>106</v>
      </c>
      <c r="E21" s="113">
        <v>57.97795300933376</v>
      </c>
      <c r="F21" s="115">
        <v>14411</v>
      </c>
      <c r="G21" s="114">
        <v>14433</v>
      </c>
      <c r="H21" s="114">
        <v>14311</v>
      </c>
      <c r="I21" s="114">
        <v>14101</v>
      </c>
      <c r="J21" s="140">
        <v>13970</v>
      </c>
      <c r="K21" s="114">
        <v>441</v>
      </c>
      <c r="L21" s="116">
        <v>3.1567644953471725</v>
      </c>
    </row>
    <row r="22" spans="1:12" s="110" customFormat="1" ht="15" customHeight="1" x14ac:dyDescent="0.2">
      <c r="A22" s="120"/>
      <c r="B22" s="119"/>
      <c r="C22" s="258" t="s">
        <v>107</v>
      </c>
      <c r="E22" s="113">
        <v>42.02204699066624</v>
      </c>
      <c r="F22" s="115">
        <v>10445</v>
      </c>
      <c r="G22" s="114">
        <v>10352</v>
      </c>
      <c r="H22" s="114">
        <v>10236</v>
      </c>
      <c r="I22" s="114">
        <v>10017</v>
      </c>
      <c r="J22" s="140">
        <v>9850</v>
      </c>
      <c r="K22" s="114">
        <v>595</v>
      </c>
      <c r="L22" s="116">
        <v>6.0406091370558377</v>
      </c>
    </row>
    <row r="23" spans="1:12" s="110" customFormat="1" ht="15" customHeight="1" x14ac:dyDescent="0.2">
      <c r="A23" s="120"/>
      <c r="B23" s="121" t="s">
        <v>111</v>
      </c>
      <c r="C23" s="258"/>
      <c r="E23" s="113">
        <v>1.2305869408827388</v>
      </c>
      <c r="F23" s="115">
        <v>1454</v>
      </c>
      <c r="G23" s="114">
        <v>1482</v>
      </c>
      <c r="H23" s="114">
        <v>1506</v>
      </c>
      <c r="I23" s="114">
        <v>1461</v>
      </c>
      <c r="J23" s="140">
        <v>1418</v>
      </c>
      <c r="K23" s="114">
        <v>36</v>
      </c>
      <c r="L23" s="116">
        <v>2.5387870239774331</v>
      </c>
    </row>
    <row r="24" spans="1:12" s="110" customFormat="1" ht="15" customHeight="1" x14ac:dyDescent="0.2">
      <c r="A24" s="120"/>
      <c r="B24" s="119"/>
      <c r="C24" s="258" t="s">
        <v>106</v>
      </c>
      <c r="E24" s="113">
        <v>69.807427785419534</v>
      </c>
      <c r="F24" s="115">
        <v>1015</v>
      </c>
      <c r="G24" s="114">
        <v>1030</v>
      </c>
      <c r="H24" s="114">
        <v>1052</v>
      </c>
      <c r="I24" s="114">
        <v>1037</v>
      </c>
      <c r="J24" s="140">
        <v>1024</v>
      </c>
      <c r="K24" s="114">
        <v>-9</v>
      </c>
      <c r="L24" s="116">
        <v>-0.87890625</v>
      </c>
    </row>
    <row r="25" spans="1:12" s="110" customFormat="1" ht="15" customHeight="1" x14ac:dyDescent="0.2">
      <c r="A25" s="120"/>
      <c r="B25" s="119"/>
      <c r="C25" s="258" t="s">
        <v>107</v>
      </c>
      <c r="E25" s="113">
        <v>30.192572214580469</v>
      </c>
      <c r="F25" s="115">
        <v>439</v>
      </c>
      <c r="G25" s="114">
        <v>452</v>
      </c>
      <c r="H25" s="114">
        <v>454</v>
      </c>
      <c r="I25" s="114">
        <v>424</v>
      </c>
      <c r="J25" s="140">
        <v>394</v>
      </c>
      <c r="K25" s="114">
        <v>45</v>
      </c>
      <c r="L25" s="116">
        <v>11.421319796954315</v>
      </c>
    </row>
    <row r="26" spans="1:12" s="110" customFormat="1" ht="15" customHeight="1" x14ac:dyDescent="0.2">
      <c r="A26" s="120"/>
      <c r="C26" s="121" t="s">
        <v>187</v>
      </c>
      <c r="D26" s="110" t="s">
        <v>188</v>
      </c>
      <c r="E26" s="113">
        <v>0.34361643603740849</v>
      </c>
      <c r="F26" s="115">
        <v>406</v>
      </c>
      <c r="G26" s="114">
        <v>406</v>
      </c>
      <c r="H26" s="114">
        <v>443</v>
      </c>
      <c r="I26" s="114">
        <v>370</v>
      </c>
      <c r="J26" s="140">
        <v>374</v>
      </c>
      <c r="K26" s="114">
        <v>32</v>
      </c>
      <c r="L26" s="116">
        <v>8.5561497326203213</v>
      </c>
    </row>
    <row r="27" spans="1:12" s="110" customFormat="1" ht="15" customHeight="1" x14ac:dyDescent="0.2">
      <c r="A27" s="120"/>
      <c r="B27" s="119"/>
      <c r="D27" s="259" t="s">
        <v>106</v>
      </c>
      <c r="E27" s="113">
        <v>61.576354679802954</v>
      </c>
      <c r="F27" s="115">
        <v>250</v>
      </c>
      <c r="G27" s="114">
        <v>235</v>
      </c>
      <c r="H27" s="114">
        <v>250</v>
      </c>
      <c r="I27" s="114">
        <v>208</v>
      </c>
      <c r="J27" s="140">
        <v>222</v>
      </c>
      <c r="K27" s="114">
        <v>28</v>
      </c>
      <c r="L27" s="116">
        <v>12.612612612612613</v>
      </c>
    </row>
    <row r="28" spans="1:12" s="110" customFormat="1" ht="15" customHeight="1" x14ac:dyDescent="0.2">
      <c r="A28" s="120"/>
      <c r="B28" s="119"/>
      <c r="D28" s="259" t="s">
        <v>107</v>
      </c>
      <c r="E28" s="113">
        <v>38.423645320197046</v>
      </c>
      <c r="F28" s="115">
        <v>156</v>
      </c>
      <c r="G28" s="114">
        <v>171</v>
      </c>
      <c r="H28" s="114">
        <v>193</v>
      </c>
      <c r="I28" s="114">
        <v>162</v>
      </c>
      <c r="J28" s="140">
        <v>152</v>
      </c>
      <c r="K28" s="114">
        <v>4</v>
      </c>
      <c r="L28" s="116">
        <v>2.6315789473684212</v>
      </c>
    </row>
    <row r="29" spans="1:12" s="110" customFormat="1" ht="24.95" customHeight="1" x14ac:dyDescent="0.2">
      <c r="A29" s="604" t="s">
        <v>189</v>
      </c>
      <c r="B29" s="605"/>
      <c r="C29" s="605"/>
      <c r="D29" s="606"/>
      <c r="E29" s="113">
        <v>91.253861453175915</v>
      </c>
      <c r="F29" s="115">
        <v>107821</v>
      </c>
      <c r="G29" s="114">
        <v>109166</v>
      </c>
      <c r="H29" s="114">
        <v>109593</v>
      </c>
      <c r="I29" s="114">
        <v>107813</v>
      </c>
      <c r="J29" s="140">
        <v>108169</v>
      </c>
      <c r="K29" s="114">
        <v>-348</v>
      </c>
      <c r="L29" s="116">
        <v>-0.3217187918904677</v>
      </c>
    </row>
    <row r="30" spans="1:12" s="110" customFormat="1" ht="15" customHeight="1" x14ac:dyDescent="0.2">
      <c r="A30" s="120"/>
      <c r="B30" s="119"/>
      <c r="C30" s="258" t="s">
        <v>106</v>
      </c>
      <c r="E30" s="113">
        <v>56.994463045232379</v>
      </c>
      <c r="F30" s="115">
        <v>61452</v>
      </c>
      <c r="G30" s="114">
        <v>62355</v>
      </c>
      <c r="H30" s="114">
        <v>62858</v>
      </c>
      <c r="I30" s="114">
        <v>61838</v>
      </c>
      <c r="J30" s="140">
        <v>62065</v>
      </c>
      <c r="K30" s="114">
        <v>-613</v>
      </c>
      <c r="L30" s="116">
        <v>-0.98767421251913312</v>
      </c>
    </row>
    <row r="31" spans="1:12" s="110" customFormat="1" ht="15" customHeight="1" x14ac:dyDescent="0.2">
      <c r="A31" s="120"/>
      <c r="B31" s="119"/>
      <c r="C31" s="258" t="s">
        <v>107</v>
      </c>
      <c r="E31" s="113">
        <v>43.005536954767621</v>
      </c>
      <c r="F31" s="115">
        <v>46369</v>
      </c>
      <c r="G31" s="114">
        <v>46811</v>
      </c>
      <c r="H31" s="114">
        <v>46735</v>
      </c>
      <c r="I31" s="114">
        <v>45975</v>
      </c>
      <c r="J31" s="140">
        <v>46104</v>
      </c>
      <c r="K31" s="114">
        <v>265</v>
      </c>
      <c r="L31" s="116">
        <v>0.57478743709873326</v>
      </c>
    </row>
    <row r="32" spans="1:12" s="110" customFormat="1" ht="15" customHeight="1" x14ac:dyDescent="0.2">
      <c r="A32" s="120"/>
      <c r="B32" s="119" t="s">
        <v>117</v>
      </c>
      <c r="C32" s="258"/>
      <c r="E32" s="113">
        <v>8.7029749058440178</v>
      </c>
      <c r="F32" s="115">
        <v>10283</v>
      </c>
      <c r="G32" s="114">
        <v>10302</v>
      </c>
      <c r="H32" s="114">
        <v>10489</v>
      </c>
      <c r="I32" s="114">
        <v>10107</v>
      </c>
      <c r="J32" s="140">
        <v>9951</v>
      </c>
      <c r="K32" s="114">
        <v>332</v>
      </c>
      <c r="L32" s="116">
        <v>3.3363481057180184</v>
      </c>
    </row>
    <row r="33" spans="1:12" s="110" customFormat="1" ht="15" customHeight="1" x14ac:dyDescent="0.2">
      <c r="A33" s="120"/>
      <c r="B33" s="119"/>
      <c r="C33" s="258" t="s">
        <v>106</v>
      </c>
      <c r="E33" s="113">
        <v>71.311873966741217</v>
      </c>
      <c r="F33" s="115">
        <v>7333</v>
      </c>
      <c r="G33" s="114">
        <v>7381</v>
      </c>
      <c r="H33" s="114">
        <v>7500</v>
      </c>
      <c r="I33" s="114">
        <v>7271</v>
      </c>
      <c r="J33" s="140">
        <v>7165</v>
      </c>
      <c r="K33" s="114">
        <v>168</v>
      </c>
      <c r="L33" s="116">
        <v>2.344731332868109</v>
      </c>
    </row>
    <row r="34" spans="1:12" s="110" customFormat="1" ht="15" customHeight="1" x14ac:dyDescent="0.2">
      <c r="A34" s="120"/>
      <c r="B34" s="119"/>
      <c r="C34" s="258" t="s">
        <v>107</v>
      </c>
      <c r="E34" s="113">
        <v>28.688126033258776</v>
      </c>
      <c r="F34" s="115">
        <v>2950</v>
      </c>
      <c r="G34" s="114">
        <v>2921</v>
      </c>
      <c r="H34" s="114">
        <v>2989</v>
      </c>
      <c r="I34" s="114">
        <v>2836</v>
      </c>
      <c r="J34" s="140">
        <v>2786</v>
      </c>
      <c r="K34" s="114">
        <v>164</v>
      </c>
      <c r="L34" s="116">
        <v>5.8865757358219666</v>
      </c>
    </row>
    <row r="35" spans="1:12" s="110" customFormat="1" ht="24.95" customHeight="1" x14ac:dyDescent="0.2">
      <c r="A35" s="604" t="s">
        <v>190</v>
      </c>
      <c r="B35" s="605"/>
      <c r="C35" s="605"/>
      <c r="D35" s="606"/>
      <c r="E35" s="113">
        <v>74.82459481189963</v>
      </c>
      <c r="F35" s="115">
        <v>88409</v>
      </c>
      <c r="G35" s="114">
        <v>89701</v>
      </c>
      <c r="H35" s="114">
        <v>90471</v>
      </c>
      <c r="I35" s="114">
        <v>88688</v>
      </c>
      <c r="J35" s="140">
        <v>89117</v>
      </c>
      <c r="K35" s="114">
        <v>-708</v>
      </c>
      <c r="L35" s="116">
        <v>-0.79446121390980395</v>
      </c>
    </row>
    <row r="36" spans="1:12" s="110" customFormat="1" ht="15" customHeight="1" x14ac:dyDescent="0.2">
      <c r="A36" s="120"/>
      <c r="B36" s="119"/>
      <c r="C36" s="258" t="s">
        <v>106</v>
      </c>
      <c r="E36" s="113">
        <v>71.59225870669276</v>
      </c>
      <c r="F36" s="115">
        <v>63294</v>
      </c>
      <c r="G36" s="114">
        <v>64228</v>
      </c>
      <c r="H36" s="114">
        <v>64832</v>
      </c>
      <c r="I36" s="114">
        <v>63546</v>
      </c>
      <c r="J36" s="140">
        <v>63761</v>
      </c>
      <c r="K36" s="114">
        <v>-467</v>
      </c>
      <c r="L36" s="116">
        <v>-0.73242264079923469</v>
      </c>
    </row>
    <row r="37" spans="1:12" s="110" customFormat="1" ht="15" customHeight="1" x14ac:dyDescent="0.2">
      <c r="A37" s="120"/>
      <c r="B37" s="119"/>
      <c r="C37" s="258" t="s">
        <v>107</v>
      </c>
      <c r="E37" s="113">
        <v>28.407741293307243</v>
      </c>
      <c r="F37" s="115">
        <v>25115</v>
      </c>
      <c r="G37" s="114">
        <v>25473</v>
      </c>
      <c r="H37" s="114">
        <v>25639</v>
      </c>
      <c r="I37" s="114">
        <v>25142</v>
      </c>
      <c r="J37" s="140">
        <v>25356</v>
      </c>
      <c r="K37" s="114">
        <v>-241</v>
      </c>
      <c r="L37" s="116">
        <v>-0.95046537308723777</v>
      </c>
    </row>
    <row r="38" spans="1:12" s="110" customFormat="1" ht="15" customHeight="1" x14ac:dyDescent="0.2">
      <c r="A38" s="120"/>
      <c r="B38" s="119" t="s">
        <v>182</v>
      </c>
      <c r="C38" s="258"/>
      <c r="E38" s="113">
        <v>25.175405188100378</v>
      </c>
      <c r="F38" s="115">
        <v>29746</v>
      </c>
      <c r="G38" s="114">
        <v>29809</v>
      </c>
      <c r="H38" s="114">
        <v>29657</v>
      </c>
      <c r="I38" s="114">
        <v>29280</v>
      </c>
      <c r="J38" s="140">
        <v>29044</v>
      </c>
      <c r="K38" s="114">
        <v>702</v>
      </c>
      <c r="L38" s="116">
        <v>2.4170224486985266</v>
      </c>
    </row>
    <row r="39" spans="1:12" s="110" customFormat="1" ht="15" customHeight="1" x14ac:dyDescent="0.2">
      <c r="A39" s="120"/>
      <c r="B39" s="119"/>
      <c r="C39" s="258" t="s">
        <v>106</v>
      </c>
      <c r="E39" s="113">
        <v>18.567202312916024</v>
      </c>
      <c r="F39" s="115">
        <v>5523</v>
      </c>
      <c r="G39" s="114">
        <v>5533</v>
      </c>
      <c r="H39" s="114">
        <v>5557</v>
      </c>
      <c r="I39" s="114">
        <v>5596</v>
      </c>
      <c r="J39" s="140">
        <v>5494</v>
      </c>
      <c r="K39" s="114">
        <v>29</v>
      </c>
      <c r="L39" s="116">
        <v>0.52784856206771025</v>
      </c>
    </row>
    <row r="40" spans="1:12" s="110" customFormat="1" ht="15" customHeight="1" x14ac:dyDescent="0.2">
      <c r="A40" s="120"/>
      <c r="B40" s="119"/>
      <c r="C40" s="258" t="s">
        <v>107</v>
      </c>
      <c r="E40" s="113">
        <v>81.432797687083976</v>
      </c>
      <c r="F40" s="115">
        <v>24223</v>
      </c>
      <c r="G40" s="114">
        <v>24276</v>
      </c>
      <c r="H40" s="114">
        <v>24100</v>
      </c>
      <c r="I40" s="114">
        <v>23684</v>
      </c>
      <c r="J40" s="140">
        <v>23550</v>
      </c>
      <c r="K40" s="114">
        <v>673</v>
      </c>
      <c r="L40" s="116">
        <v>2.8577494692144372</v>
      </c>
    </row>
    <row r="41" spans="1:12" s="110" customFormat="1" ht="24.75" customHeight="1" x14ac:dyDescent="0.2">
      <c r="A41" s="604" t="s">
        <v>518</v>
      </c>
      <c r="B41" s="605"/>
      <c r="C41" s="605"/>
      <c r="D41" s="606"/>
      <c r="E41" s="113">
        <v>5.1136219372857683</v>
      </c>
      <c r="F41" s="115">
        <v>6042</v>
      </c>
      <c r="G41" s="114">
        <v>6710</v>
      </c>
      <c r="H41" s="114">
        <v>6806</v>
      </c>
      <c r="I41" s="114">
        <v>5560</v>
      </c>
      <c r="J41" s="140">
        <v>6010</v>
      </c>
      <c r="K41" s="114">
        <v>32</v>
      </c>
      <c r="L41" s="116">
        <v>0.53244592346089847</v>
      </c>
    </row>
    <row r="42" spans="1:12" s="110" customFormat="1" ht="15" customHeight="1" x14ac:dyDescent="0.2">
      <c r="A42" s="120"/>
      <c r="B42" s="119"/>
      <c r="C42" s="258" t="s">
        <v>106</v>
      </c>
      <c r="E42" s="113">
        <v>60.675273088381331</v>
      </c>
      <c r="F42" s="115">
        <v>3666</v>
      </c>
      <c r="G42" s="114">
        <v>4198</v>
      </c>
      <c r="H42" s="114">
        <v>4279</v>
      </c>
      <c r="I42" s="114">
        <v>3359</v>
      </c>
      <c r="J42" s="140">
        <v>3596</v>
      </c>
      <c r="K42" s="114">
        <v>70</v>
      </c>
      <c r="L42" s="116">
        <v>1.9466073414905452</v>
      </c>
    </row>
    <row r="43" spans="1:12" s="110" customFormat="1" ht="15" customHeight="1" x14ac:dyDescent="0.2">
      <c r="A43" s="123"/>
      <c r="B43" s="124"/>
      <c r="C43" s="260" t="s">
        <v>107</v>
      </c>
      <c r="D43" s="261"/>
      <c r="E43" s="125">
        <v>39.324726911618669</v>
      </c>
      <c r="F43" s="143">
        <v>2376</v>
      </c>
      <c r="G43" s="144">
        <v>2512</v>
      </c>
      <c r="H43" s="144">
        <v>2527</v>
      </c>
      <c r="I43" s="144">
        <v>2201</v>
      </c>
      <c r="J43" s="145">
        <v>2414</v>
      </c>
      <c r="K43" s="144">
        <v>-38</v>
      </c>
      <c r="L43" s="146">
        <v>-1.5741507870753935</v>
      </c>
    </row>
    <row r="44" spans="1:12" s="110" customFormat="1" ht="45.75" customHeight="1" x14ac:dyDescent="0.2">
      <c r="A44" s="604" t="s">
        <v>191</v>
      </c>
      <c r="B44" s="605"/>
      <c r="C44" s="605"/>
      <c r="D44" s="606"/>
      <c r="E44" s="113">
        <v>0.92082434090812915</v>
      </c>
      <c r="F44" s="115">
        <v>1088</v>
      </c>
      <c r="G44" s="114">
        <v>1110</v>
      </c>
      <c r="H44" s="114">
        <v>1119</v>
      </c>
      <c r="I44" s="114">
        <v>1036</v>
      </c>
      <c r="J44" s="140">
        <v>1039</v>
      </c>
      <c r="K44" s="114">
        <v>49</v>
      </c>
      <c r="L44" s="116">
        <v>4.7160731472569779</v>
      </c>
    </row>
    <row r="45" spans="1:12" s="110" customFormat="1" ht="15" customHeight="1" x14ac:dyDescent="0.2">
      <c r="A45" s="120"/>
      <c r="B45" s="119"/>
      <c r="C45" s="258" t="s">
        <v>106</v>
      </c>
      <c r="E45" s="113">
        <v>60.477941176470587</v>
      </c>
      <c r="F45" s="115">
        <v>658</v>
      </c>
      <c r="G45" s="114">
        <v>666</v>
      </c>
      <c r="H45" s="114">
        <v>673</v>
      </c>
      <c r="I45" s="114">
        <v>620</v>
      </c>
      <c r="J45" s="140">
        <v>618</v>
      </c>
      <c r="K45" s="114">
        <v>40</v>
      </c>
      <c r="L45" s="116">
        <v>6.4724919093851137</v>
      </c>
    </row>
    <row r="46" spans="1:12" s="110" customFormat="1" ht="15" customHeight="1" x14ac:dyDescent="0.2">
      <c r="A46" s="123"/>
      <c r="B46" s="124"/>
      <c r="C46" s="260" t="s">
        <v>107</v>
      </c>
      <c r="D46" s="261"/>
      <c r="E46" s="125">
        <v>39.522058823529413</v>
      </c>
      <c r="F46" s="143">
        <v>430</v>
      </c>
      <c r="G46" s="144">
        <v>444</v>
      </c>
      <c r="H46" s="144">
        <v>446</v>
      </c>
      <c r="I46" s="144">
        <v>416</v>
      </c>
      <c r="J46" s="145">
        <v>421</v>
      </c>
      <c r="K46" s="144">
        <v>9</v>
      </c>
      <c r="L46" s="146">
        <v>2.1377672209026128</v>
      </c>
    </row>
    <row r="47" spans="1:12" s="110" customFormat="1" ht="39" customHeight="1" x14ac:dyDescent="0.2">
      <c r="A47" s="604" t="s">
        <v>519</v>
      </c>
      <c r="B47" s="607"/>
      <c r="C47" s="607"/>
      <c r="D47" s="608"/>
      <c r="E47" s="113">
        <v>0.21412551309720282</v>
      </c>
      <c r="F47" s="115">
        <v>253</v>
      </c>
      <c r="G47" s="114">
        <v>274</v>
      </c>
      <c r="H47" s="114">
        <v>268</v>
      </c>
      <c r="I47" s="114">
        <v>241</v>
      </c>
      <c r="J47" s="140">
        <v>280</v>
      </c>
      <c r="K47" s="114">
        <v>-27</v>
      </c>
      <c r="L47" s="116">
        <v>-9.6428571428571423</v>
      </c>
    </row>
    <row r="48" spans="1:12" s="110" customFormat="1" ht="15" customHeight="1" x14ac:dyDescent="0.2">
      <c r="A48" s="120"/>
      <c r="B48" s="119"/>
      <c r="C48" s="258" t="s">
        <v>106</v>
      </c>
      <c r="E48" s="113">
        <v>33.201581027667984</v>
      </c>
      <c r="F48" s="115">
        <v>84</v>
      </c>
      <c r="G48" s="114">
        <v>91</v>
      </c>
      <c r="H48" s="114">
        <v>96</v>
      </c>
      <c r="I48" s="114">
        <v>100</v>
      </c>
      <c r="J48" s="140">
        <v>114</v>
      </c>
      <c r="K48" s="114">
        <v>-30</v>
      </c>
      <c r="L48" s="116">
        <v>-26.315789473684209</v>
      </c>
    </row>
    <row r="49" spans="1:12" s="110" customFormat="1" ht="15" customHeight="1" x14ac:dyDescent="0.2">
      <c r="A49" s="123"/>
      <c r="B49" s="124"/>
      <c r="C49" s="260" t="s">
        <v>107</v>
      </c>
      <c r="D49" s="261"/>
      <c r="E49" s="125">
        <v>66.798418972332016</v>
      </c>
      <c r="F49" s="143">
        <v>169</v>
      </c>
      <c r="G49" s="144">
        <v>183</v>
      </c>
      <c r="H49" s="144">
        <v>172</v>
      </c>
      <c r="I49" s="144">
        <v>141</v>
      </c>
      <c r="J49" s="145">
        <v>166</v>
      </c>
      <c r="K49" s="144">
        <v>3</v>
      </c>
      <c r="L49" s="146">
        <v>1.8072289156626506</v>
      </c>
    </row>
    <row r="50" spans="1:12" s="110" customFormat="1" ht="24.95" customHeight="1" x14ac:dyDescent="0.2">
      <c r="A50" s="609" t="s">
        <v>192</v>
      </c>
      <c r="B50" s="610"/>
      <c r="C50" s="610"/>
      <c r="D50" s="611"/>
      <c r="E50" s="262">
        <v>13.274935466125005</v>
      </c>
      <c r="F50" s="263">
        <v>15685</v>
      </c>
      <c r="G50" s="264">
        <v>16437</v>
      </c>
      <c r="H50" s="264">
        <v>16728</v>
      </c>
      <c r="I50" s="264">
        <v>15501</v>
      </c>
      <c r="J50" s="265">
        <v>15602</v>
      </c>
      <c r="K50" s="263">
        <v>83</v>
      </c>
      <c r="L50" s="266">
        <v>0.53198307909242404</v>
      </c>
    </row>
    <row r="51" spans="1:12" s="110" customFormat="1" ht="15" customHeight="1" x14ac:dyDescent="0.2">
      <c r="A51" s="120"/>
      <c r="B51" s="119"/>
      <c r="C51" s="258" t="s">
        <v>106</v>
      </c>
      <c r="E51" s="113">
        <v>61.53012432260121</v>
      </c>
      <c r="F51" s="115">
        <v>9651</v>
      </c>
      <c r="G51" s="114">
        <v>10109</v>
      </c>
      <c r="H51" s="114">
        <v>10410</v>
      </c>
      <c r="I51" s="114">
        <v>9641</v>
      </c>
      <c r="J51" s="140">
        <v>9612</v>
      </c>
      <c r="K51" s="114">
        <v>39</v>
      </c>
      <c r="L51" s="116">
        <v>0.40574282147315854</v>
      </c>
    </row>
    <row r="52" spans="1:12" s="110" customFormat="1" ht="15" customHeight="1" x14ac:dyDescent="0.2">
      <c r="A52" s="120"/>
      <c r="B52" s="119"/>
      <c r="C52" s="258" t="s">
        <v>107</v>
      </c>
      <c r="E52" s="113">
        <v>38.46987567739879</v>
      </c>
      <c r="F52" s="115">
        <v>6034</v>
      </c>
      <c r="G52" s="114">
        <v>6328</v>
      </c>
      <c r="H52" s="114">
        <v>6318</v>
      </c>
      <c r="I52" s="114">
        <v>5860</v>
      </c>
      <c r="J52" s="140">
        <v>5990</v>
      </c>
      <c r="K52" s="114">
        <v>44</v>
      </c>
      <c r="L52" s="116">
        <v>0.73455759599332215</v>
      </c>
    </row>
    <row r="53" spans="1:12" s="110" customFormat="1" ht="15" customHeight="1" x14ac:dyDescent="0.2">
      <c r="A53" s="120"/>
      <c r="B53" s="119"/>
      <c r="C53" s="258" t="s">
        <v>187</v>
      </c>
      <c r="D53" s="110" t="s">
        <v>193</v>
      </c>
      <c r="E53" s="113">
        <v>28.339177558176601</v>
      </c>
      <c r="F53" s="115">
        <v>4445</v>
      </c>
      <c r="G53" s="114">
        <v>5054</v>
      </c>
      <c r="H53" s="114">
        <v>5218</v>
      </c>
      <c r="I53" s="114">
        <v>4082</v>
      </c>
      <c r="J53" s="140">
        <v>4313</v>
      </c>
      <c r="K53" s="114">
        <v>132</v>
      </c>
      <c r="L53" s="116">
        <v>3.0605147229306748</v>
      </c>
    </row>
    <row r="54" spans="1:12" s="110" customFormat="1" ht="15" customHeight="1" x14ac:dyDescent="0.2">
      <c r="A54" s="120"/>
      <c r="B54" s="119"/>
      <c r="D54" s="267" t="s">
        <v>194</v>
      </c>
      <c r="E54" s="113">
        <v>63.464566929133859</v>
      </c>
      <c r="F54" s="115">
        <v>2821</v>
      </c>
      <c r="G54" s="114">
        <v>3172</v>
      </c>
      <c r="H54" s="114">
        <v>3329</v>
      </c>
      <c r="I54" s="114">
        <v>2558</v>
      </c>
      <c r="J54" s="140">
        <v>2672</v>
      </c>
      <c r="K54" s="114">
        <v>149</v>
      </c>
      <c r="L54" s="116">
        <v>5.5763473053892216</v>
      </c>
    </row>
    <row r="55" spans="1:12" s="110" customFormat="1" ht="15" customHeight="1" x14ac:dyDescent="0.2">
      <c r="A55" s="120"/>
      <c r="B55" s="119"/>
      <c r="D55" s="267" t="s">
        <v>195</v>
      </c>
      <c r="E55" s="113">
        <v>36.535433070866141</v>
      </c>
      <c r="F55" s="115">
        <v>1624</v>
      </c>
      <c r="G55" s="114">
        <v>1882</v>
      </c>
      <c r="H55" s="114">
        <v>1889</v>
      </c>
      <c r="I55" s="114">
        <v>1524</v>
      </c>
      <c r="J55" s="140">
        <v>1641</v>
      </c>
      <c r="K55" s="114">
        <v>-17</v>
      </c>
      <c r="L55" s="116">
        <v>-1.0359536867763559</v>
      </c>
    </row>
    <row r="56" spans="1:12" s="110" customFormat="1" ht="15" customHeight="1" x14ac:dyDescent="0.2">
      <c r="A56" s="120"/>
      <c r="B56" s="119" t="s">
        <v>196</v>
      </c>
      <c r="C56" s="258"/>
      <c r="E56" s="113">
        <v>67.52486141085862</v>
      </c>
      <c r="F56" s="115">
        <v>79784</v>
      </c>
      <c r="G56" s="114">
        <v>80248</v>
      </c>
      <c r="H56" s="114">
        <v>80562</v>
      </c>
      <c r="I56" s="114">
        <v>79999</v>
      </c>
      <c r="J56" s="140">
        <v>80073</v>
      </c>
      <c r="K56" s="114">
        <v>-289</v>
      </c>
      <c r="L56" s="116">
        <v>-0.36092065989784322</v>
      </c>
    </row>
    <row r="57" spans="1:12" s="110" customFormat="1" ht="15" customHeight="1" x14ac:dyDescent="0.2">
      <c r="A57" s="120"/>
      <c r="B57" s="119"/>
      <c r="C57" s="258" t="s">
        <v>106</v>
      </c>
      <c r="E57" s="113">
        <v>57.699538754637523</v>
      </c>
      <c r="F57" s="115">
        <v>46035</v>
      </c>
      <c r="G57" s="114">
        <v>46472</v>
      </c>
      <c r="H57" s="114">
        <v>46806</v>
      </c>
      <c r="I57" s="114">
        <v>46534</v>
      </c>
      <c r="J57" s="140">
        <v>46662</v>
      </c>
      <c r="K57" s="114">
        <v>-627</v>
      </c>
      <c r="L57" s="116">
        <v>-1.3437057991513437</v>
      </c>
    </row>
    <row r="58" spans="1:12" s="110" customFormat="1" ht="15" customHeight="1" x14ac:dyDescent="0.2">
      <c r="A58" s="120"/>
      <c r="B58" s="119"/>
      <c r="C58" s="258" t="s">
        <v>107</v>
      </c>
      <c r="E58" s="113">
        <v>42.300461245362477</v>
      </c>
      <c r="F58" s="115">
        <v>33749</v>
      </c>
      <c r="G58" s="114">
        <v>33776</v>
      </c>
      <c r="H58" s="114">
        <v>33756</v>
      </c>
      <c r="I58" s="114">
        <v>33465</v>
      </c>
      <c r="J58" s="140">
        <v>33411</v>
      </c>
      <c r="K58" s="114">
        <v>338</v>
      </c>
      <c r="L58" s="116">
        <v>1.0116428721079884</v>
      </c>
    </row>
    <row r="59" spans="1:12" s="110" customFormat="1" ht="15" customHeight="1" x14ac:dyDescent="0.2">
      <c r="A59" s="120"/>
      <c r="B59" s="119"/>
      <c r="C59" s="258" t="s">
        <v>105</v>
      </c>
      <c r="D59" s="110" t="s">
        <v>197</v>
      </c>
      <c r="E59" s="113">
        <v>91.270179484608448</v>
      </c>
      <c r="F59" s="115">
        <v>72819</v>
      </c>
      <c r="G59" s="114">
        <v>73247</v>
      </c>
      <c r="H59" s="114">
        <v>73559</v>
      </c>
      <c r="I59" s="114">
        <v>73059</v>
      </c>
      <c r="J59" s="140">
        <v>73167</v>
      </c>
      <c r="K59" s="114">
        <v>-348</v>
      </c>
      <c r="L59" s="116">
        <v>-0.47562425683709869</v>
      </c>
    </row>
    <row r="60" spans="1:12" s="110" customFormat="1" ht="15" customHeight="1" x14ac:dyDescent="0.2">
      <c r="A60" s="120"/>
      <c r="B60" s="119"/>
      <c r="C60" s="258"/>
      <c r="D60" s="267" t="s">
        <v>198</v>
      </c>
      <c r="E60" s="113">
        <v>55.561048627418671</v>
      </c>
      <c r="F60" s="115">
        <v>40459</v>
      </c>
      <c r="G60" s="114">
        <v>40843</v>
      </c>
      <c r="H60" s="114">
        <v>41155</v>
      </c>
      <c r="I60" s="114">
        <v>40931</v>
      </c>
      <c r="J60" s="140">
        <v>41087</v>
      </c>
      <c r="K60" s="114">
        <v>-628</v>
      </c>
      <c r="L60" s="116">
        <v>-1.5284639910433957</v>
      </c>
    </row>
    <row r="61" spans="1:12" s="110" customFormat="1" ht="15" customHeight="1" x14ac:dyDescent="0.2">
      <c r="A61" s="120"/>
      <c r="B61" s="119"/>
      <c r="C61" s="258"/>
      <c r="D61" s="267" t="s">
        <v>199</v>
      </c>
      <c r="E61" s="113">
        <v>44.438951372581329</v>
      </c>
      <c r="F61" s="115">
        <v>32360</v>
      </c>
      <c r="G61" s="114">
        <v>32404</v>
      </c>
      <c r="H61" s="114">
        <v>32404</v>
      </c>
      <c r="I61" s="114">
        <v>32128</v>
      </c>
      <c r="J61" s="140">
        <v>32080</v>
      </c>
      <c r="K61" s="114">
        <v>280</v>
      </c>
      <c r="L61" s="116">
        <v>0.87281795511221949</v>
      </c>
    </row>
    <row r="62" spans="1:12" s="110" customFormat="1" ht="15" customHeight="1" x14ac:dyDescent="0.2">
      <c r="A62" s="120"/>
      <c r="B62" s="119"/>
      <c r="C62" s="258"/>
      <c r="D62" s="258" t="s">
        <v>200</v>
      </c>
      <c r="E62" s="113">
        <v>8.7298205153915571</v>
      </c>
      <c r="F62" s="115">
        <v>6965</v>
      </c>
      <c r="G62" s="114">
        <v>7001</v>
      </c>
      <c r="H62" s="114">
        <v>7003</v>
      </c>
      <c r="I62" s="114">
        <v>6940</v>
      </c>
      <c r="J62" s="140">
        <v>6906</v>
      </c>
      <c r="K62" s="114">
        <v>59</v>
      </c>
      <c r="L62" s="116">
        <v>0.85432956849116715</v>
      </c>
    </row>
    <row r="63" spans="1:12" s="110" customFormat="1" ht="15" customHeight="1" x14ac:dyDescent="0.2">
      <c r="A63" s="120"/>
      <c r="B63" s="119"/>
      <c r="C63" s="258"/>
      <c r="D63" s="267" t="s">
        <v>198</v>
      </c>
      <c r="E63" s="113">
        <v>80.057430007178752</v>
      </c>
      <c r="F63" s="115">
        <v>5576</v>
      </c>
      <c r="G63" s="114">
        <v>5629</v>
      </c>
      <c r="H63" s="114">
        <v>5651</v>
      </c>
      <c r="I63" s="114">
        <v>5603</v>
      </c>
      <c r="J63" s="140">
        <v>5575</v>
      </c>
      <c r="K63" s="114">
        <v>1</v>
      </c>
      <c r="L63" s="116">
        <v>1.7937219730941704E-2</v>
      </c>
    </row>
    <row r="64" spans="1:12" s="110" customFormat="1" ht="15" customHeight="1" x14ac:dyDescent="0.2">
      <c r="A64" s="120"/>
      <c r="B64" s="119"/>
      <c r="C64" s="258"/>
      <c r="D64" s="267" t="s">
        <v>199</v>
      </c>
      <c r="E64" s="113">
        <v>19.942569992821248</v>
      </c>
      <c r="F64" s="115">
        <v>1389</v>
      </c>
      <c r="G64" s="114">
        <v>1372</v>
      </c>
      <c r="H64" s="114">
        <v>1352</v>
      </c>
      <c r="I64" s="114">
        <v>1337</v>
      </c>
      <c r="J64" s="140">
        <v>1331</v>
      </c>
      <c r="K64" s="114">
        <v>58</v>
      </c>
      <c r="L64" s="116">
        <v>4.3576258452291512</v>
      </c>
    </row>
    <row r="65" spans="1:12" s="110" customFormat="1" ht="15" customHeight="1" x14ac:dyDescent="0.2">
      <c r="A65" s="120"/>
      <c r="B65" s="119" t="s">
        <v>201</v>
      </c>
      <c r="C65" s="258"/>
      <c r="E65" s="113">
        <v>12.22885193178452</v>
      </c>
      <c r="F65" s="115">
        <v>14449</v>
      </c>
      <c r="G65" s="114">
        <v>14513</v>
      </c>
      <c r="H65" s="114">
        <v>14328</v>
      </c>
      <c r="I65" s="114">
        <v>14143</v>
      </c>
      <c r="J65" s="140">
        <v>14055</v>
      </c>
      <c r="K65" s="114">
        <v>394</v>
      </c>
      <c r="L65" s="116">
        <v>2.8032728566346496</v>
      </c>
    </row>
    <row r="66" spans="1:12" s="110" customFormat="1" ht="15" customHeight="1" x14ac:dyDescent="0.2">
      <c r="A66" s="120"/>
      <c r="B66" s="119"/>
      <c r="C66" s="258" t="s">
        <v>106</v>
      </c>
      <c r="E66" s="113">
        <v>60.10104505502111</v>
      </c>
      <c r="F66" s="115">
        <v>8684</v>
      </c>
      <c r="G66" s="114">
        <v>8729</v>
      </c>
      <c r="H66" s="114">
        <v>8622</v>
      </c>
      <c r="I66" s="114">
        <v>8528</v>
      </c>
      <c r="J66" s="140">
        <v>8485</v>
      </c>
      <c r="K66" s="114">
        <v>199</v>
      </c>
      <c r="L66" s="116">
        <v>2.34531526222746</v>
      </c>
    </row>
    <row r="67" spans="1:12" s="110" customFormat="1" ht="15" customHeight="1" x14ac:dyDescent="0.2">
      <c r="A67" s="120"/>
      <c r="B67" s="119"/>
      <c r="C67" s="258" t="s">
        <v>107</v>
      </c>
      <c r="E67" s="113">
        <v>39.89895494497889</v>
      </c>
      <c r="F67" s="115">
        <v>5765</v>
      </c>
      <c r="G67" s="114">
        <v>5784</v>
      </c>
      <c r="H67" s="114">
        <v>5706</v>
      </c>
      <c r="I67" s="114">
        <v>5615</v>
      </c>
      <c r="J67" s="140">
        <v>5570</v>
      </c>
      <c r="K67" s="114">
        <v>195</v>
      </c>
      <c r="L67" s="116">
        <v>3.5008976660682225</v>
      </c>
    </row>
    <row r="68" spans="1:12" s="110" customFormat="1" ht="15" customHeight="1" x14ac:dyDescent="0.2">
      <c r="A68" s="120"/>
      <c r="B68" s="119"/>
      <c r="C68" s="258" t="s">
        <v>105</v>
      </c>
      <c r="D68" s="110" t="s">
        <v>202</v>
      </c>
      <c r="E68" s="113">
        <v>19.530763374628002</v>
      </c>
      <c r="F68" s="115">
        <v>2822</v>
      </c>
      <c r="G68" s="114">
        <v>2795</v>
      </c>
      <c r="H68" s="114">
        <v>2662</v>
      </c>
      <c r="I68" s="114">
        <v>2575</v>
      </c>
      <c r="J68" s="140">
        <v>2500</v>
      </c>
      <c r="K68" s="114">
        <v>322</v>
      </c>
      <c r="L68" s="116">
        <v>12.88</v>
      </c>
    </row>
    <row r="69" spans="1:12" s="110" customFormat="1" ht="15" customHeight="1" x14ac:dyDescent="0.2">
      <c r="A69" s="120"/>
      <c r="B69" s="119"/>
      <c r="C69" s="258"/>
      <c r="D69" s="267" t="s">
        <v>198</v>
      </c>
      <c r="E69" s="113">
        <v>54.642097802976615</v>
      </c>
      <c r="F69" s="115">
        <v>1542</v>
      </c>
      <c r="G69" s="114">
        <v>1520</v>
      </c>
      <c r="H69" s="114">
        <v>1455</v>
      </c>
      <c r="I69" s="114">
        <v>1401</v>
      </c>
      <c r="J69" s="140">
        <v>1344</v>
      </c>
      <c r="K69" s="114">
        <v>198</v>
      </c>
      <c r="L69" s="116">
        <v>14.732142857142858</v>
      </c>
    </row>
    <row r="70" spans="1:12" s="110" customFormat="1" ht="15" customHeight="1" x14ac:dyDescent="0.2">
      <c r="A70" s="120"/>
      <c r="B70" s="119"/>
      <c r="C70" s="258"/>
      <c r="D70" s="267" t="s">
        <v>199</v>
      </c>
      <c r="E70" s="113">
        <v>45.357902197023385</v>
      </c>
      <c r="F70" s="115">
        <v>1280</v>
      </c>
      <c r="G70" s="114">
        <v>1275</v>
      </c>
      <c r="H70" s="114">
        <v>1207</v>
      </c>
      <c r="I70" s="114">
        <v>1174</v>
      </c>
      <c r="J70" s="140">
        <v>1156</v>
      </c>
      <c r="K70" s="114">
        <v>124</v>
      </c>
      <c r="L70" s="116">
        <v>10.726643598615917</v>
      </c>
    </row>
    <row r="71" spans="1:12" s="110" customFormat="1" ht="15" customHeight="1" x14ac:dyDescent="0.2">
      <c r="A71" s="120"/>
      <c r="B71" s="119"/>
      <c r="C71" s="258"/>
      <c r="D71" s="110" t="s">
        <v>203</v>
      </c>
      <c r="E71" s="113">
        <v>74.731815350543286</v>
      </c>
      <c r="F71" s="115">
        <v>10798</v>
      </c>
      <c r="G71" s="114">
        <v>10892</v>
      </c>
      <c r="H71" s="114">
        <v>10842</v>
      </c>
      <c r="I71" s="114">
        <v>10750</v>
      </c>
      <c r="J71" s="140">
        <v>10758</v>
      </c>
      <c r="K71" s="114">
        <v>40</v>
      </c>
      <c r="L71" s="116">
        <v>0.37181632273656812</v>
      </c>
    </row>
    <row r="72" spans="1:12" s="110" customFormat="1" ht="15" customHeight="1" x14ac:dyDescent="0.2">
      <c r="A72" s="120"/>
      <c r="B72" s="119"/>
      <c r="C72" s="258"/>
      <c r="D72" s="267" t="s">
        <v>198</v>
      </c>
      <c r="E72" s="113">
        <v>60.872383774773105</v>
      </c>
      <c r="F72" s="115">
        <v>6573</v>
      </c>
      <c r="G72" s="114">
        <v>6642</v>
      </c>
      <c r="H72" s="114">
        <v>6605</v>
      </c>
      <c r="I72" s="114">
        <v>6560</v>
      </c>
      <c r="J72" s="140">
        <v>6591</v>
      </c>
      <c r="K72" s="114">
        <v>-18</v>
      </c>
      <c r="L72" s="116">
        <v>-0.27309968138370505</v>
      </c>
    </row>
    <row r="73" spans="1:12" s="110" customFormat="1" ht="15" customHeight="1" x14ac:dyDescent="0.2">
      <c r="A73" s="120"/>
      <c r="B73" s="119"/>
      <c r="C73" s="258"/>
      <c r="D73" s="267" t="s">
        <v>199</v>
      </c>
      <c r="E73" s="113">
        <v>39.127616225226895</v>
      </c>
      <c r="F73" s="115">
        <v>4225</v>
      </c>
      <c r="G73" s="114">
        <v>4250</v>
      </c>
      <c r="H73" s="114">
        <v>4237</v>
      </c>
      <c r="I73" s="114">
        <v>4190</v>
      </c>
      <c r="J73" s="140">
        <v>4167</v>
      </c>
      <c r="K73" s="114">
        <v>58</v>
      </c>
      <c r="L73" s="116">
        <v>1.3918886489080873</v>
      </c>
    </row>
    <row r="74" spans="1:12" s="110" customFormat="1" ht="15" customHeight="1" x14ac:dyDescent="0.2">
      <c r="A74" s="120"/>
      <c r="B74" s="119"/>
      <c r="C74" s="258"/>
      <c r="D74" s="110" t="s">
        <v>204</v>
      </c>
      <c r="E74" s="113">
        <v>5.7374212748287077</v>
      </c>
      <c r="F74" s="115">
        <v>829</v>
      </c>
      <c r="G74" s="114">
        <v>826</v>
      </c>
      <c r="H74" s="114">
        <v>824</v>
      </c>
      <c r="I74" s="114">
        <v>818</v>
      </c>
      <c r="J74" s="140">
        <v>797</v>
      </c>
      <c r="K74" s="114">
        <v>32</v>
      </c>
      <c r="L74" s="116">
        <v>4.0150564617314934</v>
      </c>
    </row>
    <row r="75" spans="1:12" s="110" customFormat="1" ht="15" customHeight="1" x14ac:dyDescent="0.2">
      <c r="A75" s="120"/>
      <c r="B75" s="119"/>
      <c r="C75" s="258"/>
      <c r="D75" s="267" t="s">
        <v>198</v>
      </c>
      <c r="E75" s="113">
        <v>68.636911942098919</v>
      </c>
      <c r="F75" s="115">
        <v>569</v>
      </c>
      <c r="G75" s="114">
        <v>567</v>
      </c>
      <c r="H75" s="114">
        <v>562</v>
      </c>
      <c r="I75" s="114">
        <v>567</v>
      </c>
      <c r="J75" s="140">
        <v>550</v>
      </c>
      <c r="K75" s="114">
        <v>19</v>
      </c>
      <c r="L75" s="116">
        <v>3.4545454545454546</v>
      </c>
    </row>
    <row r="76" spans="1:12" s="110" customFormat="1" ht="15" customHeight="1" x14ac:dyDescent="0.2">
      <c r="A76" s="120"/>
      <c r="B76" s="119"/>
      <c r="C76" s="258"/>
      <c r="D76" s="267" t="s">
        <v>199</v>
      </c>
      <c r="E76" s="113">
        <v>31.363088057901084</v>
      </c>
      <c r="F76" s="115">
        <v>260</v>
      </c>
      <c r="G76" s="114">
        <v>259</v>
      </c>
      <c r="H76" s="114">
        <v>262</v>
      </c>
      <c r="I76" s="114">
        <v>251</v>
      </c>
      <c r="J76" s="140">
        <v>247</v>
      </c>
      <c r="K76" s="114">
        <v>13</v>
      </c>
      <c r="L76" s="116">
        <v>5.2631578947368425</v>
      </c>
    </row>
    <row r="77" spans="1:12" s="110" customFormat="1" ht="15" customHeight="1" x14ac:dyDescent="0.2">
      <c r="A77" s="534"/>
      <c r="B77" s="119" t="s">
        <v>205</v>
      </c>
      <c r="C77" s="268"/>
      <c r="D77" s="182"/>
      <c r="E77" s="113">
        <v>6.9713511912318564</v>
      </c>
      <c r="F77" s="115">
        <v>8237</v>
      </c>
      <c r="G77" s="114">
        <v>8312</v>
      </c>
      <c r="H77" s="114">
        <v>8510</v>
      </c>
      <c r="I77" s="114">
        <v>8325</v>
      </c>
      <c r="J77" s="140">
        <v>8431</v>
      </c>
      <c r="K77" s="114">
        <v>-194</v>
      </c>
      <c r="L77" s="116">
        <v>-2.3010319060609654</v>
      </c>
    </row>
    <row r="78" spans="1:12" s="110" customFormat="1" ht="15" customHeight="1" x14ac:dyDescent="0.2">
      <c r="A78" s="120"/>
      <c r="B78" s="119"/>
      <c r="C78" s="268" t="s">
        <v>106</v>
      </c>
      <c r="D78" s="182"/>
      <c r="E78" s="113">
        <v>53.988102464489501</v>
      </c>
      <c r="F78" s="115">
        <v>4447</v>
      </c>
      <c r="G78" s="114">
        <v>4451</v>
      </c>
      <c r="H78" s="114">
        <v>4551</v>
      </c>
      <c r="I78" s="114">
        <v>4439</v>
      </c>
      <c r="J78" s="140">
        <v>4496</v>
      </c>
      <c r="K78" s="114">
        <v>-49</v>
      </c>
      <c r="L78" s="116">
        <v>-1.0898576512455516</v>
      </c>
    </row>
    <row r="79" spans="1:12" s="110" customFormat="1" ht="15" customHeight="1" x14ac:dyDescent="0.2">
      <c r="A79" s="123"/>
      <c r="B79" s="124"/>
      <c r="C79" s="260" t="s">
        <v>107</v>
      </c>
      <c r="D79" s="261"/>
      <c r="E79" s="125">
        <v>46.011897535510499</v>
      </c>
      <c r="F79" s="143">
        <v>3790</v>
      </c>
      <c r="G79" s="144">
        <v>3861</v>
      </c>
      <c r="H79" s="144">
        <v>3959</v>
      </c>
      <c r="I79" s="144">
        <v>3886</v>
      </c>
      <c r="J79" s="145">
        <v>3935</v>
      </c>
      <c r="K79" s="144">
        <v>-145</v>
      </c>
      <c r="L79" s="146">
        <v>-3.6848792884371031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118155</v>
      </c>
      <c r="E11" s="114">
        <v>119510</v>
      </c>
      <c r="F11" s="114">
        <v>120128</v>
      </c>
      <c r="G11" s="114">
        <v>117968</v>
      </c>
      <c r="H11" s="140">
        <v>118161</v>
      </c>
      <c r="I11" s="115">
        <v>-6</v>
      </c>
      <c r="J11" s="116">
        <v>-5.0778175540152843E-3</v>
      </c>
    </row>
    <row r="12" spans="1:15" s="110" customFormat="1" ht="24.95" customHeight="1" x14ac:dyDescent="0.2">
      <c r="A12" s="193" t="s">
        <v>132</v>
      </c>
      <c r="B12" s="194" t="s">
        <v>133</v>
      </c>
      <c r="C12" s="113">
        <v>0.24544031145529177</v>
      </c>
      <c r="D12" s="115">
        <v>290</v>
      </c>
      <c r="E12" s="114">
        <v>274</v>
      </c>
      <c r="F12" s="114">
        <v>290</v>
      </c>
      <c r="G12" s="114">
        <v>284</v>
      </c>
      <c r="H12" s="140">
        <v>287</v>
      </c>
      <c r="I12" s="115">
        <v>3</v>
      </c>
      <c r="J12" s="116">
        <v>1.0452961672473868</v>
      </c>
    </row>
    <row r="13" spans="1:15" s="110" customFormat="1" ht="24.95" customHeight="1" x14ac:dyDescent="0.2">
      <c r="A13" s="193" t="s">
        <v>134</v>
      </c>
      <c r="B13" s="199" t="s">
        <v>214</v>
      </c>
      <c r="C13" s="113">
        <v>0.87596800812492071</v>
      </c>
      <c r="D13" s="115">
        <v>1035</v>
      </c>
      <c r="E13" s="114">
        <v>1048</v>
      </c>
      <c r="F13" s="114">
        <v>1044</v>
      </c>
      <c r="G13" s="114">
        <v>1030</v>
      </c>
      <c r="H13" s="140">
        <v>1038</v>
      </c>
      <c r="I13" s="115">
        <v>-3</v>
      </c>
      <c r="J13" s="116">
        <v>-0.28901734104046245</v>
      </c>
    </row>
    <row r="14" spans="1:15" s="287" customFormat="1" ht="24" customHeight="1" x14ac:dyDescent="0.2">
      <c r="A14" s="193" t="s">
        <v>215</v>
      </c>
      <c r="B14" s="199" t="s">
        <v>137</v>
      </c>
      <c r="C14" s="113">
        <v>34.805975202065085</v>
      </c>
      <c r="D14" s="115">
        <v>41125</v>
      </c>
      <c r="E14" s="114">
        <v>41551</v>
      </c>
      <c r="F14" s="114">
        <v>41748</v>
      </c>
      <c r="G14" s="114">
        <v>41266</v>
      </c>
      <c r="H14" s="140">
        <v>41348</v>
      </c>
      <c r="I14" s="115">
        <v>-223</v>
      </c>
      <c r="J14" s="116">
        <v>-0.53932475573183714</v>
      </c>
      <c r="K14" s="110"/>
      <c r="L14" s="110"/>
      <c r="M14" s="110"/>
      <c r="N14" s="110"/>
      <c r="O14" s="110"/>
    </row>
    <row r="15" spans="1:15" s="110" customFormat="1" ht="24.75" customHeight="1" x14ac:dyDescent="0.2">
      <c r="A15" s="193" t="s">
        <v>216</v>
      </c>
      <c r="B15" s="199" t="s">
        <v>217</v>
      </c>
      <c r="C15" s="113">
        <v>2.5695061571664337</v>
      </c>
      <c r="D15" s="115">
        <v>3036</v>
      </c>
      <c r="E15" s="114">
        <v>3051</v>
      </c>
      <c r="F15" s="114">
        <v>3044</v>
      </c>
      <c r="G15" s="114">
        <v>3056</v>
      </c>
      <c r="H15" s="140">
        <v>3004</v>
      </c>
      <c r="I15" s="115">
        <v>32</v>
      </c>
      <c r="J15" s="116">
        <v>1.0652463382157125</v>
      </c>
    </row>
    <row r="16" spans="1:15" s="287" customFormat="1" ht="24.95" customHeight="1" x14ac:dyDescent="0.2">
      <c r="A16" s="193" t="s">
        <v>218</v>
      </c>
      <c r="B16" s="199" t="s">
        <v>141</v>
      </c>
      <c r="C16" s="113">
        <v>27.811772671490839</v>
      </c>
      <c r="D16" s="115">
        <v>32861</v>
      </c>
      <c r="E16" s="114">
        <v>33175</v>
      </c>
      <c r="F16" s="114">
        <v>33326</v>
      </c>
      <c r="G16" s="114">
        <v>32875</v>
      </c>
      <c r="H16" s="140">
        <v>32957</v>
      </c>
      <c r="I16" s="115">
        <v>-96</v>
      </c>
      <c r="J16" s="116">
        <v>-0.29128864884546529</v>
      </c>
      <c r="K16" s="110"/>
      <c r="L16" s="110"/>
      <c r="M16" s="110"/>
      <c r="N16" s="110"/>
      <c r="O16" s="110"/>
    </row>
    <row r="17" spans="1:15" s="110" customFormat="1" ht="24.95" customHeight="1" x14ac:dyDescent="0.2">
      <c r="A17" s="193" t="s">
        <v>219</v>
      </c>
      <c r="B17" s="199" t="s">
        <v>220</v>
      </c>
      <c r="C17" s="113">
        <v>4.4246963734078122</v>
      </c>
      <c r="D17" s="115">
        <v>5228</v>
      </c>
      <c r="E17" s="114">
        <v>5325</v>
      </c>
      <c r="F17" s="114">
        <v>5378</v>
      </c>
      <c r="G17" s="114">
        <v>5335</v>
      </c>
      <c r="H17" s="140">
        <v>5387</v>
      </c>
      <c r="I17" s="115">
        <v>-159</v>
      </c>
      <c r="J17" s="116">
        <v>-2.9515500278448115</v>
      </c>
    </row>
    <row r="18" spans="1:15" s="287" customFormat="1" ht="24.95" customHeight="1" x14ac:dyDescent="0.2">
      <c r="A18" s="201" t="s">
        <v>144</v>
      </c>
      <c r="B18" s="202" t="s">
        <v>145</v>
      </c>
      <c r="C18" s="113">
        <v>5.031526384833481</v>
      </c>
      <c r="D18" s="115">
        <v>5945</v>
      </c>
      <c r="E18" s="114">
        <v>5982</v>
      </c>
      <c r="F18" s="114">
        <v>6130</v>
      </c>
      <c r="G18" s="114">
        <v>5936</v>
      </c>
      <c r="H18" s="140">
        <v>5907</v>
      </c>
      <c r="I18" s="115">
        <v>38</v>
      </c>
      <c r="J18" s="116">
        <v>0.64330455391907904</v>
      </c>
      <c r="K18" s="110"/>
      <c r="L18" s="110"/>
      <c r="M18" s="110"/>
      <c r="N18" s="110"/>
      <c r="O18" s="110"/>
    </row>
    <row r="19" spans="1:15" s="110" customFormat="1" ht="24.95" customHeight="1" x14ac:dyDescent="0.2">
      <c r="A19" s="193" t="s">
        <v>146</v>
      </c>
      <c r="B19" s="199" t="s">
        <v>147</v>
      </c>
      <c r="C19" s="113">
        <v>13.852143370995726</v>
      </c>
      <c r="D19" s="115">
        <v>16367</v>
      </c>
      <c r="E19" s="114">
        <v>16421</v>
      </c>
      <c r="F19" s="114">
        <v>16416</v>
      </c>
      <c r="G19" s="114">
        <v>15995</v>
      </c>
      <c r="H19" s="140">
        <v>16118</v>
      </c>
      <c r="I19" s="115">
        <v>249</v>
      </c>
      <c r="J19" s="116">
        <v>1.5448566819704679</v>
      </c>
    </row>
    <row r="20" spans="1:15" s="287" customFormat="1" ht="24.95" customHeight="1" x14ac:dyDescent="0.2">
      <c r="A20" s="193" t="s">
        <v>148</v>
      </c>
      <c r="B20" s="199" t="s">
        <v>149</v>
      </c>
      <c r="C20" s="113">
        <v>4.6692903389615337</v>
      </c>
      <c r="D20" s="115">
        <v>5517</v>
      </c>
      <c r="E20" s="114">
        <v>5463</v>
      </c>
      <c r="F20" s="114">
        <v>5499</v>
      </c>
      <c r="G20" s="114">
        <v>5346</v>
      </c>
      <c r="H20" s="140">
        <v>5388</v>
      </c>
      <c r="I20" s="115">
        <v>129</v>
      </c>
      <c r="J20" s="116">
        <v>2.3942093541202674</v>
      </c>
      <c r="K20" s="110"/>
      <c r="L20" s="110"/>
      <c r="M20" s="110"/>
      <c r="N20" s="110"/>
      <c r="O20" s="110"/>
    </row>
    <row r="21" spans="1:15" s="110" customFormat="1" ht="24.95" customHeight="1" x14ac:dyDescent="0.2">
      <c r="A21" s="201" t="s">
        <v>150</v>
      </c>
      <c r="B21" s="202" t="s">
        <v>151</v>
      </c>
      <c r="C21" s="113">
        <v>2.0016080572129828</v>
      </c>
      <c r="D21" s="115">
        <v>2365</v>
      </c>
      <c r="E21" s="114">
        <v>2386</v>
      </c>
      <c r="F21" s="114">
        <v>2378</v>
      </c>
      <c r="G21" s="114">
        <v>2335</v>
      </c>
      <c r="H21" s="140">
        <v>2348</v>
      </c>
      <c r="I21" s="115">
        <v>17</v>
      </c>
      <c r="J21" s="116">
        <v>0.72402044293015333</v>
      </c>
    </row>
    <row r="22" spans="1:15" s="110" customFormat="1" ht="24.95" customHeight="1" x14ac:dyDescent="0.2">
      <c r="A22" s="201" t="s">
        <v>152</v>
      </c>
      <c r="B22" s="199" t="s">
        <v>153</v>
      </c>
      <c r="C22" s="113">
        <v>1.8636536752570776</v>
      </c>
      <c r="D22" s="115">
        <v>2202</v>
      </c>
      <c r="E22" s="114">
        <v>2177</v>
      </c>
      <c r="F22" s="114">
        <v>2144</v>
      </c>
      <c r="G22" s="114">
        <v>2066</v>
      </c>
      <c r="H22" s="140">
        <v>2070</v>
      </c>
      <c r="I22" s="115">
        <v>132</v>
      </c>
      <c r="J22" s="116">
        <v>6.3768115942028984</v>
      </c>
    </row>
    <row r="23" spans="1:15" s="110" customFormat="1" ht="24.95" customHeight="1" x14ac:dyDescent="0.2">
      <c r="A23" s="193" t="s">
        <v>154</v>
      </c>
      <c r="B23" s="199" t="s">
        <v>155</v>
      </c>
      <c r="C23" s="113">
        <v>2.0337692014726421</v>
      </c>
      <c r="D23" s="115">
        <v>2403</v>
      </c>
      <c r="E23" s="114">
        <v>2413</v>
      </c>
      <c r="F23" s="114">
        <v>2433</v>
      </c>
      <c r="G23" s="114">
        <v>2373</v>
      </c>
      <c r="H23" s="140">
        <v>2408</v>
      </c>
      <c r="I23" s="115">
        <v>-5</v>
      </c>
      <c r="J23" s="116">
        <v>-0.20764119601328904</v>
      </c>
    </row>
    <row r="24" spans="1:15" s="110" customFormat="1" ht="24.95" customHeight="1" x14ac:dyDescent="0.2">
      <c r="A24" s="193" t="s">
        <v>156</v>
      </c>
      <c r="B24" s="199" t="s">
        <v>221</v>
      </c>
      <c r="C24" s="113">
        <v>4.6633659176505438</v>
      </c>
      <c r="D24" s="115">
        <v>5510</v>
      </c>
      <c r="E24" s="114">
        <v>5495</v>
      </c>
      <c r="F24" s="114">
        <v>5500</v>
      </c>
      <c r="G24" s="114">
        <v>5420</v>
      </c>
      <c r="H24" s="140">
        <v>5413</v>
      </c>
      <c r="I24" s="115">
        <v>97</v>
      </c>
      <c r="J24" s="116">
        <v>1.7919822649177906</v>
      </c>
    </row>
    <row r="25" spans="1:15" s="110" customFormat="1" ht="24.95" customHeight="1" x14ac:dyDescent="0.2">
      <c r="A25" s="193" t="s">
        <v>222</v>
      </c>
      <c r="B25" s="204" t="s">
        <v>159</v>
      </c>
      <c r="C25" s="113">
        <v>2.3079852735813127</v>
      </c>
      <c r="D25" s="115">
        <v>2727</v>
      </c>
      <c r="E25" s="114">
        <v>3394</v>
      </c>
      <c r="F25" s="114">
        <v>3527</v>
      </c>
      <c r="G25" s="114">
        <v>3391</v>
      </c>
      <c r="H25" s="140">
        <v>3274</v>
      </c>
      <c r="I25" s="115">
        <v>-547</v>
      </c>
      <c r="J25" s="116">
        <v>-16.70739156994502</v>
      </c>
    </row>
    <row r="26" spans="1:15" s="110" customFormat="1" ht="24.95" customHeight="1" x14ac:dyDescent="0.2">
      <c r="A26" s="201">
        <v>782.78300000000002</v>
      </c>
      <c r="B26" s="203" t="s">
        <v>160</v>
      </c>
      <c r="C26" s="113">
        <v>2.1412551309720285</v>
      </c>
      <c r="D26" s="115">
        <v>2530</v>
      </c>
      <c r="E26" s="114">
        <v>2702</v>
      </c>
      <c r="F26" s="114">
        <v>3021</v>
      </c>
      <c r="G26" s="114">
        <v>3091</v>
      </c>
      <c r="H26" s="140">
        <v>3209</v>
      </c>
      <c r="I26" s="115">
        <v>-679</v>
      </c>
      <c r="J26" s="116">
        <v>-21.15923963851667</v>
      </c>
    </row>
    <row r="27" spans="1:15" s="110" customFormat="1" ht="24.95" customHeight="1" x14ac:dyDescent="0.2">
      <c r="A27" s="193" t="s">
        <v>161</v>
      </c>
      <c r="B27" s="199" t="s">
        <v>223</v>
      </c>
      <c r="C27" s="113">
        <v>4.4297744488172315</v>
      </c>
      <c r="D27" s="115">
        <v>5234</v>
      </c>
      <c r="E27" s="114">
        <v>5258</v>
      </c>
      <c r="F27" s="114">
        <v>5227</v>
      </c>
      <c r="G27" s="114">
        <v>5077</v>
      </c>
      <c r="H27" s="140">
        <v>5068</v>
      </c>
      <c r="I27" s="115">
        <v>166</v>
      </c>
      <c r="J27" s="116">
        <v>3.2754538279400158</v>
      </c>
    </row>
    <row r="28" spans="1:15" s="110" customFormat="1" ht="24.95" customHeight="1" x14ac:dyDescent="0.2">
      <c r="A28" s="193" t="s">
        <v>163</v>
      </c>
      <c r="B28" s="199" t="s">
        <v>164</v>
      </c>
      <c r="C28" s="113">
        <v>3.9761330455757267</v>
      </c>
      <c r="D28" s="115">
        <v>4698</v>
      </c>
      <c r="E28" s="114">
        <v>4745</v>
      </c>
      <c r="F28" s="114">
        <v>4657</v>
      </c>
      <c r="G28" s="114">
        <v>4718</v>
      </c>
      <c r="H28" s="140">
        <v>4717</v>
      </c>
      <c r="I28" s="115">
        <v>-19</v>
      </c>
      <c r="J28" s="116">
        <v>-0.40279838880644475</v>
      </c>
    </row>
    <row r="29" spans="1:15" s="110" customFormat="1" ht="24.95" customHeight="1" x14ac:dyDescent="0.2">
      <c r="A29" s="193">
        <v>86</v>
      </c>
      <c r="B29" s="199" t="s">
        <v>165</v>
      </c>
      <c r="C29" s="113">
        <v>8.0123566501629213</v>
      </c>
      <c r="D29" s="115">
        <v>9467</v>
      </c>
      <c r="E29" s="114">
        <v>9449</v>
      </c>
      <c r="F29" s="114">
        <v>9458</v>
      </c>
      <c r="G29" s="114">
        <v>9241</v>
      </c>
      <c r="H29" s="140">
        <v>9211</v>
      </c>
      <c r="I29" s="115">
        <v>256</v>
      </c>
      <c r="J29" s="116">
        <v>2.779285636738682</v>
      </c>
    </row>
    <row r="30" spans="1:15" s="110" customFormat="1" ht="24.95" customHeight="1" x14ac:dyDescent="0.2">
      <c r="A30" s="193">
        <v>87.88</v>
      </c>
      <c r="B30" s="204" t="s">
        <v>166</v>
      </c>
      <c r="C30" s="113">
        <v>6.8342431551775213</v>
      </c>
      <c r="D30" s="115">
        <v>8075</v>
      </c>
      <c r="E30" s="114">
        <v>8101</v>
      </c>
      <c r="F30" s="114">
        <v>7995</v>
      </c>
      <c r="G30" s="114">
        <v>7781</v>
      </c>
      <c r="H30" s="140">
        <v>7742</v>
      </c>
      <c r="I30" s="115">
        <v>333</v>
      </c>
      <c r="J30" s="116">
        <v>4.3012141565486957</v>
      </c>
    </row>
    <row r="31" spans="1:15" s="110" customFormat="1" ht="24.95" customHeight="1" x14ac:dyDescent="0.2">
      <c r="A31" s="193" t="s">
        <v>167</v>
      </c>
      <c r="B31" s="199" t="s">
        <v>168</v>
      </c>
      <c r="C31" s="113">
        <v>2.2555118276839745</v>
      </c>
      <c r="D31" s="115">
        <v>2665</v>
      </c>
      <c r="E31" s="114">
        <v>2651</v>
      </c>
      <c r="F31" s="114">
        <v>2661</v>
      </c>
      <c r="G31" s="114">
        <v>2618</v>
      </c>
      <c r="H31" s="140">
        <v>2615</v>
      </c>
      <c r="I31" s="115">
        <v>50</v>
      </c>
      <c r="J31" s="116">
        <v>1.9120458891013383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0.24544031145529177</v>
      </c>
      <c r="D34" s="115">
        <v>290</v>
      </c>
      <c r="E34" s="114">
        <v>274</v>
      </c>
      <c r="F34" s="114">
        <v>290</v>
      </c>
      <c r="G34" s="114">
        <v>284</v>
      </c>
      <c r="H34" s="140">
        <v>287</v>
      </c>
      <c r="I34" s="115">
        <v>3</v>
      </c>
      <c r="J34" s="116">
        <v>1.0452961672473868</v>
      </c>
    </row>
    <row r="35" spans="1:10" s="110" customFormat="1" ht="24.95" customHeight="1" x14ac:dyDescent="0.2">
      <c r="A35" s="292" t="s">
        <v>171</v>
      </c>
      <c r="B35" s="293" t="s">
        <v>172</v>
      </c>
      <c r="C35" s="113">
        <v>40.713469595023483</v>
      </c>
      <c r="D35" s="115">
        <v>48105</v>
      </c>
      <c r="E35" s="114">
        <v>48581</v>
      </c>
      <c r="F35" s="114">
        <v>48922</v>
      </c>
      <c r="G35" s="114">
        <v>48232</v>
      </c>
      <c r="H35" s="140">
        <v>48293</v>
      </c>
      <c r="I35" s="115">
        <v>-188</v>
      </c>
      <c r="J35" s="116">
        <v>-0.38929037334603361</v>
      </c>
    </row>
    <row r="36" spans="1:10" s="110" customFormat="1" ht="24.95" customHeight="1" x14ac:dyDescent="0.2">
      <c r="A36" s="294" t="s">
        <v>173</v>
      </c>
      <c r="B36" s="295" t="s">
        <v>174</v>
      </c>
      <c r="C36" s="125">
        <v>59.04109009352122</v>
      </c>
      <c r="D36" s="143">
        <v>69760</v>
      </c>
      <c r="E36" s="144">
        <v>70655</v>
      </c>
      <c r="F36" s="144">
        <v>70916</v>
      </c>
      <c r="G36" s="144">
        <v>69452</v>
      </c>
      <c r="H36" s="145">
        <v>69581</v>
      </c>
      <c r="I36" s="143">
        <v>179</v>
      </c>
      <c r="J36" s="146">
        <v>0.25725413546801568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2020-09-25T08:30:49Z</dcterms:created>
  <dcterms:modified xsi:type="dcterms:W3CDTF">2020-09-28T08:08:12Z</dcterms:modified>
</cp:coreProperties>
</file>