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G28" i="24" s="1"/>
  <c r="C27" i="24"/>
  <c r="C26" i="24"/>
  <c r="G26" i="24" s="1"/>
  <c r="C25" i="24"/>
  <c r="C24" i="24"/>
  <c r="C23" i="24"/>
  <c r="C22" i="24"/>
  <c r="C21" i="24"/>
  <c r="C20" i="24"/>
  <c r="G20" i="24" s="1"/>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H7" i="24"/>
  <c r="K7" i="24"/>
  <c r="J7" i="24"/>
  <c r="F7" i="24"/>
  <c r="K8" i="24"/>
  <c r="H8" i="24"/>
  <c r="D8" i="24"/>
  <c r="J8" i="24"/>
  <c r="F8" i="24"/>
  <c r="D15" i="24"/>
  <c r="J15" i="24"/>
  <c r="H15" i="24"/>
  <c r="K15" i="24"/>
  <c r="F15" i="24"/>
  <c r="K18" i="24"/>
  <c r="H18" i="24"/>
  <c r="F18" i="24"/>
  <c r="D18" i="24"/>
  <c r="J18" i="24"/>
  <c r="D31" i="24"/>
  <c r="J31" i="24"/>
  <c r="H31" i="24"/>
  <c r="K31" i="24"/>
  <c r="F31" i="24"/>
  <c r="K34" i="24"/>
  <c r="H34" i="24"/>
  <c r="F34" i="24"/>
  <c r="D34" i="24"/>
  <c r="J34" i="24"/>
  <c r="G25" i="24"/>
  <c r="M25" i="24"/>
  <c r="E25" i="24"/>
  <c r="L25" i="24"/>
  <c r="I25" i="24"/>
  <c r="D25" i="24"/>
  <c r="J25" i="24"/>
  <c r="H25" i="24"/>
  <c r="K25" i="24"/>
  <c r="F25" i="24"/>
  <c r="K28" i="24"/>
  <c r="H28" i="24"/>
  <c r="F28" i="24"/>
  <c r="D28" i="24"/>
  <c r="J28" i="24"/>
  <c r="G19" i="24"/>
  <c r="M19" i="24"/>
  <c r="E19" i="24"/>
  <c r="L19" i="24"/>
  <c r="I19" i="24"/>
  <c r="G35" i="24"/>
  <c r="M35" i="24"/>
  <c r="E35" i="24"/>
  <c r="L35" i="24"/>
  <c r="I35" i="24"/>
  <c r="D19" i="24"/>
  <c r="J19" i="24"/>
  <c r="H19" i="24"/>
  <c r="K19" i="24"/>
  <c r="F19" i="24"/>
  <c r="K22" i="24"/>
  <c r="H22" i="24"/>
  <c r="F22" i="24"/>
  <c r="D22" i="24"/>
  <c r="J22" i="24"/>
  <c r="D35" i="24"/>
  <c r="J35" i="24"/>
  <c r="H35" i="24"/>
  <c r="K35" i="24"/>
  <c r="F35" i="24"/>
  <c r="B45" i="24"/>
  <c r="B39" i="24"/>
  <c r="G29" i="24"/>
  <c r="M29" i="24"/>
  <c r="E29" i="24"/>
  <c r="L29" i="24"/>
  <c r="I29" i="24"/>
  <c r="K16" i="24"/>
  <c r="H16" i="24"/>
  <c r="F16" i="24"/>
  <c r="D16" i="24"/>
  <c r="J16" i="24"/>
  <c r="D29" i="24"/>
  <c r="J29" i="24"/>
  <c r="H29" i="24"/>
  <c r="K29" i="24"/>
  <c r="F29" i="24"/>
  <c r="K32" i="24"/>
  <c r="H32" i="24"/>
  <c r="F32" i="24"/>
  <c r="D32" i="24"/>
  <c r="J32" i="24"/>
  <c r="G23" i="24"/>
  <c r="M23" i="24"/>
  <c r="E23" i="24"/>
  <c r="L23" i="24"/>
  <c r="I23"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D17" i="24"/>
  <c r="J17" i="24"/>
  <c r="H17" i="24"/>
  <c r="K17" i="24"/>
  <c r="F17" i="24"/>
  <c r="K20" i="24"/>
  <c r="H20" i="24"/>
  <c r="F20" i="24"/>
  <c r="D20" i="24"/>
  <c r="J20" i="24"/>
  <c r="D33" i="24"/>
  <c r="J33" i="24"/>
  <c r="H33" i="24"/>
  <c r="K33" i="24"/>
  <c r="F33" i="24"/>
  <c r="F37" i="24"/>
  <c r="D37" i="24"/>
  <c r="K37" i="24"/>
  <c r="J37" i="24"/>
  <c r="H37" i="24"/>
  <c r="G27" i="24"/>
  <c r="M27" i="24"/>
  <c r="E27" i="24"/>
  <c r="L27" i="24"/>
  <c r="I27" i="24"/>
  <c r="B14" i="24"/>
  <c r="B6" i="24"/>
  <c r="D27" i="24"/>
  <c r="J27" i="24"/>
  <c r="H27" i="24"/>
  <c r="K27" i="24"/>
  <c r="F27" i="24"/>
  <c r="K30" i="24"/>
  <c r="H30" i="24"/>
  <c r="F30" i="24"/>
  <c r="D30" i="24"/>
  <c r="J30" i="24"/>
  <c r="G21" i="24"/>
  <c r="M21" i="24"/>
  <c r="E21" i="24"/>
  <c r="L21" i="24"/>
  <c r="I21" i="24"/>
  <c r="M38" i="24"/>
  <c r="E38" i="24"/>
  <c r="G38" i="24"/>
  <c r="L38" i="24"/>
  <c r="I38" i="24"/>
  <c r="D9" i="24"/>
  <c r="J9" i="24"/>
  <c r="H9" i="24"/>
  <c r="K9" i="24"/>
  <c r="F9" i="24"/>
  <c r="D21" i="24"/>
  <c r="J21" i="24"/>
  <c r="H21" i="24"/>
  <c r="K21" i="24"/>
  <c r="F21" i="24"/>
  <c r="K24" i="24"/>
  <c r="H24" i="24"/>
  <c r="F24" i="24"/>
  <c r="D24" i="24"/>
  <c r="J24" i="24"/>
  <c r="K38" i="24"/>
  <c r="J38" i="24"/>
  <c r="H38" i="24"/>
  <c r="F38" i="24"/>
  <c r="D38" i="24"/>
  <c r="G15" i="24"/>
  <c r="M15" i="24"/>
  <c r="E15" i="24"/>
  <c r="L15" i="24"/>
  <c r="I15" i="24"/>
  <c r="G31" i="24"/>
  <c r="M31" i="24"/>
  <c r="E31" i="24"/>
  <c r="L31" i="24"/>
  <c r="I31" i="24"/>
  <c r="I16" i="24"/>
  <c r="M16" i="24"/>
  <c r="E16" i="24"/>
  <c r="L16" i="24"/>
  <c r="I24" i="24"/>
  <c r="M24" i="24"/>
  <c r="E24" i="24"/>
  <c r="L24" i="24"/>
  <c r="I32" i="24"/>
  <c r="M32" i="24"/>
  <c r="E32" i="24"/>
  <c r="L32" i="24"/>
  <c r="E37" i="24"/>
  <c r="C14" i="24"/>
  <c r="C6" i="24"/>
  <c r="I22" i="24"/>
  <c r="M22" i="24"/>
  <c r="E22" i="24"/>
  <c r="L22" i="24"/>
  <c r="I30" i="24"/>
  <c r="M30" i="24"/>
  <c r="E30" i="24"/>
  <c r="L30" i="24"/>
  <c r="C45" i="24"/>
  <c r="C39"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20" i="24"/>
  <c r="M20" i="24"/>
  <c r="E20" i="24"/>
  <c r="L20" i="24"/>
  <c r="I28" i="24"/>
  <c r="M28" i="24"/>
  <c r="E28" i="24"/>
  <c r="L28" i="24"/>
  <c r="I37" i="24"/>
  <c r="G37" i="24"/>
  <c r="L37" i="24"/>
  <c r="G16" i="24"/>
  <c r="G24" i="24"/>
  <c r="G32" i="24"/>
  <c r="I8" i="24"/>
  <c r="M8" i="24"/>
  <c r="E8" i="24"/>
  <c r="L8" i="24"/>
  <c r="I18" i="24"/>
  <c r="M18" i="24"/>
  <c r="E18" i="24"/>
  <c r="L18" i="24"/>
  <c r="I26" i="24"/>
  <c r="M26" i="24"/>
  <c r="E26" i="24"/>
  <c r="L26" i="24"/>
  <c r="I34" i="24"/>
  <c r="M34" i="24"/>
  <c r="E34" i="24"/>
  <c r="L34" i="24"/>
  <c r="G22" i="24"/>
  <c r="G3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I79" i="24" l="1"/>
  <c r="F39" i="24"/>
  <c r="D39" i="24"/>
  <c r="K39" i="24"/>
  <c r="J39" i="24"/>
  <c r="H39" i="24"/>
  <c r="J77" i="24"/>
  <c r="H45" i="24"/>
  <c r="F45" i="24"/>
  <c r="D45" i="24"/>
  <c r="K45" i="24"/>
  <c r="J45" i="24"/>
  <c r="K77" i="24"/>
  <c r="I39" i="24"/>
  <c r="G39" i="24"/>
  <c r="L39" i="24"/>
  <c r="M39" i="24"/>
  <c r="E39" i="24"/>
  <c r="I45" i="24"/>
  <c r="G45" i="24"/>
  <c r="L45" i="24"/>
  <c r="M45" i="24"/>
  <c r="E45" i="24"/>
  <c r="I6" i="24"/>
  <c r="M6" i="24"/>
  <c r="E6" i="24"/>
  <c r="L6" i="24"/>
  <c r="G6" i="24"/>
  <c r="I14" i="24"/>
  <c r="M14" i="24"/>
  <c r="E14" i="24"/>
  <c r="L14" i="24"/>
  <c r="G14" i="24"/>
  <c r="K6" i="24"/>
  <c r="H6" i="24"/>
  <c r="D6" i="24"/>
  <c r="F6" i="24"/>
  <c r="J6" i="24"/>
  <c r="K14" i="24"/>
  <c r="H14" i="24"/>
  <c r="F14" i="24"/>
  <c r="D14" i="24"/>
  <c r="J14" i="24"/>
  <c r="J79" i="24" l="1"/>
  <c r="J78" i="24"/>
  <c r="K79" i="24"/>
  <c r="K78" i="24"/>
  <c r="I78" i="24"/>
  <c r="I83" i="24" l="1"/>
  <c r="I82" i="24"/>
  <c r="I81" i="24"/>
</calcChain>
</file>

<file path=xl/sharedStrings.xml><?xml version="1.0" encoding="utf-8"?>
<sst xmlns="http://schemas.openxmlformats.org/spreadsheetml/2006/main" count="1677" uniqueCount="520">
  <si>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</si>
  <si>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</si>
  <si>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</si>
  <si>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</si>
  <si>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</si>
  <si>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</si>
  <si>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</si>
  <si>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</si>
  <si>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</si>
  <si>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</si>
  <si>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</si>
  <si>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</si>
  <si>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</si>
  <si>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Soest (05974)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</si>
  <si>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</si>
  <si>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</si>
  <si>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</si>
  <si>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</si>
  <si>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</si>
  <si>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</si>
  <si>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</si>
  <si>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</si>
  <si>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</si>
  <si>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</si>
  <si>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</si>
  <si>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</si>
  <si>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</si>
  <si>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</si>
  <si>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</si>
  <si>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</si>
  <si>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</si>
  <si>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</si>
  <si>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</si>
  <si>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</si>
  <si>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</si>
  <si>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</si>
  <si>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</si>
  <si>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</si>
  <si>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</si>
  <si>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</si>
  <si>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</si>
  <si>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</si>
  <si>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</si>
  <si>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</si>
  <si>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</si>
  <si>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</si>
  <si>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</si>
  <si>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</si>
  <si>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</si>
  <si>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</si>
  <si>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</si>
  <si>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</si>
  <si>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</si>
  <si>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</si>
  <si>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</si>
  <si>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</si>
  <si>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</si>
  <si>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</si>
  <si>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</si>
  <si>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</si>
  <si>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</si>
  <si>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</si>
  <si>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</si>
  <si>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</si>
  <si>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</si>
  <si>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</si>
  <si>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</si>
  <si>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</si>
  <si>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</si>
  <si>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</si>
  <si>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</si>
  <si>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</si>
  <si>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</si>
  <si>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</si>
  <si>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</si>
  <si>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</si>
  <si>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</si>
  <si>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</si>
  <si>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</si>
  <si>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</si>
  <si>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</si>
  <si>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</si>
  <si>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</si>
  <si>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</si>
  <si>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</si>
  <si>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</si>
  <si>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</si>
  <si>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</si>
  <si>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</si>
  <si>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</si>
  <si>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</si>
  <si>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</si>
  <si>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Soest (05974);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</si>
  <si>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</si>
  <si>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</si>
  <si>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</si>
  <si>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</si>
  <si>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</si>
  <si>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</si>
  <si>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</si>
  <si>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</si>
  <si>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</si>
  <si>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</si>
  <si>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</si>
  <si>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</si>
  <si>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</si>
  <si>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</si>
  <si>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</si>
  <si>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</si>
  <si>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</si>
  <si>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</si>
  <si>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</si>
  <si>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</si>
  <si>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</si>
  <si>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</si>
  <si>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</si>
  <si>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</si>
  <si>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</si>
  <si>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</si>
  <si>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</si>
  <si>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</si>
  <si>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</si>
  <si>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</si>
  <si>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</si>
  <si>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</si>
  <si>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</si>
  <si>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</si>
  <si>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</si>
  <si>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</si>
  <si>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</si>
  <si>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</si>
  <si>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</si>
  <si>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</si>
  <si>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</si>
  <si>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</si>
  <si>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</si>
  <si>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</si>
  <si>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</si>
  <si>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</si>
  <si>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</si>
  <si>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</si>
  <si>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</si>
  <si>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</si>
  <si>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</si>
  <si>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</si>
  <si>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</si>
  <si>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</si>
  <si>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</si>
  <si>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</si>
  <si>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</si>
  <si>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</si>
  <si>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</si>
  <si>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</si>
  <si>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</si>
  <si>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</si>
  <si>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</si>
  <si>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</si>
  <si>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</si>
  <si>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</si>
  <si>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</si>
  <si>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</si>
  <si>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</si>
  <si>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</si>
  <si>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</si>
  <si>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</si>
  <si>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</si>
  <si>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</si>
  <si>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</si>
  <si>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</si>
  <si>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</si>
  <si>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</si>
  <si>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</si>
  <si>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</si>
  <si>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</si>
  <si>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</si>
  <si>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</si>
  <si>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</si>
  <si>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</si>
  <si>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</si>
  <si>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</si>
  <si>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</si>
  <si>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</si>
  <si>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</si>
  <si>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Soest (05974)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</si>
  <si>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</si>
  <si>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</si>
  <si>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</si>
  <si>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</si>
  <si>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</si>
  <si>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</si>
  <si>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</si>
  <si>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</si>
  <si>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</si>
  <si>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</si>
  <si>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</si>
  <si>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</si>
  <si>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</si>
  <si>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</si>
  <si>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</si>
  <si>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</si>
  <si>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</si>
  <si>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</si>
  <si>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</si>
  <si>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</si>
  <si>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</si>
  <si>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</si>
  <si>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</si>
  <si>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</si>
  <si>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</si>
  <si>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</si>
  <si>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</si>
  <si>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</si>
  <si>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</si>
  <si>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</si>
  <si>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</si>
  <si>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</si>
  <si>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</si>
  <si>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</si>
  <si>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</si>
  <si>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</si>
  <si>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</si>
  <si>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</si>
  <si>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</si>
  <si>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</si>
  <si>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</si>
  <si>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</si>
  <si>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</si>
  <si>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</si>
  <si>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</si>
  <si>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</si>
  <si>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</si>
  <si>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</si>
  <si>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</si>
  <si>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</si>
  <si>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</si>
  <si>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</si>
  <si>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</si>
  <si>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</si>
  <si>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</si>
  <si>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</si>
  <si>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</si>
  <si>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</si>
  <si>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</si>
  <si>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</si>
  <si>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</si>
  <si>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</si>
  <si>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</si>
  <si>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</si>
  <si>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</si>
  <si>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</si>
  <si>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</si>
  <si>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</si>
  <si>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</si>
  <si>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</si>
  <si>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</si>
  <si>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</si>
  <si>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</si>
  <si>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</si>
  <si>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</si>
  <si>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</si>
  <si>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</si>
  <si>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</si>
  <si>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</si>
  <si>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</si>
  <si>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</si>
  <si>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</si>
  <si>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</si>
  <si>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</si>
  <si>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</si>
  <si>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</si>
  <si>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</si>
  <si>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</si>
  <si>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</si>
  <si>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</si>
  <si>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</si>
  <si>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</si>
  <si>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</si>
  <si>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</si>
  <si>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</si>
  <si>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</si>
  <si>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</si>
  <si>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</si>
  <si>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</si>
  <si>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</si>
  <si>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</si>
  <si>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</si>
  <si>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</si>
  <si>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</si>
  <si>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</si>
  <si>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</si>
  <si>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</si>
  <si>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</si>
  <si>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</si>
  <si>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</si>
  <si>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</si>
  <si>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</si>
  <si>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</si>
  <si>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</si>
  <si>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</si>
  <si>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</si>
  <si>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</si>
  <si>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</si>
  <si>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</si>
  <si>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</si>
  <si>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</si>
  <si>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</si>
  <si>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</si>
  <si>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</si>
  <si>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</si>
  <si>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</si>
  <si>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</si>
  <si>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</si>
  <si>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</si>
  <si>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</si>
  <si>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</si>
  <si>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</si>
  <si>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</si>
  <si>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</si>
  <si>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</si>
  <si>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</si>
  <si>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</si>
  <si>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</si>
  <si>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</si>
  <si>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</si>
  <si>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</si>
  <si>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</si>
  <si>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</si>
  <si>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</si>
  <si>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</si>
  <si>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</si>
  <si>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</si>
  <si>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</si>
  <si>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</si>
  <si>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</si>
  <si>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</si>
  <si>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</si>
  <si>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</si>
  <si>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</si>
  <si>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</si>
  <si>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</si>
  <si>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</si>
  <si>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</si>
  <si>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</si>
  <si>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</si>
  <si>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</si>
  <si>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</si>
  <si>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</si>
  <si>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</si>
  <si>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</si>
  <si>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</si>
  <si>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</si>
  <si>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</si>
  <si>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</si>
  <si>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</si>
  <si>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</si>
  <si>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</si>
  <si>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</si>
  <si>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</si>
  <si>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</si>
  <si>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</si>
  <si>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</si>
  <si>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</si>
  <si>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</si>
  <si>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</si>
  <si>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</si>
  <si>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</si>
  <si>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</si>
  <si>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</si>
  <si>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</si>
  <si>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</si>
  <si>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</si>
  <si>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</si>
  <si>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</si>
  <si>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Soest (05974);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</si>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</sst>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{5C19B5E9-1C32-43CF-BB0A-92AAD2AC21A8}</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7EC5-48E6-891E-DA731AAAA5A5}"/>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{AA5137A6-5F2B-4FEF-A60C-C293136A9DD3}</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7EC5-48E6-891E-DA731AAAA5A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{208030C1-7631-4AAD-B620-61CC8F780862}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EC5-48E6-891E-DA731AAAA5A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{0A4D9981-DA23-4F26-90DD-C70A0CD25839}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EC5-48E6-891E-DA731AAAA5A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0.43401696935199846</c:v>
                </c:pt>
                <c:pt idx="1">
                  <c:v>1.3225681822425275</c:v>
                </c:pt>
                <c:pt idx="2">
                  <c:v>1.1186464311118853</c:v>
                </c:pt>
                <c:pt idx="3">
                  <c:v>1.0875687030768</c:v>
                </c:pt>
              </c:numCache>
            </c:numRef>
          </c:val>
          <c:extLst>
            <c:ext xmlns:c16="http://schemas.microsoft.com/office/drawing/2014/chart" uri="{C3380CC4-5D6E-409C-BE32-E72D297353CC}">
              <c16:uniqueId val="{00000004-7EC5-48E6-891E-DA731AAAA5A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{C2701311-2701-40EB-86A1-D9FFFA5D8A6D}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EC5-48E6-891E-DA731AAAA5A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{33FDFA92-056E-4E7D-B69F-F4AA65EDADF4}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EC5-48E6-891E-DA731AAAA5A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{0E785492-58AF-4D60-A278-CC5EE87E4483}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EC5-48E6-891E-DA731AAAA5A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{B2FA48E7-B7B0-4D14-BD80-17A06A6815BA}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EC5-48E6-891E-DA731AAAA5A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EC5-48E6-891E-DA731AAAA5A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EC5-48E6-891E-DA731AAAA5A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{38E61E99-6679-433E-B7E0-EF321A3A3373}</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BFEF-4FAE-86BC-2D7498A8FBD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{99D72B12-12DA-40F8-8732-2D036293F6F0}</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BFEF-4FAE-86BC-2D7498A8FBD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{0BF18488-AE79-4F39-B22E-146B9051765B}</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FEF-4FAE-86BC-2D7498A8FBD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{73F90F7D-C056-4843-A076-4A58A2E00DB2}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FEF-4FAE-86BC-2D7498A8FB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-3.1786520160894733</c:v>
                </c:pt>
                <c:pt idx="1">
                  <c:v>-3.156552267354261</c:v>
                </c:pt>
                <c:pt idx="2">
                  <c:v>-2.7637010795899166</c:v>
                </c:pt>
                <c:pt idx="3">
                  <c:v>-2.8655893304673015</c:v>
                </c:pt>
              </c:numCache>
            </c:numRef>
          </c:val>
          <c:extLst>
            <c:ext xmlns:c16="http://schemas.microsoft.com/office/drawing/2014/chart" uri="{C3380CC4-5D6E-409C-BE32-E72D297353CC}">
              <c16:uniqueId val="{00000004-BFEF-4FAE-86BC-2D7498A8FBD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{F2DF6036-BDF9-40FF-A6DC-F4F22A4ED12E}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FEF-4FAE-86BC-2D7498A8FBD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{7EC8E0D8-B4E2-409F-8A5D-EFD85C759912}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FEF-4FAE-86BC-2D7498A8FBD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{23B8EC5B-8E92-42FE-AA8F-8280933FB355}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FEF-4FAE-86BC-2D7498A8FBD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{3C46CF0D-3586-4401-BBF3-FAE9FA92D2E5}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FEF-4FAE-86BC-2D7498A8FBD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EF-4FAE-86BC-2D7498A8FBD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EF-4FAE-86BC-2D7498A8FBD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{AA4CE962-C4EE-4A96-B608-2D55214993C4}</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E9C7-4A73-872B-C9E51CA53927}"/>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{62A2C947-3E4E-4ECA-AFD1-E52FC6647B9D}</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E9C7-4A73-872B-C9E51CA53927}"/>
                </c:ext>
              </c:extLst>
            </c:dLbl>
            <c:dLbl>
              <c:idx val="2"/>
              <c:tx>
                <c:strRef>
                  <c:f>Daten_Diagramme!$D$16</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{93C7F7B1-634C-406F-A653-370F4863BDD9}</c15:txfldGUID>
                      <c15:f>Daten_Diagramme!$D$16</c15:f>
                      <c15:dlblFieldTableCache>
                        <c:ptCount val="1"/>
                        <c:pt idx="0">
                          <c:v>5.0</c:v>
                        </c:pt>
                      </c15:dlblFieldTableCache>
                    </c15:dlblFTEntry>
                  </c15:dlblFieldTable>
                  <c15:showDataLabelsRange val="0"/>
                </c:ext>
                <c:ext xmlns:c16="http://schemas.microsoft.com/office/drawing/2014/chart" uri="{C3380CC4-5D6E-409C-BE32-E72D297353CC}">
                  <c16:uniqueId val="{00000002-E9C7-4A73-872B-C9E51CA53927}"/>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{5D4E4F20-05B4-4FBB-BA56-AE316D43F89D}</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E9C7-4A73-872B-C9E51CA53927}"/>
                </c:ext>
              </c:extLst>
            </c:dLbl>
            <c:dLbl>
              <c:idx val="4"/>
              <c:tx>
                <c:strRef>
                  <c:f>Daten_Diagramme!$D$18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{9BE29A9D-32B2-4FDA-A4CC-1E357E4FC903}</c15:txfldGUID>
                      <c15:f>Daten_Diagramme!$D$18</c15:f>
                      <c15:dlblFieldTableCache>
                        <c:ptCount val="1"/>
                        <c:pt idx="0">
                          <c:v>-6.0</c:v>
                        </c:pt>
                      </c15:dlblFieldTableCache>
                    </c15:dlblFTEntry>
                  </c15:dlblFieldTable>
                  <c15:showDataLabelsRange val="0"/>
                </c:ext>
                <c:ext xmlns:c16="http://schemas.microsoft.com/office/drawing/2014/chart" uri="{C3380CC4-5D6E-409C-BE32-E72D297353CC}">
                  <c16:uniqueId val="{00000004-E9C7-4A73-872B-C9E51CA53927}"/>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{B721E525-1294-4C71-87B0-EA2260E858D2}</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E9C7-4A73-872B-C9E51CA53927}"/>
                </c:ext>
              </c:extLst>
            </c:dLbl>
            <c:dLbl>
              <c:idx val="6"/>
              <c:tx>
                <c:strRef>
                  <c:f>Daten_Diagramme!$D$20</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{44D16FCA-7E55-4193-8F2E-2A7B68A3D9C5}</c15:txfldGUID>
                      <c15:f>Daten_Diagramme!$D$20</c15:f>
                      <c15:dlblFieldTableCache>
                        <c:ptCount val="1"/>
                        <c:pt idx="0">
                          <c:v>-0.7</c:v>
                        </c:pt>
                      </c15:dlblFieldTableCache>
                    </c15:dlblFTEntry>
                  </c15:dlblFieldTable>
                  <c15:showDataLabelsRange val="0"/>
                </c:ext>
                <c:ext xmlns:c16="http://schemas.microsoft.com/office/drawing/2014/chart" uri="{C3380CC4-5D6E-409C-BE32-E72D297353CC}">
                  <c16:uniqueId val="{00000006-E9C7-4A73-872B-C9E51CA53927}"/>
                </c:ext>
              </c:extLst>
            </c:dLbl>
            <c:dLbl>
              <c:idx val="7"/>
              <c:tx>
                <c:strRef>
                  <c:f>Daten_Diagramme!$D$21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{56A35596-4246-4439-9BEB-4C9EF970855C}</c15:txfldGUID>
                      <c15:f>Daten_Diagramme!$D$21</c15:f>
                      <c15:dlblFieldTableCache>
                        <c:ptCount val="1"/>
                        <c:pt idx="0">
                          <c:v>3.7</c:v>
                        </c:pt>
                      </c15:dlblFieldTableCache>
                    </c15:dlblFTEntry>
                  </c15:dlblFieldTable>
                  <c15:showDataLabelsRange val="0"/>
                </c:ext>
                <c:ext xmlns:c16="http://schemas.microsoft.com/office/drawing/2014/chart" uri="{C3380CC4-5D6E-409C-BE32-E72D297353CC}">
                  <c16:uniqueId val="{00000007-E9C7-4A73-872B-C9E51CA53927}"/>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{DCE8CE61-DB68-4A60-87F6-DDD8EE34A235}</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E9C7-4A73-872B-C9E51CA53927}"/>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{3CE21B8C-53DE-4E40-BFB2-831CBB7CE4A3}</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E9C7-4A73-872B-C9E51CA53927}"/>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{BF295886-C0BE-482B-B132-E0A3CE84018F}</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E9C7-4A73-872B-C9E51CA53927}"/>
                </c:ext>
              </c:extLst>
            </c:dLbl>
            <c:dLbl>
              <c:idx val="11"/>
              <c:tx>
                <c:strRef>
                  <c:f>Daten_Diagramme!$D$25</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{19E9EF24-C13A-497C-9BE0-6589FF00C4EC}</c15:txfldGUID>
                      <c15:f>Daten_Diagramme!$D$25</c15:f>
                      <c15:dlblFieldTableCache>
                        <c:ptCount val="1"/>
                        <c:pt idx="0">
                          <c:v>0.3</c:v>
                        </c:pt>
                      </c15:dlblFieldTableCache>
                    </c15:dlblFTEntry>
                  </c15:dlblFieldTable>
                  <c15:showDataLabelsRange val="0"/>
                </c:ext>
                <c:ext xmlns:c16="http://schemas.microsoft.com/office/drawing/2014/chart" uri="{C3380CC4-5D6E-409C-BE32-E72D297353CC}">
                  <c16:uniqueId val="{0000000B-E9C7-4A73-872B-C9E51CA53927}"/>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{A8CEB01C-6DE1-4DFE-9255-A9730A44F1E9}</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E9C7-4A73-872B-C9E51CA53927}"/>
                </c:ext>
              </c:extLst>
            </c:dLbl>
            <c:dLbl>
              <c:idx val="13"/>
              <c:tx>
                <c:strRef>
                  <c:f>Daten_Diagramme!$D$27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{D61CF164-84CD-4F8E-960C-1AF0F647D4B7}</c15:txfldGUID>
                      <c15:f>Daten_Diagramme!$D$27</c15:f>
                      <c15:dlblFieldTableCache>
                        <c:ptCount val="1"/>
                        <c:pt idx="0">
                          <c:v>-6.6</c:v>
                        </c:pt>
                      </c15:dlblFieldTableCache>
                    </c15:dlblFTEntry>
                  </c15:dlblFieldTable>
                  <c15:showDataLabelsRange val="0"/>
                </c:ext>
                <c:ext xmlns:c16="http://schemas.microsoft.com/office/drawing/2014/chart" uri="{C3380CC4-5D6E-409C-BE32-E72D297353CC}">
                  <c16:uniqueId val="{0000000D-E9C7-4A73-872B-C9E51CA53927}"/>
                </c:ext>
              </c:extLst>
            </c:dLbl>
            <c:dLbl>
              <c:idx val="14"/>
              <c:tx>
                <c:strRef>
                  <c:f>Daten_Diagramme!$D$28</c:f>
                  <c:strCache>
                    <c:ptCount val="1"/>
                    <c:pt idx="0">
                      <c:v>21.3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{4EC13639-83CE-41EF-B692-5D2074B2B6EE}</c15:txfldGUID>
                      <c15:f>Daten_Diagramme!$D$28</c15:f>
                      <c15:dlblFieldTableCache>
                        <c:ptCount val="1"/>
                        <c:pt idx="0">
                          <c:v>21.3</c:v>
                        </c:pt>
                      </c15:dlblFieldTableCache>
                    </c15:dlblFTEntry>
                  </c15:dlblFieldTable>
                  <c15:showDataLabelsRange val="0"/>
                </c:ext>
                <c:ext xmlns:c16="http://schemas.microsoft.com/office/drawing/2014/chart" uri="{C3380CC4-5D6E-409C-BE32-E72D297353CC}">
                  <c16:uniqueId val="{0000000E-E9C7-4A73-872B-C9E51CA53927}"/>
                </c:ext>
              </c:extLst>
            </c:dLbl>
            <c:dLbl>
              <c:idx val="15"/>
              <c:tx>
                <c:strRef>
                  <c:f>Daten_Diagramme!$D$29</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{0673D2A1-C23B-426F-AC59-4176E0674C5B}</c15:txfldGUID>
                      <c15:f>Daten_Diagramme!$D$29</c15:f>
                      <c15:dlblFieldTableCache>
                        <c:ptCount val="1"/>
                        <c:pt idx="0">
                          <c:v>-14.9</c:v>
                        </c:pt>
                      </c15:dlblFieldTableCache>
                    </c15:dlblFTEntry>
                  </c15:dlblFieldTable>
                  <c15:showDataLabelsRange val="0"/>
                </c:ext>
                <c:ext xmlns:c16="http://schemas.microsoft.com/office/drawing/2014/chart" uri="{C3380CC4-5D6E-409C-BE32-E72D297353CC}">
                  <c16:uniqueId val="{0000000F-E9C7-4A73-872B-C9E51CA53927}"/>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{BF711D97-8C04-4737-804D-A29D0B1D4140}</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E9C7-4A73-872B-C9E51CA53927}"/>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{C8E3C456-0F3A-4CB9-824D-E3D867F4C82F}</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E9C7-4A73-872B-C9E51CA53927}"/>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{06F0495D-8D6E-4A99-9EEE-E45E0F9ED544}</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E9C7-4A73-872B-C9E51CA53927}"/>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{ED946B7F-20C3-4F8F-AD0F-6CA8E98498EA}</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E9C7-4A73-872B-C9E51CA53927}"/>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{E04DB2A1-C1DE-4990-A48D-F7C05A00B1A0}</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E9C7-4A73-872B-C9E51CA53927}"/>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{C1EAB543-43FD-4941-8112-55AD1B3478B9}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E9C7-4A73-872B-C9E51CA53927}"/>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{0E6E6F92-4966-4E27-B721-C9503D874E2B}</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9C7-4A73-872B-C9E51CA53927}"/>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{6AE28C7A-1E25-4B45-95C4-B7D062D133B9}</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E9C7-4A73-872B-C9E51CA53927}"/>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{31CE829E-7E09-4DCC-980A-05F0D60F32C8}</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E9C7-4A73-872B-C9E51CA53927}"/>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{8DBE7203-57FA-4E1F-BDED-EE33321DE74C}</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E9C7-4A73-872B-C9E51CA53927}"/>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{4ADCB6D0-E089-4B9E-8BD5-62DE3E7A67CB}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9C7-4A73-872B-C9E51CA53927}"/>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{F325F87D-43E5-4C04-8CED-12A3F20E2D72}</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9C7-4A73-872B-C9E51CA53927}"/>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{5CA30338-1EC6-45E8-BA12-6B43B0107DCE}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9C7-4A73-872B-C9E51CA53927}"/>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{F98C5588-9092-4E22-B8D8-E6A5F42E7D4F}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9C7-4A73-872B-C9E51CA53927}"/>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{AFD15529-405B-4CFA-8376-DF71FDB902A4}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9C7-4A73-872B-C9E51CA53927}"/>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{3DCE3245-04BA-4B20-8F69-161AAADA09BE}</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E9C7-4A73-872B-C9E51CA539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0.43401696935199846</c:v>
                </c:pt>
                <c:pt idx="1">
                  <c:v>-3.236682400539447</c:v>
                </c:pt>
                <c:pt idx="2">
                  <c:v>4.9819494584837543</c:v>
                </c:pt>
                <c:pt idx="3">
                  <c:v>-0.98083049237131836</c:v>
                </c:pt>
                <c:pt idx="4">
                  <c:v>-5.9722788422339992</c:v>
                </c:pt>
                <c:pt idx="5">
                  <c:v>-0.10159160176092109</c:v>
                </c:pt>
                <c:pt idx="6">
                  <c:v>-0.72042760864513133</c:v>
                </c:pt>
                <c:pt idx="7">
                  <c:v>3.6986301369863015</c:v>
                </c:pt>
                <c:pt idx="8">
                  <c:v>1.6308902211048797</c:v>
                </c:pt>
                <c:pt idx="9">
                  <c:v>-1.7330210772833723</c:v>
                </c:pt>
                <c:pt idx="10">
                  <c:v>-0.43434680922151686</c:v>
                </c:pt>
                <c:pt idx="11">
                  <c:v>0.27347310847766637</c:v>
                </c:pt>
                <c:pt idx="12">
                  <c:v>-2.3466666666666667</c:v>
                </c:pt>
                <c:pt idx="13">
                  <c:v>-6.5893837705918239</c:v>
                </c:pt>
                <c:pt idx="14">
                  <c:v>21.268115942028984</c:v>
                </c:pt>
                <c:pt idx="15">
                  <c:v>-14.928004701733764</c:v>
                </c:pt>
                <c:pt idx="16">
                  <c:v>2.2051773729626079</c:v>
                </c:pt>
                <c:pt idx="17">
                  <c:v>1.8907018907018907</c:v>
                </c:pt>
                <c:pt idx="18">
                  <c:v>2.2729518727146951</c:v>
                </c:pt>
                <c:pt idx="19">
                  <c:v>2.962815669119109</c:v>
                </c:pt>
                <c:pt idx="20">
                  <c:v>0.99827882960413084</c:v>
                </c:pt>
                <c:pt idx="21">
                  <c:v>0</c:v>
                </c:pt>
                <c:pt idx="23">
                  <c:v>-3.236682400539447</c:v>
                </c:pt>
                <c:pt idx="24">
                  <c:v>-0.15344911766757341</c:v>
                </c:pt>
                <c:pt idx="25">
                  <c:v>0.88603682498564973</c:v>
                </c:pt>
              </c:numCache>
            </c:numRef>
          </c:val>
          <c:extLst>
            <c:ext xmlns:c16="http://schemas.microsoft.com/office/drawing/2014/chart" uri="{C3380CC4-5D6E-409C-BE32-E72D297353CC}">
              <c16:uniqueId val="{00000020-E9C7-4A73-872B-C9E51CA53927}"/>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{1FEFAEBC-0547-4CAD-BBE9-82AEBF0A7191}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9C7-4A73-872B-C9E51CA53927}"/>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{9C1BB351-0D01-42DE-A504-53997288B1AD}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9C7-4A73-872B-C9E51CA53927}"/>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{4CC7B299-1EF2-4672-926C-901EAD387C20}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9C7-4A73-872B-C9E51CA53927}"/>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{B9341A30-9BD8-4910-A4BE-C6048466CDC0}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9C7-4A73-872B-C9E51CA53927}"/>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{6B87CA84-BD82-4AEC-BFE6-417F864403C6}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9C7-4A73-872B-C9E51CA53927}"/>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{C7898CF5-3FA4-40AE-9CAB-15AA2A0DCB83}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9C7-4A73-872B-C9E51CA53927}"/>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{174C7537-3A1D-4D67-AA20-AA4F74A5038A}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9C7-4A73-872B-C9E51CA53927}"/>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{7046B516-B769-4AA3-B1BD-1CFE04F40FB2}</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9C7-4A73-872B-C9E51CA53927}"/>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{83F7AA2D-3535-4D1A-AD0F-88CD1E4D0E19}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9C7-4A73-872B-C9E51CA53927}"/>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{C5CDF833-814D-4BA3-90FD-ED009E60B12A}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9C7-4A73-872B-C9E51CA53927}"/>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{95616C23-3E07-487C-B767-A40FBFAD9951}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9C7-4A73-872B-C9E51CA53927}"/>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{098A2513-5E95-4109-B47D-23C647B73EB9}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9C7-4A73-872B-C9E51CA53927}"/>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{2C3E2F92-BC8D-45D7-BF3F-3B9DE2CAE6EB}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9C7-4A73-872B-C9E51CA53927}"/>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{71403783-14B5-48BF-99D9-ECE2EA504A38}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9C7-4A73-872B-C9E51CA53927}"/>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{E2EB5443-26E1-4646-BA46-7E23754AA42C}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9C7-4A73-872B-C9E51CA53927}"/>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{DCFEF51F-A2EC-4470-957D-A92A3512E04E}</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9C7-4A73-872B-C9E51CA53927}"/>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{14702E78-C234-46DE-A44B-C7D27F709AA5}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9C7-4A73-872B-C9E51CA53927}"/>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{67A418CF-57D6-439E-8D31-8B5461EF943D}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9C7-4A73-872B-C9E51CA53927}"/>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{89F7736F-DE9F-4EA5-A772-39128EFE3276}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9C7-4A73-872B-C9E51CA53927}"/>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{B94B7400-165B-4041-9534-65C2EF752FFF}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9C7-4A73-872B-C9E51CA53927}"/>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{CCADFAA2-E8B3-4C54-B893-4D7533D7695E}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9C7-4A73-872B-C9E51CA53927}"/>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{1496F464-D246-4EF3-A574-384920482504}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9C7-4A73-872B-C9E51CA53927}"/>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{D0A2E015-9DE9-4592-A8E9-A58C4C362993}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9C7-4A73-872B-C9E51CA53927}"/>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{4BB0F5A6-3C7F-4F08-9BE4-A7105C209F39}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9C7-4A73-872B-C9E51CA53927}"/>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{8E7AA3B6-7A01-4954-B3DA-3C74BB04CE7F}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9C7-4A73-872B-C9E51CA53927}"/>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{E247BA9F-5718-4E4C-8715-10045F28902A}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9C7-4A73-872B-C9E51CA53927}"/>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{1483EFF4-646C-42CB-AD74-FDFC08E63102}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9C7-4A73-872B-C9E51CA53927}"/>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{0D618C72-A14D-41DB-B590-2402370BD32D}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9C7-4A73-872B-C9E51CA53927}"/>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{C7723529-157A-4F21-922A-A3BDD9EEEB87}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9C7-4A73-872B-C9E51CA53927}"/>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{257A428C-9984-4C10-B99E-FE4BB8521018}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9C7-4A73-872B-C9E51CA53927}"/>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{55EE67F3-E632-4689-BA32-204A47F6FB90}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9C7-4A73-872B-C9E51CA53927}"/>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{BA1FE7DB-35A5-4A96-AB9C-5BCB504CA5F5}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9C7-4A73-872B-C9E51CA539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9C7-4A73-872B-C9E51CA53927}"/>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9C7-4A73-872B-C9E51CA53927}"/>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{5EE00479-F032-45F6-BBAB-6B4C5EF35D20}</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EADE-4859-A28B-4B1EC2C01D5D}"/>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{9B2CC7B1-11D3-4A09-9539-203E6206FABA}</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EADE-4859-A28B-4B1EC2C01D5D}"/>
                </c:ext>
              </c:extLst>
            </c:dLbl>
            <c:dLbl>
              <c:idx val="2"/>
              <c:tx>
                <c:strRef>
                  <c:f>Daten_Diagramme!$E$16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{EA46EBA1-15CC-4345-9511-800CC6BF29FD}</c15:txfldGUID>
                      <c15:f>Daten_Diagramme!$E$16</c15:f>
                      <c15:dlblFieldTableCache>
                        <c:ptCount val="1"/>
                        <c:pt idx="0">
                          <c:v>0.5</c:v>
                        </c:pt>
                      </c15:dlblFieldTableCache>
                    </c15:dlblFTEntry>
                  </c15:dlblFieldTable>
                  <c15:showDataLabelsRange val="0"/>
                </c:ext>
                <c:ext xmlns:c16="http://schemas.microsoft.com/office/drawing/2014/chart" uri="{C3380CC4-5D6E-409C-BE32-E72D297353CC}">
                  <c16:uniqueId val="{00000002-EADE-4859-A28B-4B1EC2C01D5D}"/>
                </c:ext>
              </c:extLst>
            </c:dLbl>
            <c:dLbl>
              <c:idx val="3"/>
              <c:tx>
                <c:strRef>
                  <c:f>Daten_Diagramme!$E$17</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{A95C91EE-75C5-4099-A6B2-62ADBB7D04F2}</c15:txfldGUID>
                      <c15:f>Daten_Diagramme!$E$17</c15:f>
                      <c15:dlblFieldTableCache>
                        <c:ptCount val="1"/>
                        <c:pt idx="0">
                          <c:v>-10.8</c:v>
                        </c:pt>
                      </c15:dlblFieldTableCache>
                    </c15:dlblFTEntry>
                  </c15:dlblFieldTable>
                  <c15:showDataLabelsRange val="0"/>
                </c:ext>
                <c:ext xmlns:c16="http://schemas.microsoft.com/office/drawing/2014/chart" uri="{C3380CC4-5D6E-409C-BE32-E72D297353CC}">
                  <c16:uniqueId val="{00000003-EADE-4859-A28B-4B1EC2C01D5D}"/>
                </c:ext>
              </c:extLst>
            </c:dLbl>
            <c:dLbl>
              <c:idx val="4"/>
              <c:tx>
                <c:strRef>
                  <c:f>Daten_Diagramme!$E$18</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{C55E3DCD-4B21-4268-8863-B1BA0C1F0EDA}</c15:txfldGUID>
                      <c15:f>Daten_Diagramme!$E$18</c15:f>
                      <c15:dlblFieldTableCache>
                        <c:ptCount val="1"/>
                        <c:pt idx="0">
                          <c:v>-15.9</c:v>
                        </c:pt>
                      </c15:dlblFieldTableCache>
                    </c15:dlblFTEntry>
                  </c15:dlblFieldTable>
                  <c15:showDataLabelsRange val="0"/>
                </c:ext>
                <c:ext xmlns:c16="http://schemas.microsoft.com/office/drawing/2014/chart" uri="{C3380CC4-5D6E-409C-BE32-E72D297353CC}">
                  <c16:uniqueId val="{00000004-EADE-4859-A28B-4B1EC2C01D5D}"/>
                </c:ext>
              </c:extLst>
            </c:dLbl>
            <c:dLbl>
              <c:idx val="5"/>
              <c:tx>
                <c:strRef>
                  <c:f>Daten_Diagramme!$E$19</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{8F200D4C-C379-461D-AE13-7999D57F115B}</c15:txfldGUID>
                      <c15:f>Daten_Diagramme!$E$19</c15:f>
                      <c15:dlblFieldTableCache>
                        <c:ptCount val="1"/>
                        <c:pt idx="0">
                          <c:v>-8.6</c:v>
                        </c:pt>
                      </c15:dlblFieldTableCache>
                    </c15:dlblFTEntry>
                  </c15:dlblFieldTable>
                  <c15:showDataLabelsRange val="0"/>
                </c:ext>
                <c:ext xmlns:c16="http://schemas.microsoft.com/office/drawing/2014/chart" uri="{C3380CC4-5D6E-409C-BE32-E72D297353CC}">
                  <c16:uniqueId val="{00000005-EADE-4859-A28B-4B1EC2C01D5D}"/>
                </c:ext>
              </c:extLst>
            </c:dLbl>
            <c:dLbl>
              <c:idx val="6"/>
              <c:tx>
                <c:strRef>
                  <c:f>Daten_Diagramme!$E$20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{D7C4287C-1250-4D8E-8769-2DEB2454AF32}</c15:txfldGUID>
                      <c15:f>Daten_Diagramme!$E$20</c15:f>
                      <c15:dlblFieldTableCache>
                        <c:ptCount val="1"/>
                        <c:pt idx="0">
                          <c:v>-4.0</c:v>
                        </c:pt>
                      </c15:dlblFieldTableCache>
                    </c15:dlblFTEntry>
                  </c15:dlblFieldTable>
                  <c15:showDataLabelsRange val="0"/>
                </c:ext>
                <c:ext xmlns:c16="http://schemas.microsoft.com/office/drawing/2014/chart" uri="{C3380CC4-5D6E-409C-BE32-E72D297353CC}">
                  <c16:uniqueId val="{00000006-EADE-4859-A28B-4B1EC2C01D5D}"/>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{6BDB3FCD-68E2-459C-9592-D4CBAA9EF438}</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EADE-4859-A28B-4B1EC2C01D5D}"/>
                </c:ext>
              </c:extLst>
            </c:dLbl>
            <c:dLbl>
              <c:idx val="8"/>
              <c:tx>
                <c:strRef>
                  <c:f>Daten_Diagramme!$E$22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{8ABEB9DD-E842-4723-A41E-73CACEF257D8}</c15:txfldGUID>
                      <c15:f>Daten_Diagramme!$E$22</c15:f>
                      <c15:dlblFieldTableCache>
                        <c:ptCount val="1"/>
                        <c:pt idx="0">
                          <c:v>-2.8</c:v>
                        </c:pt>
                      </c15:dlblFieldTableCache>
                    </c15:dlblFTEntry>
                  </c15:dlblFieldTable>
                  <c15:showDataLabelsRange val="0"/>
                </c:ext>
                <c:ext xmlns:c16="http://schemas.microsoft.com/office/drawing/2014/chart" uri="{C3380CC4-5D6E-409C-BE32-E72D297353CC}">
                  <c16:uniqueId val="{00000008-EADE-4859-A28B-4B1EC2C01D5D}"/>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{1FA548CD-F7AA-4490-80E1-4C8125BE63E3}</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EADE-4859-A28B-4B1EC2C01D5D}"/>
                </c:ext>
              </c:extLst>
            </c:dLbl>
            <c:dLbl>
              <c:idx val="10"/>
              <c:tx>
                <c:strRef>
                  <c:f>Daten_Diagramme!$E$24</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{32F292B3-66E2-48F9-AB6E-C67DD0552660}</c15:txfldGUID>
                      <c15:f>Daten_Diagramme!$E$24</c15:f>
                      <c15:dlblFieldTableCache>
                        <c:ptCount val="1"/>
                        <c:pt idx="0">
                          <c:v>-9.3</c:v>
                        </c:pt>
                      </c15:dlblFieldTableCache>
                    </c15:dlblFTEntry>
                  </c15:dlblFieldTable>
                  <c15:showDataLabelsRange val="0"/>
                </c:ext>
                <c:ext xmlns:c16="http://schemas.microsoft.com/office/drawing/2014/chart" uri="{C3380CC4-5D6E-409C-BE32-E72D297353CC}">
                  <c16:uniqueId val="{0000000A-EADE-4859-A28B-4B1EC2C01D5D}"/>
                </c:ext>
              </c:extLst>
            </c:dLbl>
            <c:dLbl>
              <c:idx val="11"/>
              <c:tx>
                <c:strRef>
                  <c:f>Daten_Diagramme!$E$25</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{65CF60D8-549E-4E15-8CB3-A872FED526A2}</c15:txfldGUID>
                      <c15:f>Daten_Diagramme!$E$25</c15:f>
                      <c15:dlblFieldTableCache>
                        <c:ptCount val="1"/>
                        <c:pt idx="0">
                          <c:v>10.8</c:v>
                        </c:pt>
                      </c15:dlblFieldTableCache>
                    </c15:dlblFTEntry>
                  </c15:dlblFieldTable>
                  <c15:showDataLabelsRange val="0"/>
                </c:ext>
                <c:ext xmlns:c16="http://schemas.microsoft.com/office/drawing/2014/chart" uri="{C3380CC4-5D6E-409C-BE32-E72D297353CC}">
                  <c16:uniqueId val="{0000000B-EADE-4859-A28B-4B1EC2C01D5D}"/>
                </c:ext>
              </c:extLst>
            </c:dLbl>
            <c:dLbl>
              <c:idx val="12"/>
              <c:tx>
                <c:strRef>
                  <c:f>Daten_Diagramme!$E$26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{AF18ACFF-5E4C-4326-9EAB-B142C96D212A}</c15:txfldGUID>
                      <c15:f>Daten_Diagramme!$E$26</c15:f>
                      <c15:dlblFieldTableCache>
                        <c:ptCount val="1"/>
                        <c:pt idx="0">
                          <c:v>-4.8</c:v>
                        </c:pt>
                      </c15:dlblFieldTableCache>
                    </c15:dlblFTEntry>
                  </c15:dlblFieldTable>
                  <c15:showDataLabelsRange val="0"/>
                </c:ext>
                <c:ext xmlns:c16="http://schemas.microsoft.com/office/drawing/2014/chart" uri="{C3380CC4-5D6E-409C-BE32-E72D297353CC}">
                  <c16:uniqueId val="{0000000C-EADE-4859-A28B-4B1EC2C01D5D}"/>
                </c:ext>
              </c:extLst>
            </c:dLbl>
            <c:dLbl>
              <c:idx val="13"/>
              <c:tx>
                <c:strRef>
                  <c:f>Daten_Diagramme!$E$27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{259B3EC5-BE4D-4C28-92B7-F09BDDBC910D}</c15:txfldGUID>
                      <c15:f>Daten_Diagramme!$E$27</c15:f>
                      <c15:dlblFieldTableCache>
                        <c:ptCount val="1"/>
                        <c:pt idx="0">
                          <c:v>-3.4</c:v>
                        </c:pt>
                      </c15:dlblFieldTableCache>
                    </c15:dlblFTEntry>
                  </c15:dlblFieldTable>
                  <c15:showDataLabelsRange val="0"/>
                </c:ext>
                <c:ext xmlns:c16="http://schemas.microsoft.com/office/drawing/2014/chart" uri="{C3380CC4-5D6E-409C-BE32-E72D297353CC}">
                  <c16:uniqueId val="{0000000D-EADE-4859-A28B-4B1EC2C01D5D}"/>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{DB0DC0D0-27C1-4297-BA03-581DCCE9C390}</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EADE-4859-A28B-4B1EC2C01D5D}"/>
                </c:ext>
              </c:extLst>
            </c:dLbl>
            <c:dLbl>
              <c:idx val="15"/>
              <c:tx>
                <c:strRef>
                  <c:f>Daten_Diagramme!$E$29</c:f>
                  <c:strCache>
                    <c:ptCount val="1"/>
                    <c:pt idx="0">
                      <c:v>-14.7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{113287B0-55FA-4A85-96F9-7ABE3D883574}</c15:txfldGUID>
                      <c15:f>Daten_Diagramme!$E$29</c15:f>
                      <c15:dlblFieldTableCache>
                        <c:ptCount val="1"/>
                        <c:pt idx="0">
                          <c:v>-14.7</c:v>
                        </c:pt>
                      </c15:dlblFieldTableCache>
                    </c15:dlblFTEntry>
                  </c15:dlblFieldTable>
                  <c15:showDataLabelsRange val="0"/>
                </c:ext>
                <c:ext xmlns:c16="http://schemas.microsoft.com/office/drawing/2014/chart" uri="{C3380CC4-5D6E-409C-BE32-E72D297353CC}">
                  <c16:uniqueId val="{0000000F-EADE-4859-A28B-4B1EC2C01D5D}"/>
                </c:ext>
              </c:extLst>
            </c:dLbl>
            <c:dLbl>
              <c:idx val="16"/>
              <c:tx>
                <c:strRef>
                  <c:f>Daten_Diagramme!$E$30</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{A4FC8497-3E5D-4BC8-8480-25449692160D}</c15:txfldGUID>
                      <c15:f>Daten_Diagramme!$E$30</c15:f>
                      <c15:dlblFieldTableCache>
                        <c:ptCount val="1"/>
                        <c:pt idx="0">
                          <c:v>-9.0</c:v>
                        </c:pt>
                      </c15:dlblFieldTableCache>
                    </c15:dlblFTEntry>
                  </c15:dlblFieldTable>
                  <c15:showDataLabelsRange val="0"/>
                </c:ext>
                <c:ext xmlns:c16="http://schemas.microsoft.com/office/drawing/2014/chart" uri="{C3380CC4-5D6E-409C-BE32-E72D297353CC}">
                  <c16:uniqueId val="{00000010-EADE-4859-A28B-4B1EC2C01D5D}"/>
                </c:ext>
              </c:extLst>
            </c:dLbl>
            <c:dLbl>
              <c:idx val="17"/>
              <c:tx>
                <c:strRef>
                  <c:f>Daten_Diagramme!$E$31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{C43CF66E-AE13-431D-BA5A-DEECAB1DDB0B}</c15:txfldGUID>
                      <c15:f>Daten_Diagramme!$E$31</c15:f>
                      <c15:dlblFieldTableCache>
                        <c:ptCount val="1"/>
                        <c:pt idx="0">
                          <c:v>-4.9</c:v>
                        </c:pt>
                      </c15:dlblFieldTableCache>
                    </c15:dlblFTEntry>
                  </c15:dlblFieldTable>
                  <c15:showDataLabelsRange val="0"/>
                </c:ext>
                <c:ext xmlns:c16="http://schemas.microsoft.com/office/drawing/2014/chart" uri="{C3380CC4-5D6E-409C-BE32-E72D297353CC}">
                  <c16:uniqueId val="{00000011-EADE-4859-A28B-4B1EC2C01D5D}"/>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{F24BD837-9713-44BB-B61C-C006FD8954DE}</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EADE-4859-A28B-4B1EC2C01D5D}"/>
                </c:ext>
              </c:extLst>
            </c:dLbl>
            <c:dLbl>
              <c:idx val="19"/>
              <c:tx>
                <c:strRef>
                  <c:f>Daten_Diagramme!$E$33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{3DFC86BA-23DD-4718-96A4-56398F5801F7}</c15:txfldGUID>
                      <c15:f>Daten_Diagramme!$E$33</c15:f>
                      <c15:dlblFieldTableCache>
                        <c:ptCount val="1"/>
                        <c:pt idx="0">
                          <c:v>-1.5</c:v>
                        </c:pt>
                      </c15:dlblFieldTableCache>
                    </c15:dlblFTEntry>
                  </c15:dlblFieldTable>
                  <c15:showDataLabelsRange val="0"/>
                </c:ext>
                <c:ext xmlns:c16="http://schemas.microsoft.com/office/drawing/2014/chart" uri="{C3380CC4-5D6E-409C-BE32-E72D297353CC}">
                  <c16:uniqueId val="{00000013-EADE-4859-A28B-4B1EC2C01D5D}"/>
                </c:ext>
              </c:extLst>
            </c:dLbl>
            <c:dLbl>
              <c:idx val="20"/>
              <c:tx>
                <c:strRef>
                  <c:f>Daten_Diagramme!$E$34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{1C58317E-97D0-4DD0-951A-162934B00E01}</c15:txfldGUID>
                      <c15:f>Daten_Diagramme!$E$34</c15:f>
                      <c15:dlblFieldTableCache>
                        <c:ptCount val="1"/>
                        <c:pt idx="0">
                          <c:v>-1.0</c:v>
                        </c:pt>
                      </c15:dlblFieldTableCache>
                    </c15:dlblFTEntry>
                  </c15:dlblFieldTable>
                  <c15:showDataLabelsRange val="0"/>
                </c:ext>
                <c:ext xmlns:c16="http://schemas.microsoft.com/office/drawing/2014/chart" uri="{C3380CC4-5D6E-409C-BE32-E72D297353CC}">
                  <c16:uniqueId val="{00000014-EADE-4859-A28B-4B1EC2C01D5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{96DE8161-0EEB-4D41-9490-6F88F29D2231}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ADE-4859-A28B-4B1EC2C01D5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{44D1A474-82DB-4901-882B-B2A70AC60AFB}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ADE-4859-A28B-4B1EC2C01D5D}"/>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{88717C2C-5EFB-457F-8874-47B10A3CDE64}</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EADE-4859-A28B-4B1EC2C01D5D}"/>
                </c:ext>
              </c:extLst>
            </c:dLbl>
            <c:dLbl>
              <c:idx val="24"/>
              <c:tx>
                <c:strRef>
                  <c:f>Daten_Diagramme!$E$38</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{424D9151-C368-4566-AC7C-2CA3C6472C77}</c15:txfldGUID>
                      <c15:f>Daten_Diagramme!$E$38</c15:f>
                      <c15:dlblFieldTableCache>
                        <c:ptCount val="1"/>
                        <c:pt idx="0">
                          <c:v>-6.8</c:v>
                        </c:pt>
                      </c15:dlblFieldTableCache>
                    </c15:dlblFTEntry>
                  </c15:dlblFieldTable>
                  <c15:showDataLabelsRange val="0"/>
                </c:ext>
                <c:ext xmlns:c16="http://schemas.microsoft.com/office/drawing/2014/chart" uri="{C3380CC4-5D6E-409C-BE32-E72D297353CC}">
                  <c16:uniqueId val="{00000018-EADE-4859-A28B-4B1EC2C01D5D}"/>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{47FFFC91-45B6-41F4-A917-9364E887936B}</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EADE-4859-A28B-4B1EC2C01D5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{38FAAA22-7C5A-4603-8CC5-229604FF9FCD}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ADE-4859-A28B-4B1EC2C01D5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{87071230-8758-402C-8683-D9B51C7CF118}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ADE-4859-A28B-4B1EC2C01D5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{4F623E73-2E11-40F9-8C4D-0BA45C733D46}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ADE-4859-A28B-4B1EC2C01D5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{E62174D9-1B57-49F2-A349-52AF67AF051C}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ADE-4859-A28B-4B1EC2C01D5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{7BE3A3B4-C3CF-451C-B505-B2D7C91EB0E9}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ADE-4859-A28B-4B1EC2C01D5D}"/>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{F55D2FD8-4FF9-4015-8106-39C2139B770E}</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EADE-4859-A28B-4B1EC2C01D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-3.1786520160894733</c:v>
                </c:pt>
                <c:pt idx="1">
                  <c:v>3.129251700680272</c:v>
                </c:pt>
                <c:pt idx="2">
                  <c:v>0.52910052910052907</c:v>
                </c:pt>
                <c:pt idx="3">
                  <c:v>-10.775047258979207</c:v>
                </c:pt>
                <c:pt idx="4">
                  <c:v>-15.903413821815153</c:v>
                </c:pt>
                <c:pt idx="5">
                  <c:v>-8.6340206185567006</c:v>
                </c:pt>
                <c:pt idx="6">
                  <c:v>-4.0380047505938244</c:v>
                </c:pt>
                <c:pt idx="7">
                  <c:v>1.4914243102162565</c:v>
                </c:pt>
                <c:pt idx="8">
                  <c:v>-2.8029093489444739</c:v>
                </c:pt>
                <c:pt idx="9">
                  <c:v>3.256364712847839</c:v>
                </c:pt>
                <c:pt idx="10">
                  <c:v>-9.3053735255570125</c:v>
                </c:pt>
                <c:pt idx="11">
                  <c:v>10.763209393346379</c:v>
                </c:pt>
                <c:pt idx="12">
                  <c:v>-4.7619047619047619</c:v>
                </c:pt>
                <c:pt idx="13">
                  <c:v>-3.3760683760683761</c:v>
                </c:pt>
                <c:pt idx="14">
                  <c:v>1.9617965926690759</c:v>
                </c:pt>
                <c:pt idx="15">
                  <c:v>-14.705882352941176</c:v>
                </c:pt>
                <c:pt idx="16">
                  <c:v>-9.022556390977444</c:v>
                </c:pt>
                <c:pt idx="17">
                  <c:v>-4.8640915593705296</c:v>
                </c:pt>
                <c:pt idx="18">
                  <c:v>0.68415051311288488</c:v>
                </c:pt>
                <c:pt idx="19">
                  <c:v>-1.5374759769378603</c:v>
                </c:pt>
                <c:pt idx="20">
                  <c:v>-1.0022271714922049</c:v>
                </c:pt>
                <c:pt idx="21">
                  <c:v>0</c:v>
                </c:pt>
                <c:pt idx="23">
                  <c:v>3.129251700680272</c:v>
                </c:pt>
                <c:pt idx="24">
                  <c:v>-6.8239795918367347</c:v>
                </c:pt>
                <c:pt idx="25">
                  <c:v>-2.6732436948046781</c:v>
                </c:pt>
              </c:numCache>
            </c:numRef>
          </c:val>
          <c:extLst>
            <c:ext xmlns:c16="http://schemas.microsoft.com/office/drawing/2014/chart" uri="{C3380CC4-5D6E-409C-BE32-E72D297353CC}">
              <c16:uniqueId val="{00000020-EADE-4859-A28B-4B1EC2C01D5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{FE7BE56D-10E6-493A-9A0E-6B7647CDAFE6}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ADE-4859-A28B-4B1EC2C01D5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{D2017EF2-A6F2-4409-93F3-D47CB3621DAA}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ADE-4859-A28B-4B1EC2C01D5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{710DFF82-AE37-401D-95DF-36562E68C584}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ADE-4859-A28B-4B1EC2C01D5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{4CF8447F-B756-42CC-B514-BB8D10D9CDDB}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ADE-4859-A28B-4B1EC2C01D5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{E5BC9CB2-E7AC-43FC-9446-139ADF8C4499}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ADE-4859-A28B-4B1EC2C01D5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{C7170325-D5AD-4750-AD30-0AF18889EA3F}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ADE-4859-A28B-4B1EC2C01D5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{02A0D584-6384-4F10-B5EC-533E00856B69}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ADE-4859-A28B-4B1EC2C01D5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{ACA30C1C-3BD4-44F5-9E73-948A4E5DDD13}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ADE-4859-A28B-4B1EC2C01D5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{1F9D885E-BC3C-443D-9BD5-CBD1E5935787}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ADE-4859-A28B-4B1EC2C01D5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{7504F455-6E2D-4530-A945-EF62E76338A2}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ADE-4859-A28B-4B1EC2C01D5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{11CCD6AA-7B19-4A5C-A4F2-E7598803653F}</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ADE-4859-A28B-4B1EC2C01D5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{31D5FD6A-3943-4D26-A69D-4ABC9AD3353C}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ADE-4859-A28B-4B1EC2C01D5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{8E836824-6877-44E0-BF5E-828BDA1EE780}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ADE-4859-A28B-4B1EC2C01D5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{DBBA6165-81B5-41E4-8677-5707BED03476}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ADE-4859-A28B-4B1EC2C01D5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{26C3634B-3FAF-412A-9E51-87F5752D4D44}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ADE-4859-A28B-4B1EC2C01D5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{35AC878E-42ED-4FCF-ADC4-AA4287E30562}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ADE-4859-A28B-4B1EC2C01D5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{02A68E70-F1BC-476B-950B-720AEB88EF17}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ADE-4859-A28B-4B1EC2C01D5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{A163737F-640E-4502-98CA-2818D7C15A8F}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ADE-4859-A28B-4B1EC2C01D5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{3FB26524-9DCC-489A-8BA8-3937016B6DAB}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ADE-4859-A28B-4B1EC2C01D5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{88D79709-A316-4CD8-B234-987A27D62777}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ADE-4859-A28B-4B1EC2C01D5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{AD71C02E-4306-4108-BE08-0039A5881BAD}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ADE-4859-A28B-4B1EC2C01D5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{D80D0250-397F-449C-9A12-08016C774885}</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ADE-4859-A28B-4B1EC2C01D5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{051D39F6-95B4-422F-AA02-06422E9607E1}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ADE-4859-A28B-4B1EC2C01D5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{4D95F5E2-3415-4197-BF2A-FB8C27C6080D}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ADE-4859-A28B-4B1EC2C01D5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{E23C5DF7-78D4-491B-9B77-3162D7225083}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ADE-4859-A28B-4B1EC2C01D5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{ADD6434A-48C4-476E-801C-79E1D29E72AD}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ADE-4859-A28B-4B1EC2C01D5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{ECD08575-BDBB-45C6-9396-21641FC2C7B4}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ADE-4859-A28B-4B1EC2C01D5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{1602BEBA-AB1A-467A-9289-7BD4671CAD7A}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ADE-4859-A28B-4B1EC2C01D5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{8BB2C419-8F6F-4634-8094-EDF3C578A4A9}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ADE-4859-A28B-4B1EC2C01D5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{7337E834-E859-4507-ADB6-E5EE9BE6D6EE}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ADE-4859-A28B-4B1EC2C01D5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{3F67E624-C1FC-4B18-A7C9-96CA2F0A85C1}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ADE-4859-A28B-4B1EC2C01D5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{72F845AE-CADB-40E7-BF2E-8B496087B717}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ADE-4859-A28B-4B1EC2C01D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ADE-4859-A28B-4B1EC2C01D5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ADE-4859-A28B-4B1EC2C01D5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{01202B0C-8D80-420D-843C-4FE2C1D23300}</c15:txfldGUID>
                      <c15:f>Diagramm!$I$46</c15:f>
                      <c15:dlblFieldTableCache>
                        <c:ptCount val="1"/>
                      </c15:dlblFieldTableCache>
                    </c15:dlblFTEntry>
                  </c15:dlblFieldTable>
                  <c15:showDataLabelsRange val="0"/>
                </c:ext>
                <c:ext xmlns:c16="http://schemas.microsoft.com/office/drawing/2014/chart" uri="{C3380CC4-5D6E-409C-BE32-E72D297353CC}">
                  <c16:uniqueId val="{00000000-1074-4E26-A290-0F62E3E1896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{82AC5FE1-B178-4498-A103-3C8208536AF3}</c15:txfldGUID>
                      <c15:f>Diagramm!$I$47</c15:f>
                      <c15:dlblFieldTableCache>
                        <c:ptCount val="1"/>
                      </c15:dlblFieldTableCache>
                    </c15:dlblFTEntry>
                  </c15:dlblFieldTable>
                  <c15:showDataLabelsRange val="0"/>
                </c:ext>
                <c:ext xmlns:c16="http://schemas.microsoft.com/office/drawing/2014/chart" uri="{C3380CC4-5D6E-409C-BE32-E72D297353CC}">
                  <c16:uniqueId val="{00000001-1074-4E26-A290-0F62E3E1896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{C2A1CED0-DBC5-4542-8ECB-1021FE7ACB91}</c15:txfldGUID>
                      <c15:f>Diagramm!$I$48</c15:f>
                      <c15:dlblFieldTableCache>
                        <c:ptCount val="1"/>
                      </c15:dlblFieldTableCache>
                    </c15:dlblFTEntry>
                  </c15:dlblFieldTable>
                  <c15:showDataLabelsRange val="0"/>
                </c:ext>
                <c:ext xmlns:c16="http://schemas.microsoft.com/office/drawing/2014/chart" uri="{C3380CC4-5D6E-409C-BE32-E72D297353CC}">
                  <c16:uniqueId val="{00000002-1074-4E26-A290-0F62E3E1896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{A8F31081-0628-49BF-87BD-5B93C2642B02}</c15:txfldGUID>
                      <c15:f>Diagramm!$I$49</c15:f>
                      <c15:dlblFieldTableCache>
                        <c:ptCount val="1"/>
                      </c15:dlblFieldTableCache>
                    </c15:dlblFTEntry>
                  </c15:dlblFieldTable>
                  <c15:showDataLabelsRange val="0"/>
                </c:ext>
                <c:ext xmlns:c16="http://schemas.microsoft.com/office/drawing/2014/chart" uri="{C3380CC4-5D6E-409C-BE32-E72D297353CC}">
                  <c16:uniqueId val="{00000003-1074-4E26-A290-0F62E3E1896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{CE92AD6E-EC75-4271-8DF3-E3FF458EA128}</c15:txfldGUID>
                      <c15:f>Diagramm!$I$50</c15:f>
                      <c15:dlblFieldTableCache>
                        <c:ptCount val="1"/>
                      </c15:dlblFieldTableCache>
                    </c15:dlblFTEntry>
                  </c15:dlblFieldTable>
                  <c15:showDataLabelsRange val="0"/>
                </c:ext>
                <c:ext xmlns:c16="http://schemas.microsoft.com/office/drawing/2014/chart" uri="{C3380CC4-5D6E-409C-BE32-E72D297353CC}">
                  <c16:uniqueId val="{00000004-1074-4E26-A290-0F62E3E1896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{4AD120FB-36C1-458C-8616-500491EEA0F1}</c15:txfldGUID>
                      <c15:f>Diagramm!$I$51</c15:f>
                      <c15:dlblFieldTableCache>
                        <c:ptCount val="1"/>
                      </c15:dlblFieldTableCache>
                    </c15:dlblFTEntry>
                  </c15:dlblFieldTable>
                  <c15:showDataLabelsRange val="0"/>
                </c:ext>
                <c:ext xmlns:c16="http://schemas.microsoft.com/office/drawing/2014/chart" uri="{C3380CC4-5D6E-409C-BE32-E72D297353CC}">
                  <c16:uniqueId val="{00000005-1074-4E26-A290-0F62E3E1896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{A761360D-24F6-4907-9C9E-CC7A606E2155}</c15:txfldGUID>
                      <c15:f>Diagramm!$I$52</c15:f>
                      <c15:dlblFieldTableCache>
                        <c:ptCount val="1"/>
                      </c15:dlblFieldTableCache>
                    </c15:dlblFTEntry>
                  </c15:dlblFieldTable>
                  <c15:showDataLabelsRange val="0"/>
                </c:ext>
                <c:ext xmlns:c16="http://schemas.microsoft.com/office/drawing/2014/chart" uri="{C3380CC4-5D6E-409C-BE32-E72D297353CC}">
                  <c16:uniqueId val="{00000006-1074-4E26-A290-0F62E3E1896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{7FDF09E5-50F8-4C30-98D7-2C28B89EA7DC}</c15:txfldGUID>
                      <c15:f>Diagramm!$I$53</c15:f>
                      <c15:dlblFieldTableCache>
                        <c:ptCount val="1"/>
                      </c15:dlblFieldTableCache>
                    </c15:dlblFTEntry>
                  </c15:dlblFieldTable>
                  <c15:showDataLabelsRange val="0"/>
                </c:ext>
                <c:ext xmlns:c16="http://schemas.microsoft.com/office/drawing/2014/chart" uri="{C3380CC4-5D6E-409C-BE32-E72D297353CC}">
                  <c16:uniqueId val="{00000007-1074-4E26-A290-0F62E3E1896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{52A77162-C95C-4637-A922-A5F7D1BD8125}</c15:txfldGUID>
                      <c15:f>Diagramm!$I$54</c15:f>
                      <c15:dlblFieldTableCache>
                        <c:ptCount val="1"/>
                      </c15:dlblFieldTableCache>
                    </c15:dlblFTEntry>
                  </c15:dlblFieldTable>
                  <c15:showDataLabelsRange val="0"/>
                </c:ext>
                <c:ext xmlns:c16="http://schemas.microsoft.com/office/drawing/2014/chart" uri="{C3380CC4-5D6E-409C-BE32-E72D297353CC}">
                  <c16:uniqueId val="{00000008-1074-4E26-A290-0F62E3E1896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{B7B061A9-BC1E-4BE3-BC58-F54A60A34622}</c15:txfldGUID>
                      <c15:f>Diagramm!$I$55</c15:f>
                      <c15:dlblFieldTableCache>
                        <c:ptCount val="1"/>
                      </c15:dlblFieldTableCache>
                    </c15:dlblFTEntry>
                  </c15:dlblFieldTable>
                  <c15:showDataLabelsRange val="0"/>
                </c:ext>
                <c:ext xmlns:c16="http://schemas.microsoft.com/office/drawing/2014/chart" uri="{C3380CC4-5D6E-409C-BE32-E72D297353CC}">
                  <c16:uniqueId val="{00000009-1074-4E26-A290-0F62E3E1896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{4A386DC6-E5A2-43BB-9ABB-24C580EE67AF}</c15:txfldGUID>
                      <c15:f>Diagramm!$I$56</c15:f>
                      <c15:dlblFieldTableCache>
                        <c:ptCount val="1"/>
                      </c15:dlblFieldTableCache>
                    </c15:dlblFTEntry>
                  </c15:dlblFieldTable>
                  <c15:showDataLabelsRange val="0"/>
                </c:ext>
                <c:ext xmlns:c16="http://schemas.microsoft.com/office/drawing/2014/chart" uri="{C3380CC4-5D6E-409C-BE32-E72D297353CC}">
                  <c16:uniqueId val="{0000000A-1074-4E26-A290-0F62E3E1896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{380995F4-6C85-4A97-8EDA-3D1576377C8D}</c15:txfldGUID>
                      <c15:f>Diagramm!$I$57</c15:f>
                      <c15:dlblFieldTableCache>
                        <c:ptCount val="1"/>
                      </c15:dlblFieldTableCache>
                    </c15:dlblFTEntry>
                  </c15:dlblFieldTable>
                  <c15:showDataLabelsRange val="0"/>
                </c:ext>
                <c:ext xmlns:c16="http://schemas.microsoft.com/office/drawing/2014/chart" uri="{C3380CC4-5D6E-409C-BE32-E72D297353CC}">
                  <c16:uniqueId val="{0000000B-1074-4E26-A290-0F62E3E1896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{0B596F4A-3E61-4F55-818B-0668920B8036}</c15:txfldGUID>
                      <c15:f>Diagramm!$I$58</c15:f>
                      <c15:dlblFieldTableCache>
                        <c:ptCount val="1"/>
                      </c15:dlblFieldTableCache>
                    </c15:dlblFTEntry>
                  </c15:dlblFieldTable>
                  <c15:showDataLabelsRange val="0"/>
                </c:ext>
                <c:ext xmlns:c16="http://schemas.microsoft.com/office/drawing/2014/chart" uri="{C3380CC4-5D6E-409C-BE32-E72D297353CC}">
                  <c16:uniqueId val="{0000000C-1074-4E26-A290-0F62E3E1896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{113E0CFA-13C6-460F-9111-4848C932261F}</c15:txfldGUID>
                      <c15:f>Diagramm!$I$59</c15:f>
                      <c15:dlblFieldTableCache>
                        <c:ptCount val="1"/>
                      </c15:dlblFieldTableCache>
                    </c15:dlblFTEntry>
                  </c15:dlblFieldTable>
                  <c15:showDataLabelsRange val="0"/>
                </c:ext>
                <c:ext xmlns:c16="http://schemas.microsoft.com/office/drawing/2014/chart" uri="{C3380CC4-5D6E-409C-BE32-E72D297353CC}">
                  <c16:uniqueId val="{0000000D-1074-4E26-A290-0F62E3E1896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{B69FFCDE-AD60-48DA-AC21-4AF80A6E8189}</c15:txfldGUID>
                      <c15:f>Diagramm!$I$60</c15:f>
                      <c15:dlblFieldTableCache>
                        <c:ptCount val="1"/>
                      </c15:dlblFieldTableCache>
                    </c15:dlblFTEntry>
                  </c15:dlblFieldTable>
                  <c15:showDataLabelsRange val="0"/>
                </c:ext>
                <c:ext xmlns:c16="http://schemas.microsoft.com/office/drawing/2014/chart" uri="{C3380CC4-5D6E-409C-BE32-E72D297353CC}">
                  <c16:uniqueId val="{0000000E-1074-4E26-A290-0F62E3E1896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{2E5173EF-B670-414C-8476-6B3C8879505A}</c15:txfldGUID>
                      <c15:f>Diagramm!$I$61</c15:f>
                      <c15:dlblFieldTableCache>
                        <c:ptCount val="1"/>
                      </c15:dlblFieldTableCache>
                    </c15:dlblFTEntry>
                  </c15:dlblFieldTable>
                  <c15:showDataLabelsRange val="0"/>
                </c:ext>
                <c:ext xmlns:c16="http://schemas.microsoft.com/office/drawing/2014/chart" uri="{C3380CC4-5D6E-409C-BE32-E72D297353CC}">
                  <c16:uniqueId val="{0000000F-1074-4E26-A290-0F62E3E1896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{56F1BB95-59B2-400A-BE67-9F7CDFAEB621}</c15:txfldGUID>
                      <c15:f>Diagramm!$I$62</c15:f>
                      <c15:dlblFieldTableCache>
                        <c:ptCount val="1"/>
                      </c15:dlblFieldTableCache>
                    </c15:dlblFTEntry>
                  </c15:dlblFieldTable>
                  <c15:showDataLabelsRange val="0"/>
                </c:ext>
                <c:ext xmlns:c16="http://schemas.microsoft.com/office/drawing/2014/chart" uri="{C3380CC4-5D6E-409C-BE32-E72D297353CC}">
                  <c16:uniqueId val="{00000010-1074-4E26-A290-0F62E3E1896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{56091FDD-38ED-4E9B-ACB2-35228C53EA87}</c15:txfldGUID>
                      <c15:f>Diagramm!$I$63</c15:f>
                      <c15:dlblFieldTableCache>
                        <c:ptCount val="1"/>
                      </c15:dlblFieldTableCache>
                    </c15:dlblFTEntry>
                  </c15:dlblFieldTable>
                  <c15:showDataLabelsRange val="0"/>
                </c:ext>
                <c:ext xmlns:c16="http://schemas.microsoft.com/office/drawing/2014/chart" uri="{C3380CC4-5D6E-409C-BE32-E72D297353CC}">
                  <c16:uniqueId val="{00000011-1074-4E26-A290-0F62E3E1896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{D3BF3BC4-2627-4835-A432-003899ABF78A}</c15:txfldGUID>
                      <c15:f>Diagramm!$I$64</c15:f>
                      <c15:dlblFieldTableCache>
                        <c:ptCount val="1"/>
                      </c15:dlblFieldTableCache>
                    </c15:dlblFTEntry>
                  </c15:dlblFieldTable>
                  <c15:showDataLabelsRange val="0"/>
                </c:ext>
                <c:ext xmlns:c16="http://schemas.microsoft.com/office/drawing/2014/chart" uri="{C3380CC4-5D6E-409C-BE32-E72D297353CC}">
                  <c16:uniqueId val="{00000012-1074-4E26-A290-0F62E3E1896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{055C7B9E-51EC-412D-A104-5C85B6187148}</c15:txfldGUID>
                      <c15:f>Diagramm!$I$65</c15:f>
                      <c15:dlblFieldTableCache>
                        <c:ptCount val="1"/>
                      </c15:dlblFieldTableCache>
                    </c15:dlblFTEntry>
                  </c15:dlblFieldTable>
                  <c15:showDataLabelsRange val="0"/>
                </c:ext>
                <c:ext xmlns:c16="http://schemas.microsoft.com/office/drawing/2014/chart" uri="{C3380CC4-5D6E-409C-BE32-E72D297353CC}">
                  <c16:uniqueId val="{00000013-1074-4E26-A290-0F62E3E1896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{2CC28A11-DA70-4735-BDDF-1C319506F4CA}</c15:txfldGUID>
                      <c15:f>Diagramm!$I$66</c15:f>
                      <c15:dlblFieldTableCache>
                        <c:ptCount val="1"/>
                      </c15:dlblFieldTableCache>
                    </c15:dlblFTEntry>
                  </c15:dlblFieldTable>
                  <c15:showDataLabelsRange val="0"/>
                </c:ext>
                <c:ext xmlns:c16="http://schemas.microsoft.com/office/drawing/2014/chart" uri="{C3380CC4-5D6E-409C-BE32-E72D297353CC}">
                  <c16:uniqueId val="{00000014-1074-4E26-A290-0F62E3E1896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{EB39CC31-F84B-436E-A6E2-AF927B42A26E}</c15:txfldGUID>
                      <c15:f>Diagramm!$I$67</c15:f>
                      <c15:dlblFieldTableCache>
                        <c:ptCount val="1"/>
                      </c15:dlblFieldTableCache>
                    </c15:dlblFTEntry>
                  </c15:dlblFieldTable>
                  <c15:showDataLabelsRange val="0"/>
                </c:ext>
                <c:ext xmlns:c16="http://schemas.microsoft.com/office/drawing/2014/chart" uri="{C3380CC4-5D6E-409C-BE32-E72D297353CC}">
                  <c16:uniqueId val="{00000015-1074-4E26-A290-0F62E3E189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074-4E26-A290-0F62E3E1896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{D29C7C7D-96E7-4E69-88C5-42E004E46235}</c15:txfldGUID>
                      <c15:f>Diagramm!$K$46</c15:f>
                      <c15:dlblFieldTableCache>
                        <c:ptCount val="1"/>
                      </c15:dlblFieldTableCache>
                    </c15:dlblFTEntry>
                  </c15:dlblFieldTable>
                  <c15:showDataLabelsRange val="0"/>
                </c:ext>
                <c:ext xmlns:c16="http://schemas.microsoft.com/office/drawing/2014/chart" uri="{C3380CC4-5D6E-409C-BE32-E72D297353CC}">
                  <c16:uniqueId val="{00000017-1074-4E26-A290-0F62E3E1896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{9BC645AA-6C75-4EB5-B0FC-74CE8E4C322E}</c15:txfldGUID>
                      <c15:f>Diagramm!$K$47</c15:f>
                      <c15:dlblFieldTableCache>
                        <c:ptCount val="1"/>
                      </c15:dlblFieldTableCache>
                    </c15:dlblFTEntry>
                  </c15:dlblFieldTable>
                  <c15:showDataLabelsRange val="0"/>
                </c:ext>
                <c:ext xmlns:c16="http://schemas.microsoft.com/office/drawing/2014/chart" uri="{C3380CC4-5D6E-409C-BE32-E72D297353CC}">
                  <c16:uniqueId val="{00000018-1074-4E26-A290-0F62E3E1896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{38E69171-D40E-44FE-8334-367831F3D68C}</c15:txfldGUID>
                      <c15:f>Diagramm!$K$48</c15:f>
                      <c15:dlblFieldTableCache>
                        <c:ptCount val="1"/>
                      </c15:dlblFieldTableCache>
                    </c15:dlblFTEntry>
                  </c15:dlblFieldTable>
                  <c15:showDataLabelsRange val="0"/>
                </c:ext>
                <c:ext xmlns:c16="http://schemas.microsoft.com/office/drawing/2014/chart" uri="{C3380CC4-5D6E-409C-BE32-E72D297353CC}">
                  <c16:uniqueId val="{00000019-1074-4E26-A290-0F62E3E1896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{579668F5-2C1F-4D3A-A504-C21A641EE82C}</c15:txfldGUID>
                      <c15:f>Diagramm!$K$49</c15:f>
                      <c15:dlblFieldTableCache>
                        <c:ptCount val="1"/>
                      </c15:dlblFieldTableCache>
                    </c15:dlblFTEntry>
                  </c15:dlblFieldTable>
                  <c15:showDataLabelsRange val="0"/>
                </c:ext>
                <c:ext xmlns:c16="http://schemas.microsoft.com/office/drawing/2014/chart" uri="{C3380CC4-5D6E-409C-BE32-E72D297353CC}">
                  <c16:uniqueId val="{0000001A-1074-4E26-A290-0F62E3E1896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{34D46E25-0107-4779-854B-576295C523EE}</c15:txfldGUID>
                      <c15:f>Diagramm!$K$50</c15:f>
                      <c15:dlblFieldTableCache>
                        <c:ptCount val="1"/>
                      </c15:dlblFieldTableCache>
                    </c15:dlblFTEntry>
                  </c15:dlblFieldTable>
                  <c15:showDataLabelsRange val="0"/>
                </c:ext>
                <c:ext xmlns:c16="http://schemas.microsoft.com/office/drawing/2014/chart" uri="{C3380CC4-5D6E-409C-BE32-E72D297353CC}">
                  <c16:uniqueId val="{0000001B-1074-4E26-A290-0F62E3E1896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{6EB2267C-C14B-46EE-8375-B1BE07C8A23F}</c15:txfldGUID>
                      <c15:f>Diagramm!$K$51</c15:f>
                      <c15:dlblFieldTableCache>
                        <c:ptCount val="1"/>
                      </c15:dlblFieldTableCache>
                    </c15:dlblFTEntry>
                  </c15:dlblFieldTable>
                  <c15:showDataLabelsRange val="0"/>
                </c:ext>
                <c:ext xmlns:c16="http://schemas.microsoft.com/office/drawing/2014/chart" uri="{C3380CC4-5D6E-409C-BE32-E72D297353CC}">
                  <c16:uniqueId val="{0000001C-1074-4E26-A290-0F62E3E1896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{44A0AFB5-0924-4D5B-A10D-1B7322FAB2E5}</c15:txfldGUID>
                      <c15:f>Diagramm!$K$52</c15:f>
                      <c15:dlblFieldTableCache>
                        <c:ptCount val="1"/>
                      </c15:dlblFieldTableCache>
                    </c15:dlblFTEntry>
                  </c15:dlblFieldTable>
                  <c15:showDataLabelsRange val="0"/>
                </c:ext>
                <c:ext xmlns:c16="http://schemas.microsoft.com/office/drawing/2014/chart" uri="{C3380CC4-5D6E-409C-BE32-E72D297353CC}">
                  <c16:uniqueId val="{0000001D-1074-4E26-A290-0F62E3E1896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{46501593-088A-4552-A4DB-283630F3D380}</c15:txfldGUID>
                      <c15:f>Diagramm!$K$53</c15:f>
                      <c15:dlblFieldTableCache>
                        <c:ptCount val="1"/>
                      </c15:dlblFieldTableCache>
                    </c15:dlblFTEntry>
                  </c15:dlblFieldTable>
                  <c15:showDataLabelsRange val="0"/>
                </c:ext>
                <c:ext xmlns:c16="http://schemas.microsoft.com/office/drawing/2014/chart" uri="{C3380CC4-5D6E-409C-BE32-E72D297353CC}">
                  <c16:uniqueId val="{0000001E-1074-4E26-A290-0F62E3E1896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{BF736F60-FD1A-4F3C-ADD7-A346DA0452DE}</c15:txfldGUID>
                      <c15:f>Diagramm!$K$54</c15:f>
                      <c15:dlblFieldTableCache>
                        <c:ptCount val="1"/>
                      </c15:dlblFieldTableCache>
                    </c15:dlblFTEntry>
                  </c15:dlblFieldTable>
                  <c15:showDataLabelsRange val="0"/>
                </c:ext>
                <c:ext xmlns:c16="http://schemas.microsoft.com/office/drawing/2014/chart" uri="{C3380CC4-5D6E-409C-BE32-E72D297353CC}">
                  <c16:uniqueId val="{0000001F-1074-4E26-A290-0F62E3E1896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{E16E0508-716A-4402-86C1-1B4BB563587B}</c15:txfldGUID>
                      <c15:f>Diagramm!$K$55</c15:f>
                      <c15:dlblFieldTableCache>
                        <c:ptCount val="1"/>
                      </c15:dlblFieldTableCache>
                    </c15:dlblFTEntry>
                  </c15:dlblFieldTable>
                  <c15:showDataLabelsRange val="0"/>
                </c:ext>
                <c:ext xmlns:c16="http://schemas.microsoft.com/office/drawing/2014/chart" uri="{C3380CC4-5D6E-409C-BE32-E72D297353CC}">
                  <c16:uniqueId val="{00000020-1074-4E26-A290-0F62E3E1896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{266B6062-61AC-4D90-98A3-E1A1BCC6D653}</c15:txfldGUID>
                      <c15:f>Diagramm!$K$56</c15:f>
                      <c15:dlblFieldTableCache>
                        <c:ptCount val="1"/>
                      </c15:dlblFieldTableCache>
                    </c15:dlblFTEntry>
                  </c15:dlblFieldTable>
                  <c15:showDataLabelsRange val="0"/>
                </c:ext>
                <c:ext xmlns:c16="http://schemas.microsoft.com/office/drawing/2014/chart" uri="{C3380CC4-5D6E-409C-BE32-E72D297353CC}">
                  <c16:uniqueId val="{00000021-1074-4E26-A290-0F62E3E1896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{681EAC12-F5E3-4B9C-8D8D-980BC5CBFCA3}</c15:txfldGUID>
                      <c15:f>Diagramm!$K$57</c15:f>
                      <c15:dlblFieldTableCache>
                        <c:ptCount val="1"/>
                      </c15:dlblFieldTableCache>
                    </c15:dlblFTEntry>
                  </c15:dlblFieldTable>
                  <c15:showDataLabelsRange val="0"/>
                </c:ext>
                <c:ext xmlns:c16="http://schemas.microsoft.com/office/drawing/2014/chart" uri="{C3380CC4-5D6E-409C-BE32-E72D297353CC}">
                  <c16:uniqueId val="{00000022-1074-4E26-A290-0F62E3E1896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{FBBDC872-3AC1-4223-A7F7-176C7947E41F}</c15:txfldGUID>
                      <c15:f>Diagramm!$K$58</c15:f>
                      <c15:dlblFieldTableCache>
                        <c:ptCount val="1"/>
                      </c15:dlblFieldTableCache>
                    </c15:dlblFTEntry>
                  </c15:dlblFieldTable>
                  <c15:showDataLabelsRange val="0"/>
                </c:ext>
                <c:ext xmlns:c16="http://schemas.microsoft.com/office/drawing/2014/chart" uri="{C3380CC4-5D6E-409C-BE32-E72D297353CC}">
                  <c16:uniqueId val="{00000023-1074-4E26-A290-0F62E3E1896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{76AF1D83-C4AD-4201-AAB3-91B6A9CD9D44}</c15:txfldGUID>
                      <c15:f>Diagramm!$K$59</c15:f>
                      <c15:dlblFieldTableCache>
                        <c:ptCount val="1"/>
                      </c15:dlblFieldTableCache>
                    </c15:dlblFTEntry>
                  </c15:dlblFieldTable>
                  <c15:showDataLabelsRange val="0"/>
                </c:ext>
                <c:ext xmlns:c16="http://schemas.microsoft.com/office/drawing/2014/chart" uri="{C3380CC4-5D6E-409C-BE32-E72D297353CC}">
                  <c16:uniqueId val="{00000024-1074-4E26-A290-0F62E3E1896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{A46AAC99-EABA-431F-82EE-81F117EEC085}</c15:txfldGUID>
                      <c15:f>Diagramm!$K$60</c15:f>
                      <c15:dlblFieldTableCache>
                        <c:ptCount val="1"/>
                      </c15:dlblFieldTableCache>
                    </c15:dlblFTEntry>
                  </c15:dlblFieldTable>
                  <c15:showDataLabelsRange val="0"/>
                </c:ext>
                <c:ext xmlns:c16="http://schemas.microsoft.com/office/drawing/2014/chart" uri="{C3380CC4-5D6E-409C-BE32-E72D297353CC}">
                  <c16:uniqueId val="{00000025-1074-4E26-A290-0F62E3E1896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{F90D7F06-66B4-48D0-9364-497A02B20D08}</c15:txfldGUID>
                      <c15:f>Diagramm!$K$61</c15:f>
                      <c15:dlblFieldTableCache>
                        <c:ptCount val="1"/>
                      </c15:dlblFieldTableCache>
                    </c15:dlblFTEntry>
                  </c15:dlblFieldTable>
                  <c15:showDataLabelsRange val="0"/>
                </c:ext>
                <c:ext xmlns:c16="http://schemas.microsoft.com/office/drawing/2014/chart" uri="{C3380CC4-5D6E-409C-BE32-E72D297353CC}">
                  <c16:uniqueId val="{00000026-1074-4E26-A290-0F62E3E1896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{AEC33183-83CC-41E3-9B20-3E7347CBF640}</c15:txfldGUID>
                      <c15:f>Diagramm!$K$62</c15:f>
                      <c15:dlblFieldTableCache>
                        <c:ptCount val="1"/>
                      </c15:dlblFieldTableCache>
                    </c15:dlblFTEntry>
                  </c15:dlblFieldTable>
                  <c15:showDataLabelsRange val="0"/>
                </c:ext>
                <c:ext xmlns:c16="http://schemas.microsoft.com/office/drawing/2014/chart" uri="{C3380CC4-5D6E-409C-BE32-E72D297353CC}">
                  <c16:uniqueId val="{00000027-1074-4E26-A290-0F62E3E1896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{64D85167-4050-4089-8CAA-92F67E8B1285}</c15:txfldGUID>
                      <c15:f>Diagramm!$K$63</c15:f>
                      <c15:dlblFieldTableCache>
                        <c:ptCount val="1"/>
                      </c15:dlblFieldTableCache>
                    </c15:dlblFTEntry>
                  </c15:dlblFieldTable>
                  <c15:showDataLabelsRange val="0"/>
                </c:ext>
                <c:ext xmlns:c16="http://schemas.microsoft.com/office/drawing/2014/chart" uri="{C3380CC4-5D6E-409C-BE32-E72D297353CC}">
                  <c16:uniqueId val="{00000028-1074-4E26-A290-0F62E3E1896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{E78EA478-4EC6-4BCD-98D4-046765F46317}</c15:txfldGUID>
                      <c15:f>Diagramm!$K$64</c15:f>
                      <c15:dlblFieldTableCache>
                        <c:ptCount val="1"/>
                      </c15:dlblFieldTableCache>
                    </c15:dlblFTEntry>
                  </c15:dlblFieldTable>
                  <c15:showDataLabelsRange val="0"/>
                </c:ext>
                <c:ext xmlns:c16="http://schemas.microsoft.com/office/drawing/2014/chart" uri="{C3380CC4-5D6E-409C-BE32-E72D297353CC}">
                  <c16:uniqueId val="{00000029-1074-4E26-A290-0F62E3E1896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{9B51AC92-40FC-4B3D-B819-CB0AE5AB38E7}</c15:txfldGUID>
                      <c15:f>Diagramm!$K$65</c15:f>
                      <c15:dlblFieldTableCache>
                        <c:ptCount val="1"/>
                      </c15:dlblFieldTableCache>
                    </c15:dlblFTEntry>
                  </c15:dlblFieldTable>
                  <c15:showDataLabelsRange val="0"/>
                </c:ext>
                <c:ext xmlns:c16="http://schemas.microsoft.com/office/drawing/2014/chart" uri="{C3380CC4-5D6E-409C-BE32-E72D297353CC}">
                  <c16:uniqueId val="{0000002A-1074-4E26-A290-0F62E3E1896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{872AFAEC-3A0B-4F25-B2CD-55C154DD9887}</c15:txfldGUID>
                      <c15:f>Diagramm!$K$66</c15:f>
                      <c15:dlblFieldTableCache>
                        <c:ptCount val="1"/>
                      </c15:dlblFieldTableCache>
                    </c15:dlblFTEntry>
                  </c15:dlblFieldTable>
                  <c15:showDataLabelsRange val="0"/>
                </c:ext>
                <c:ext xmlns:c16="http://schemas.microsoft.com/office/drawing/2014/chart" uri="{C3380CC4-5D6E-409C-BE32-E72D297353CC}">
                  <c16:uniqueId val="{0000002B-1074-4E26-A290-0F62E3E1896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{92DBDEF2-8F2A-4F10-9AB6-B64C9C1B08AF}</c15:txfldGUID>
                      <c15:f>Diagramm!$K$67</c15:f>
                      <c15:dlblFieldTableCache>
                        <c:ptCount val="1"/>
                      </c15:dlblFieldTableCache>
                    </c15:dlblFTEntry>
                  </c15:dlblFieldTable>
                  <c15:showDataLabelsRange val="0"/>
                </c:ext>
                <c:ext xmlns:c16="http://schemas.microsoft.com/office/drawing/2014/chart" uri="{C3380CC4-5D6E-409C-BE32-E72D297353CC}">
                  <c16:uniqueId val="{0000002C-1074-4E26-A290-0F62E3E1896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074-4E26-A290-0F62E3E1896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{9732A371-EB36-4CAC-94EB-DFAC77109DD2}</c15:txfldGUID>
                      <c15:f>Diagramm!$J$46</c15:f>
                      <c15:dlblFieldTableCache>
                        <c:ptCount val="1"/>
                      </c15:dlblFieldTableCache>
                    </c15:dlblFTEntry>
                  </c15:dlblFieldTable>
                  <c15:showDataLabelsRange val="0"/>
                </c:ext>
                <c:ext xmlns:c16="http://schemas.microsoft.com/office/drawing/2014/chart" uri="{C3380CC4-5D6E-409C-BE32-E72D297353CC}">
                  <c16:uniqueId val="{0000002E-1074-4E26-A290-0F62E3E1896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{DED59439-24ED-4EA4-9104-D0C726D94D18}</c15:txfldGUID>
                      <c15:f>Diagramm!$J$47</c15:f>
                      <c15:dlblFieldTableCache>
                        <c:ptCount val="1"/>
                      </c15:dlblFieldTableCache>
                    </c15:dlblFTEntry>
                  </c15:dlblFieldTable>
                  <c15:showDataLabelsRange val="0"/>
                </c:ext>
                <c:ext xmlns:c16="http://schemas.microsoft.com/office/drawing/2014/chart" uri="{C3380CC4-5D6E-409C-BE32-E72D297353CC}">
                  <c16:uniqueId val="{0000002F-1074-4E26-A290-0F62E3E1896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{EC488D94-1D3F-4285-93BB-A56368457FA5}</c15:txfldGUID>
                      <c15:f>Diagramm!$J$48</c15:f>
                      <c15:dlblFieldTableCache>
                        <c:ptCount val="1"/>
                      </c15:dlblFieldTableCache>
                    </c15:dlblFTEntry>
                  </c15:dlblFieldTable>
                  <c15:showDataLabelsRange val="0"/>
                </c:ext>
                <c:ext xmlns:c16="http://schemas.microsoft.com/office/drawing/2014/chart" uri="{C3380CC4-5D6E-409C-BE32-E72D297353CC}">
                  <c16:uniqueId val="{00000030-1074-4E26-A290-0F62E3E1896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{EF771FB5-CC05-4A40-9DB2-D2AD9C512DDC}</c15:txfldGUID>
                      <c15:f>Diagramm!$J$49</c15:f>
                      <c15:dlblFieldTableCache>
                        <c:ptCount val="1"/>
                      </c15:dlblFieldTableCache>
                    </c15:dlblFTEntry>
                  </c15:dlblFieldTable>
                  <c15:showDataLabelsRange val="0"/>
                </c:ext>
                <c:ext xmlns:c16="http://schemas.microsoft.com/office/drawing/2014/chart" uri="{C3380CC4-5D6E-409C-BE32-E72D297353CC}">
                  <c16:uniqueId val="{00000031-1074-4E26-A290-0F62E3E1896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{7421CF8F-774D-4229-A52B-E72E93D7736A}</c15:txfldGUID>
                      <c15:f>Diagramm!$J$50</c15:f>
                      <c15:dlblFieldTableCache>
                        <c:ptCount val="1"/>
                      </c15:dlblFieldTableCache>
                    </c15:dlblFTEntry>
                  </c15:dlblFieldTable>
                  <c15:showDataLabelsRange val="0"/>
                </c:ext>
                <c:ext xmlns:c16="http://schemas.microsoft.com/office/drawing/2014/chart" uri="{C3380CC4-5D6E-409C-BE32-E72D297353CC}">
                  <c16:uniqueId val="{00000032-1074-4E26-A290-0F62E3E1896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{6FC74CFD-12E3-41C8-B7B9-97D0087C84CD}</c15:txfldGUID>
                      <c15:f>Diagramm!$J$51</c15:f>
                      <c15:dlblFieldTableCache>
                        <c:ptCount val="1"/>
                      </c15:dlblFieldTableCache>
                    </c15:dlblFTEntry>
                  </c15:dlblFieldTable>
                  <c15:showDataLabelsRange val="0"/>
                </c:ext>
                <c:ext xmlns:c16="http://schemas.microsoft.com/office/drawing/2014/chart" uri="{C3380CC4-5D6E-409C-BE32-E72D297353CC}">
                  <c16:uniqueId val="{00000033-1074-4E26-A290-0F62E3E1896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{5BC900CA-F12F-4208-8BA2-7CE1403F4036}</c15:txfldGUID>
                      <c15:f>Diagramm!$J$52</c15:f>
                      <c15:dlblFieldTableCache>
                        <c:ptCount val="1"/>
                      </c15:dlblFieldTableCache>
                    </c15:dlblFTEntry>
                  </c15:dlblFieldTable>
                  <c15:showDataLabelsRange val="0"/>
                </c:ext>
                <c:ext xmlns:c16="http://schemas.microsoft.com/office/drawing/2014/chart" uri="{C3380CC4-5D6E-409C-BE32-E72D297353CC}">
                  <c16:uniqueId val="{00000034-1074-4E26-A290-0F62E3E1896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{F339B3A6-435F-4DDF-8D12-24411DC93933}</c15:txfldGUID>
                      <c15:f>Diagramm!$J$53</c15:f>
                      <c15:dlblFieldTableCache>
                        <c:ptCount val="1"/>
                      </c15:dlblFieldTableCache>
                    </c15:dlblFTEntry>
                  </c15:dlblFieldTable>
                  <c15:showDataLabelsRange val="0"/>
                </c:ext>
                <c:ext xmlns:c16="http://schemas.microsoft.com/office/drawing/2014/chart" uri="{C3380CC4-5D6E-409C-BE32-E72D297353CC}">
                  <c16:uniqueId val="{00000035-1074-4E26-A290-0F62E3E1896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{09832853-1468-4DAC-95BB-E9545E81A7FF}</c15:txfldGUID>
                      <c15:f>Diagramm!$J$54</c15:f>
                      <c15:dlblFieldTableCache>
                        <c:ptCount val="1"/>
                      </c15:dlblFieldTableCache>
                    </c15:dlblFTEntry>
                  </c15:dlblFieldTable>
                  <c15:showDataLabelsRange val="0"/>
                </c:ext>
                <c:ext xmlns:c16="http://schemas.microsoft.com/office/drawing/2014/chart" uri="{C3380CC4-5D6E-409C-BE32-E72D297353CC}">
                  <c16:uniqueId val="{00000036-1074-4E26-A290-0F62E3E1896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{AE97D63C-2AF5-4FD4-939F-F511AA186B89}</c15:txfldGUID>
                      <c15:f>Diagramm!$J$55</c15:f>
                      <c15:dlblFieldTableCache>
                        <c:ptCount val="1"/>
                      </c15:dlblFieldTableCache>
                    </c15:dlblFTEntry>
                  </c15:dlblFieldTable>
                  <c15:showDataLabelsRange val="0"/>
                </c:ext>
                <c:ext xmlns:c16="http://schemas.microsoft.com/office/drawing/2014/chart" uri="{C3380CC4-5D6E-409C-BE32-E72D297353CC}">
                  <c16:uniqueId val="{00000037-1074-4E26-A290-0F62E3E1896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{15D26100-4D37-41EE-9EDF-9EBDD1D4F516}</c15:txfldGUID>
                      <c15:f>Diagramm!$J$56</c15:f>
                      <c15:dlblFieldTableCache>
                        <c:ptCount val="1"/>
                      </c15:dlblFieldTableCache>
                    </c15:dlblFTEntry>
                  </c15:dlblFieldTable>
                  <c15:showDataLabelsRange val="0"/>
                </c:ext>
                <c:ext xmlns:c16="http://schemas.microsoft.com/office/drawing/2014/chart" uri="{C3380CC4-5D6E-409C-BE32-E72D297353CC}">
                  <c16:uniqueId val="{00000038-1074-4E26-A290-0F62E3E1896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{32AE4F39-2918-47B3-A736-F517D9DECFB0}</c15:txfldGUID>
                      <c15:f>Diagramm!$J$57</c15:f>
                      <c15:dlblFieldTableCache>
                        <c:ptCount val="1"/>
                      </c15:dlblFieldTableCache>
                    </c15:dlblFTEntry>
                  </c15:dlblFieldTable>
                  <c15:showDataLabelsRange val="0"/>
                </c:ext>
                <c:ext xmlns:c16="http://schemas.microsoft.com/office/drawing/2014/chart" uri="{C3380CC4-5D6E-409C-BE32-E72D297353CC}">
                  <c16:uniqueId val="{00000039-1074-4E26-A290-0F62E3E1896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{249B1D4D-DE6C-43CE-A851-B5FAE4240536}</c15:txfldGUID>
                      <c15:f>Diagramm!$J$58</c15:f>
                      <c15:dlblFieldTableCache>
                        <c:ptCount val="1"/>
                      </c15:dlblFieldTableCache>
                    </c15:dlblFTEntry>
                  </c15:dlblFieldTable>
                  <c15:showDataLabelsRange val="0"/>
                </c:ext>
                <c:ext xmlns:c16="http://schemas.microsoft.com/office/drawing/2014/chart" uri="{C3380CC4-5D6E-409C-BE32-E72D297353CC}">
                  <c16:uniqueId val="{0000003A-1074-4E26-A290-0F62E3E1896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{F215280D-2053-4056-AD2B-CFCEF03A11A9}</c15:txfldGUID>
                      <c15:f>Diagramm!$J$59</c15:f>
                      <c15:dlblFieldTableCache>
                        <c:ptCount val="1"/>
                      </c15:dlblFieldTableCache>
                    </c15:dlblFTEntry>
                  </c15:dlblFieldTable>
                  <c15:showDataLabelsRange val="0"/>
                </c:ext>
                <c:ext xmlns:c16="http://schemas.microsoft.com/office/drawing/2014/chart" uri="{C3380CC4-5D6E-409C-BE32-E72D297353CC}">
                  <c16:uniqueId val="{0000003B-1074-4E26-A290-0F62E3E1896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{F4C82446-4D18-44C5-ADC0-CDEB030AC40C}</c15:txfldGUID>
                      <c15:f>Diagramm!$J$60</c15:f>
                      <c15:dlblFieldTableCache>
                        <c:ptCount val="1"/>
                      </c15:dlblFieldTableCache>
                    </c15:dlblFTEntry>
                  </c15:dlblFieldTable>
                  <c15:showDataLabelsRange val="0"/>
                </c:ext>
                <c:ext xmlns:c16="http://schemas.microsoft.com/office/drawing/2014/chart" uri="{C3380CC4-5D6E-409C-BE32-E72D297353CC}">
                  <c16:uniqueId val="{0000003C-1074-4E26-A290-0F62E3E1896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{1732B99F-5FCA-40B7-91B6-C28ED9E8532F}</c15:txfldGUID>
                      <c15:f>Diagramm!$J$61</c15:f>
                      <c15:dlblFieldTableCache>
                        <c:ptCount val="1"/>
                      </c15:dlblFieldTableCache>
                    </c15:dlblFTEntry>
                  </c15:dlblFieldTable>
                  <c15:showDataLabelsRange val="0"/>
                </c:ext>
                <c:ext xmlns:c16="http://schemas.microsoft.com/office/drawing/2014/chart" uri="{C3380CC4-5D6E-409C-BE32-E72D297353CC}">
                  <c16:uniqueId val="{0000003D-1074-4E26-A290-0F62E3E1896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{AE842B81-CA9C-47F4-80FA-AC875FB4BED5}</c15:txfldGUID>
                      <c15:f>Diagramm!$J$62</c15:f>
                      <c15:dlblFieldTableCache>
                        <c:ptCount val="1"/>
                      </c15:dlblFieldTableCache>
                    </c15:dlblFTEntry>
                  </c15:dlblFieldTable>
                  <c15:showDataLabelsRange val="0"/>
                </c:ext>
                <c:ext xmlns:c16="http://schemas.microsoft.com/office/drawing/2014/chart" uri="{C3380CC4-5D6E-409C-BE32-E72D297353CC}">
                  <c16:uniqueId val="{0000003E-1074-4E26-A290-0F62E3E1896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{0F90ABAD-0A27-412A-A40D-4C452257D1E0}</c15:txfldGUID>
                      <c15:f>Diagramm!$J$63</c15:f>
                      <c15:dlblFieldTableCache>
                        <c:ptCount val="1"/>
                      </c15:dlblFieldTableCache>
                    </c15:dlblFTEntry>
                  </c15:dlblFieldTable>
                  <c15:showDataLabelsRange val="0"/>
                </c:ext>
                <c:ext xmlns:c16="http://schemas.microsoft.com/office/drawing/2014/chart" uri="{C3380CC4-5D6E-409C-BE32-E72D297353CC}">
                  <c16:uniqueId val="{0000003F-1074-4E26-A290-0F62E3E1896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{D19E1D8D-A66E-487B-8989-733163AD10F8}</c15:txfldGUID>
                      <c15:f>Diagramm!$J$64</c15:f>
                      <c15:dlblFieldTableCache>
                        <c:ptCount val="1"/>
                      </c15:dlblFieldTableCache>
                    </c15:dlblFTEntry>
                  </c15:dlblFieldTable>
                  <c15:showDataLabelsRange val="0"/>
                </c:ext>
                <c:ext xmlns:c16="http://schemas.microsoft.com/office/drawing/2014/chart" uri="{C3380CC4-5D6E-409C-BE32-E72D297353CC}">
                  <c16:uniqueId val="{00000040-1074-4E26-A290-0F62E3E1896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{0E34D7A5-F0AA-45F8-B7F7-802C6112BA39}</c15:txfldGUID>
                      <c15:f>Diagramm!$J$65</c15:f>
                      <c15:dlblFieldTableCache>
                        <c:ptCount val="1"/>
                      </c15:dlblFieldTableCache>
                    </c15:dlblFTEntry>
                  </c15:dlblFieldTable>
                  <c15:showDataLabelsRange val="0"/>
                </c:ext>
                <c:ext xmlns:c16="http://schemas.microsoft.com/office/drawing/2014/chart" uri="{C3380CC4-5D6E-409C-BE32-E72D297353CC}">
                  <c16:uniqueId val="{00000041-1074-4E26-A290-0F62E3E1896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{054604A3-500B-4D70-B18B-16EE8297620D}</c15:txfldGUID>
                      <c15:f>Diagramm!$J$66</c15:f>
                      <c15:dlblFieldTableCache>
                        <c:ptCount val="1"/>
                      </c15:dlblFieldTableCache>
                    </c15:dlblFTEntry>
                  </c15:dlblFieldTable>
                  <c15:showDataLabelsRange val="0"/>
                </c:ext>
                <c:ext xmlns:c16="http://schemas.microsoft.com/office/drawing/2014/chart" uri="{C3380CC4-5D6E-409C-BE32-E72D297353CC}">
                  <c16:uniqueId val="{00000042-1074-4E26-A290-0F62E3E1896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{DED1BA5B-B15C-4025-BFFE-B2822E30180C}</c15:txfldGUID>
                      <c15:f>Diagramm!$J$67</c15:f>
                      <c15:dlblFieldTableCache>
                        <c:ptCount val="1"/>
                      </c15:dlblFieldTableCache>
                    </c15:dlblFTEntry>
                  </c15:dlblFieldTable>
                  <c15:showDataLabelsRange val="0"/>
                </c:ext>
                <c:ext xmlns:c16="http://schemas.microsoft.com/office/drawing/2014/chart" uri="{C3380CC4-5D6E-409C-BE32-E72D297353CC}">
                  <c16:uniqueId val="{00000043-1074-4E26-A290-0F62E3E1896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074-4E26-A290-0F62E3E1896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90-4447-9FE5-463CD4FB30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90-4447-9FE5-463CD4FB30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90-4447-9FE5-463CD4FB30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90-4447-9FE5-463CD4FB30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90-4447-9FE5-463CD4FB30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90-4447-9FE5-463CD4FB30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90-4447-9FE5-463CD4FB30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90-4447-9FE5-463CD4FB30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90-4447-9FE5-463CD4FB30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90-4447-9FE5-463CD4FB30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F90-4447-9FE5-463CD4FB30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F90-4447-9FE5-463CD4FB30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F90-4447-9FE5-463CD4FB30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F90-4447-9FE5-463CD4FB30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F90-4447-9FE5-463CD4FB30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F90-4447-9FE5-463CD4FB30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F90-4447-9FE5-463CD4FB30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F90-4447-9FE5-463CD4FB30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F90-4447-9FE5-463CD4FB30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F90-4447-9FE5-463CD4FB30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F90-4447-9FE5-463CD4FB30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F90-4447-9FE5-463CD4FB30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F90-4447-9FE5-463CD4FB301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F90-4447-9FE5-463CD4FB30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F90-4447-9FE5-463CD4FB30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F90-4447-9FE5-463CD4FB30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F90-4447-9FE5-463CD4FB30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F90-4447-9FE5-463CD4FB30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F90-4447-9FE5-463CD4FB30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F90-4447-9FE5-463CD4FB30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F90-4447-9FE5-463CD4FB30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F90-4447-9FE5-463CD4FB30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F90-4447-9FE5-463CD4FB30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F90-4447-9FE5-463CD4FB30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F90-4447-9FE5-463CD4FB30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F90-4447-9FE5-463CD4FB30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F90-4447-9FE5-463CD4FB30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F90-4447-9FE5-463CD4FB30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F90-4447-9FE5-463CD4FB30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F90-4447-9FE5-463CD4FB30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F90-4447-9FE5-463CD4FB30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F90-4447-9FE5-463CD4FB30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F90-4447-9FE5-463CD4FB30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F90-4447-9FE5-463CD4FB30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F90-4447-9FE5-463CD4FB301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F90-4447-9FE5-463CD4FB301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F90-4447-9FE5-463CD4FB301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F90-4447-9FE5-463CD4FB301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F90-4447-9FE5-463CD4FB301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F90-4447-9FE5-463CD4FB301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F90-4447-9FE5-463CD4FB301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F90-4447-9FE5-463CD4FB301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F90-4447-9FE5-463CD4FB301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F90-4447-9FE5-463CD4FB301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F90-4447-9FE5-463CD4FB301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F90-4447-9FE5-463CD4FB301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F90-4447-9FE5-463CD4FB301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F90-4447-9FE5-463CD4FB301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F90-4447-9FE5-463CD4FB301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F90-4447-9FE5-463CD4FB301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F90-4447-9FE5-463CD4FB301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F90-4447-9FE5-463CD4FB301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F90-4447-9FE5-463CD4FB301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F90-4447-9FE5-463CD4FB301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F90-4447-9FE5-463CD4FB301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F90-4447-9FE5-463CD4FB301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F90-4447-9FE5-463CD4FB301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F90-4447-9FE5-463CD4FB301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F90-4447-9FE5-463CD4FB301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100.4998029622937</c:v>
                </c:pt>
                <c:pt idx="2">
                  <c:v>101.91462980940207</c:v>
                </c:pt>
                <c:pt idx="3">
                  <c:v>100.84966503589932</c:v>
                </c:pt>
                <c:pt idx="4">
                  <c:v>101.4869138128238</c:v>
                </c:pt>
                <c:pt idx="5">
                  <c:v>102.17990984323488</c:v>
                </c:pt>
                <c:pt idx="6">
                  <c:v>103.79658019434646</c:v>
                </c:pt>
                <c:pt idx="7">
                  <c:v>103.2073893945656</c:v>
                </c:pt>
                <c:pt idx="8">
                  <c:v>102.95364327524726</c:v>
                </c:pt>
                <c:pt idx="9">
                  <c:v>103.22180678770869</c:v>
                </c:pt>
                <c:pt idx="10">
                  <c:v>104.99226266567987</c:v>
                </c:pt>
                <c:pt idx="11">
                  <c:v>104.26370373218251</c:v>
                </c:pt>
                <c:pt idx="12">
                  <c:v>104.12433559846599</c:v>
                </c:pt>
                <c:pt idx="13">
                  <c:v>104.893263232764</c:v>
                </c:pt>
                <c:pt idx="14">
                  <c:v>107.08759046914199</c:v>
                </c:pt>
                <c:pt idx="15">
                  <c:v>106.32539095164407</c:v>
                </c:pt>
                <c:pt idx="16">
                  <c:v>106.71562172605032</c:v>
                </c:pt>
                <c:pt idx="17">
                  <c:v>107.26540498457339</c:v>
                </c:pt>
                <c:pt idx="18">
                  <c:v>109.06469564883075</c:v>
                </c:pt>
                <c:pt idx="19">
                  <c:v>108.16985611441643</c:v>
                </c:pt>
                <c:pt idx="20">
                  <c:v>108.07085668150056</c:v>
                </c:pt>
                <c:pt idx="21">
                  <c:v>108.21022481521707</c:v>
                </c:pt>
                <c:pt idx="22">
                  <c:v>110.17771839947711</c:v>
                </c:pt>
                <c:pt idx="23">
                  <c:v>108.78788170048345</c:v>
                </c:pt>
                <c:pt idx="24">
                  <c:v>108.53990253842237</c:v>
                </c:pt>
              </c:numCache>
            </c:numRef>
          </c:val>
          <c:smooth val="0"/>
          <c:extLst>
            <c:ext xmlns:c16="http://schemas.microsoft.com/office/drawing/2014/chart" uri="{C3380CC4-5D6E-409C-BE32-E72D297353CC}">
              <c16:uniqueId val="{00000000-9C54-49CB-844D-3D8E7409A87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102.80705647398203</c:v>
                </c:pt>
                <c:pt idx="2">
                  <c:v>105.50316209919006</c:v>
                </c:pt>
                <c:pt idx="3">
                  <c:v>102.30777765449905</c:v>
                </c:pt>
                <c:pt idx="4">
                  <c:v>99.54510152002662</c:v>
                </c:pt>
                <c:pt idx="5">
                  <c:v>102.52967935204704</c:v>
                </c:pt>
                <c:pt idx="6">
                  <c:v>107.53356263175414</c:v>
                </c:pt>
                <c:pt idx="7">
                  <c:v>104.8485520914235</c:v>
                </c:pt>
                <c:pt idx="8">
                  <c:v>102.94019749251082</c:v>
                </c:pt>
                <c:pt idx="9">
                  <c:v>106.89004770886497</c:v>
                </c:pt>
                <c:pt idx="10">
                  <c:v>111.4057472539665</c:v>
                </c:pt>
                <c:pt idx="11">
                  <c:v>109.91900588039498</c:v>
                </c:pt>
                <c:pt idx="12">
                  <c:v>107.60013314101853</c:v>
                </c:pt>
                <c:pt idx="13">
                  <c:v>111.68312437590147</c:v>
                </c:pt>
                <c:pt idx="14">
                  <c:v>116.3430600244092</c:v>
                </c:pt>
                <c:pt idx="15">
                  <c:v>114.98945966936647</c:v>
                </c:pt>
                <c:pt idx="16">
                  <c:v>113.44724287140797</c:v>
                </c:pt>
                <c:pt idx="17">
                  <c:v>118.76178852768224</c:v>
                </c:pt>
                <c:pt idx="18">
                  <c:v>122.10140907577942</c:v>
                </c:pt>
                <c:pt idx="19">
                  <c:v>119.49406412959058</c:v>
                </c:pt>
                <c:pt idx="20">
                  <c:v>118.27360479307667</c:v>
                </c:pt>
                <c:pt idx="21">
                  <c:v>121.70198602019306</c:v>
                </c:pt>
                <c:pt idx="22">
                  <c:v>125.34117385998003</c:v>
                </c:pt>
                <c:pt idx="23">
                  <c:v>121.82403195384444</c:v>
                </c:pt>
                <c:pt idx="24">
                  <c:v>117.7410407189615</c:v>
                </c:pt>
              </c:numCache>
            </c:numRef>
          </c:val>
          <c:smooth val="0"/>
          <c:extLst>
            <c:ext xmlns:c16="http://schemas.microsoft.com/office/drawing/2014/chart" uri="{C3380CC4-5D6E-409C-BE32-E72D297353CC}">
              <c16:uniqueId val="{00000001-9C54-49CB-844D-3D8E7409A87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101.13636363636364</c:v>
                </c:pt>
                <c:pt idx="2">
                  <c:v>98.586152219873142</c:v>
                </c:pt>
                <c:pt idx="3">
                  <c:v>97.943093727977441</c:v>
                </c:pt>
                <c:pt idx="4">
                  <c:v>93.353594080338269</c:v>
                </c:pt>
                <c:pt idx="5">
                  <c:v>94.560429880197333</c:v>
                </c:pt>
                <c:pt idx="6">
                  <c:v>92.811839323467225</c:v>
                </c:pt>
                <c:pt idx="7">
                  <c:v>93.476920366455246</c:v>
                </c:pt>
                <c:pt idx="8">
                  <c:v>90.895877378435515</c:v>
                </c:pt>
                <c:pt idx="9">
                  <c:v>92.120331219168435</c:v>
                </c:pt>
                <c:pt idx="10">
                  <c:v>90.151515151515156</c:v>
                </c:pt>
                <c:pt idx="11">
                  <c:v>90.301268498942918</c:v>
                </c:pt>
                <c:pt idx="12">
                  <c:v>89.230972515856237</c:v>
                </c:pt>
                <c:pt idx="13">
                  <c:v>91.050035236081754</c:v>
                </c:pt>
                <c:pt idx="14">
                  <c:v>89.468816067653279</c:v>
                </c:pt>
                <c:pt idx="15">
                  <c:v>89.543692741367167</c:v>
                </c:pt>
                <c:pt idx="16">
                  <c:v>88.495419309372807</c:v>
                </c:pt>
                <c:pt idx="17">
                  <c:v>90.230796335447494</c:v>
                </c:pt>
                <c:pt idx="18">
                  <c:v>89.332276250880909</c:v>
                </c:pt>
                <c:pt idx="19">
                  <c:v>88.891825229034524</c:v>
                </c:pt>
                <c:pt idx="20">
                  <c:v>87.733439041578578</c:v>
                </c:pt>
                <c:pt idx="21">
                  <c:v>88.847780126849898</c:v>
                </c:pt>
                <c:pt idx="22">
                  <c:v>87.055144467935165</c:v>
                </c:pt>
                <c:pt idx="23">
                  <c:v>86.636715997181113</c:v>
                </c:pt>
                <c:pt idx="24">
                  <c:v>83.663671599718114</c:v>
                </c:pt>
              </c:numCache>
            </c:numRef>
          </c:val>
          <c:smooth val="0"/>
          <c:extLst>
            <c:ext xmlns:c16="http://schemas.microsoft.com/office/drawing/2014/chart" uri="{C3380CC4-5D6E-409C-BE32-E72D297353CC}">
              <c16:uniqueId val="{00000002-9C54-49CB-844D-3D8E7409A87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9C54-49CB-844D-3D8E7409A87F}"/>
                </c:ext>
              </c:extLst>
            </c:dLbl>
            <c:dLbl>
              <c:idx val="1"/>
              <c:delete val="1"/>
              <c:extLst>
                <c:ext xmlns:c15="http://schemas.microsoft.com/office/drawing/2012/chart" uri="{CE6537A1-D6FC-4f65-9D91-7224C49458BB}"/>
                <c:ext xmlns:c16="http://schemas.microsoft.com/office/drawing/2014/chart" uri="{C3380CC4-5D6E-409C-BE32-E72D297353CC}">
                  <c16:uniqueId val="{00000004-9C54-49CB-844D-3D8E7409A87F}"/>
                </c:ext>
              </c:extLst>
            </c:dLbl>
            <c:dLbl>
              <c:idx val="2"/>
              <c:delete val="1"/>
              <c:extLst>
                <c:ext xmlns:c15="http://schemas.microsoft.com/office/drawing/2012/chart" uri="{CE6537A1-D6FC-4f65-9D91-7224C49458BB}"/>
                <c:ext xmlns:c16="http://schemas.microsoft.com/office/drawing/2014/chart" uri="{C3380CC4-5D6E-409C-BE32-E72D297353CC}">
                  <c16:uniqueId val="{00000005-9C54-49CB-844D-3D8E7409A87F}"/>
                </c:ext>
              </c:extLst>
            </c:dLbl>
            <c:dLbl>
              <c:idx val="3"/>
              <c:delete val="1"/>
              <c:extLst>
                <c:ext xmlns:c15="http://schemas.microsoft.com/office/drawing/2012/chart" uri="{CE6537A1-D6FC-4f65-9D91-7224C49458BB}"/>
                <c:ext xmlns:c16="http://schemas.microsoft.com/office/drawing/2014/chart" uri="{C3380CC4-5D6E-409C-BE32-E72D297353CC}">
                  <c16:uniqueId val="{00000006-9C54-49CB-844D-3D8E7409A87F}"/>
                </c:ext>
              </c:extLst>
            </c:dLbl>
            <c:dLbl>
              <c:idx val="4"/>
              <c:delete val="1"/>
              <c:extLst>
                <c:ext xmlns:c15="http://schemas.microsoft.com/office/drawing/2012/chart" uri="{CE6537A1-D6FC-4f65-9D91-7224C49458BB}"/>
                <c:ext xmlns:c16="http://schemas.microsoft.com/office/drawing/2014/chart" uri="{C3380CC4-5D6E-409C-BE32-E72D297353CC}">
                  <c16:uniqueId val="{00000007-9C54-49CB-844D-3D8E7409A87F}"/>
                </c:ext>
              </c:extLst>
            </c:dLbl>
            <c:dLbl>
              <c:idx val="5"/>
              <c:delete val="1"/>
              <c:extLst>
                <c:ext xmlns:c15="http://schemas.microsoft.com/office/drawing/2012/chart" uri="{CE6537A1-D6FC-4f65-9D91-7224C49458BB}"/>
                <c:ext xmlns:c16="http://schemas.microsoft.com/office/drawing/2014/chart" uri="{C3380CC4-5D6E-409C-BE32-E72D297353CC}">
                  <c16:uniqueId val="{00000008-9C54-49CB-844D-3D8E7409A87F}"/>
                </c:ext>
              </c:extLst>
            </c:dLbl>
            <c:dLbl>
              <c:idx val="6"/>
              <c:delete val="1"/>
              <c:extLst>
                <c:ext xmlns:c15="http://schemas.microsoft.com/office/drawing/2012/chart" uri="{CE6537A1-D6FC-4f65-9D91-7224C49458BB}"/>
                <c:ext xmlns:c16="http://schemas.microsoft.com/office/drawing/2014/chart" uri="{C3380CC4-5D6E-409C-BE32-E72D297353CC}">
                  <c16:uniqueId val="{00000009-9C54-49CB-844D-3D8E7409A87F}"/>
                </c:ext>
              </c:extLst>
            </c:dLbl>
            <c:dLbl>
              <c:idx val="7"/>
              <c:delete val="1"/>
              <c:extLst>
                <c:ext xmlns:c15="http://schemas.microsoft.com/office/drawing/2012/chart" uri="{CE6537A1-D6FC-4f65-9D91-7224C49458BB}"/>
                <c:ext xmlns:c16="http://schemas.microsoft.com/office/drawing/2014/chart" uri="{C3380CC4-5D6E-409C-BE32-E72D297353CC}">
                  <c16:uniqueId val="{0000000A-9C54-49CB-844D-3D8E7409A87F}"/>
                </c:ext>
              </c:extLst>
            </c:dLbl>
            <c:dLbl>
              <c:idx val="8"/>
              <c:delete val="1"/>
              <c:extLst>
                <c:ext xmlns:c15="http://schemas.microsoft.com/office/drawing/2012/chart" uri="{CE6537A1-D6FC-4f65-9D91-7224C49458BB}"/>
                <c:ext xmlns:c16="http://schemas.microsoft.com/office/drawing/2014/chart" uri="{C3380CC4-5D6E-409C-BE32-E72D297353CC}">
                  <c16:uniqueId val="{0000000B-9C54-49CB-844D-3D8E7409A87F}"/>
                </c:ext>
              </c:extLst>
            </c:dLbl>
            <c:dLbl>
              <c:idx val="9"/>
              <c:delete val="1"/>
              <c:extLst>
                <c:ext xmlns:c15="http://schemas.microsoft.com/office/drawing/2012/chart" uri="{CE6537A1-D6FC-4f65-9D91-7224C49458BB}"/>
                <c:ext xmlns:c16="http://schemas.microsoft.com/office/drawing/2014/chart" uri="{C3380CC4-5D6E-409C-BE32-E72D297353CC}">
                  <c16:uniqueId val="{0000000C-9C54-49CB-844D-3D8E7409A87F}"/>
                </c:ext>
              </c:extLst>
            </c:dLbl>
            <c:dLbl>
              <c:idx val="10"/>
              <c:delete val="1"/>
              <c:extLst>
                <c:ext xmlns:c15="http://schemas.microsoft.com/office/drawing/2012/chart" uri="{CE6537A1-D6FC-4f65-9D91-7224C49458BB}"/>
                <c:ext xmlns:c16="http://schemas.microsoft.com/office/drawing/2014/chart" uri="{C3380CC4-5D6E-409C-BE32-E72D297353CC}">
                  <c16:uniqueId val="{0000000D-9C54-49CB-844D-3D8E7409A87F}"/>
                </c:ext>
              </c:extLst>
            </c:dLbl>
            <c:dLbl>
              <c:idx val="11"/>
              <c:delete val="1"/>
              <c:extLst>
                <c:ext xmlns:c15="http://schemas.microsoft.com/office/drawing/2012/chart" uri="{CE6537A1-D6FC-4f65-9D91-7224C49458BB}"/>
                <c:ext xmlns:c16="http://schemas.microsoft.com/office/drawing/2014/chart" uri="{C3380CC4-5D6E-409C-BE32-E72D297353CC}">
                  <c16:uniqueId val="{0000000E-9C54-49CB-844D-3D8E7409A87F}"/>
                </c:ext>
              </c:extLst>
            </c:dLbl>
            <c:dLbl>
              <c:idx val="12"/>
              <c:delete val="1"/>
              <c:extLst>
                <c:ext xmlns:c15="http://schemas.microsoft.com/office/drawing/2012/chart" uri="{CE6537A1-D6FC-4f65-9D91-7224C49458BB}"/>
                <c:ext xmlns:c16="http://schemas.microsoft.com/office/drawing/2014/chart" uri="{C3380CC4-5D6E-409C-BE32-E72D297353CC}">
                  <c16:uniqueId val="{0000000F-9C54-49CB-844D-3D8E7409A87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54-49CB-844D-3D8E7409A87F}"/>
                </c:ext>
              </c:extLst>
            </c:dLbl>
            <c:dLbl>
              <c:idx val="14"/>
              <c:delete val="1"/>
              <c:extLst>
                <c:ext xmlns:c15="http://schemas.microsoft.com/office/drawing/2012/chart" uri="{CE6537A1-D6FC-4f65-9D91-7224C49458BB}"/>
                <c:ext xmlns:c16="http://schemas.microsoft.com/office/drawing/2014/chart" uri="{C3380CC4-5D6E-409C-BE32-E72D297353CC}">
                  <c16:uniqueId val="{00000011-9C54-49CB-844D-3D8E7409A87F}"/>
                </c:ext>
              </c:extLst>
            </c:dLbl>
            <c:dLbl>
              <c:idx val="15"/>
              <c:delete val="1"/>
              <c:extLst>
                <c:ext xmlns:c15="http://schemas.microsoft.com/office/drawing/2012/chart" uri="{CE6537A1-D6FC-4f65-9D91-7224C49458BB}"/>
                <c:ext xmlns:c16="http://schemas.microsoft.com/office/drawing/2014/chart" uri="{C3380CC4-5D6E-409C-BE32-E72D297353CC}">
                  <c16:uniqueId val="{00000012-9C54-49CB-844D-3D8E7409A87F}"/>
                </c:ext>
              </c:extLst>
            </c:dLbl>
            <c:dLbl>
              <c:idx val="16"/>
              <c:delete val="1"/>
              <c:extLst>
                <c:ext xmlns:c15="http://schemas.microsoft.com/office/drawing/2012/chart" uri="{CE6537A1-D6FC-4f65-9D91-7224C49458BB}"/>
                <c:ext xmlns:c16="http://schemas.microsoft.com/office/drawing/2014/chart" uri="{C3380CC4-5D6E-409C-BE32-E72D297353CC}">
                  <c16:uniqueId val="{00000013-9C54-49CB-844D-3D8E7409A87F}"/>
                </c:ext>
              </c:extLst>
            </c:dLbl>
            <c:dLbl>
              <c:idx val="17"/>
              <c:delete val="1"/>
              <c:extLst>
                <c:ext xmlns:c15="http://schemas.microsoft.com/office/drawing/2012/chart" uri="{CE6537A1-D6FC-4f65-9D91-7224C49458BB}"/>
                <c:ext xmlns:c16="http://schemas.microsoft.com/office/drawing/2014/chart" uri="{C3380CC4-5D6E-409C-BE32-E72D297353CC}">
                  <c16:uniqueId val="{00000014-9C54-49CB-844D-3D8E7409A87F}"/>
                </c:ext>
              </c:extLst>
            </c:dLbl>
            <c:dLbl>
              <c:idx val="18"/>
              <c:delete val="1"/>
              <c:extLst>
                <c:ext xmlns:c15="http://schemas.microsoft.com/office/drawing/2012/chart" uri="{CE6537A1-D6FC-4f65-9D91-7224C49458BB}"/>
                <c:ext xmlns:c16="http://schemas.microsoft.com/office/drawing/2014/chart" uri="{C3380CC4-5D6E-409C-BE32-E72D297353CC}">
                  <c16:uniqueId val="{00000015-9C54-49CB-844D-3D8E7409A87F}"/>
                </c:ext>
              </c:extLst>
            </c:dLbl>
            <c:dLbl>
              <c:idx val="19"/>
              <c:delete val="1"/>
              <c:extLst>
                <c:ext xmlns:c15="http://schemas.microsoft.com/office/drawing/2012/chart" uri="{CE6537A1-D6FC-4f65-9D91-7224C49458BB}"/>
                <c:ext xmlns:c16="http://schemas.microsoft.com/office/drawing/2014/chart" uri="{C3380CC4-5D6E-409C-BE32-E72D297353CC}">
                  <c16:uniqueId val="{00000016-9C54-49CB-844D-3D8E7409A87F}"/>
                </c:ext>
              </c:extLst>
            </c:dLbl>
            <c:dLbl>
              <c:idx val="20"/>
              <c:delete val="1"/>
              <c:extLst>
                <c:ext xmlns:c15="http://schemas.microsoft.com/office/drawing/2012/chart" uri="{CE6537A1-D6FC-4f65-9D91-7224C49458BB}"/>
                <c:ext xmlns:c16="http://schemas.microsoft.com/office/drawing/2014/chart" uri="{C3380CC4-5D6E-409C-BE32-E72D297353CC}">
                  <c16:uniqueId val="{00000017-9C54-49CB-844D-3D8E7409A87F}"/>
                </c:ext>
              </c:extLst>
            </c:dLbl>
            <c:dLbl>
              <c:idx val="21"/>
              <c:delete val="1"/>
              <c:extLst>
                <c:ext xmlns:c15="http://schemas.microsoft.com/office/drawing/2012/chart" uri="{CE6537A1-D6FC-4f65-9D91-7224C49458BB}"/>
                <c:ext xmlns:c16="http://schemas.microsoft.com/office/drawing/2014/chart" uri="{C3380CC4-5D6E-409C-BE32-E72D297353CC}">
                  <c16:uniqueId val="{00000018-9C54-49CB-844D-3D8E7409A87F}"/>
                </c:ext>
              </c:extLst>
            </c:dLbl>
            <c:dLbl>
              <c:idx val="22"/>
              <c:delete val="1"/>
              <c:extLst>
                <c:ext xmlns:c15="http://schemas.microsoft.com/office/drawing/2012/chart" uri="{CE6537A1-D6FC-4f65-9D91-7224C49458BB}"/>
                <c:ext xmlns:c16="http://schemas.microsoft.com/office/drawing/2014/chart" uri="{C3380CC4-5D6E-409C-BE32-E72D297353CC}">
                  <c16:uniqueId val="{00000019-9C54-49CB-844D-3D8E7409A87F}"/>
                </c:ext>
              </c:extLst>
            </c:dLbl>
            <c:dLbl>
              <c:idx val="23"/>
              <c:delete val="1"/>
              <c:extLst>
                <c:ext xmlns:c15="http://schemas.microsoft.com/office/drawing/2012/chart" uri="{CE6537A1-D6FC-4f65-9D91-7224C49458BB}"/>
                <c:ext xmlns:c16="http://schemas.microsoft.com/office/drawing/2014/chart" uri="{C3380CC4-5D6E-409C-BE32-E72D297353CC}">
                  <c16:uniqueId val="{0000001A-9C54-49CB-844D-3D8E7409A87F}"/>
                </c:ext>
              </c:extLst>
            </c:dLbl>
            <c:dLbl>
              <c:idx val="24"/>
              <c:delete val="1"/>
              <c:extLst>
                <c:ext xmlns:c15="http://schemas.microsoft.com/office/drawing/2012/chart" uri="{CE6537A1-D6FC-4f65-9D91-7224C49458BB}"/>
                <c:ext xmlns:c16="http://schemas.microsoft.com/office/drawing/2014/chart" uri="{C3380CC4-5D6E-409C-BE32-E72D297353CC}">
                  <c16:uniqueId val="{0000001B-9C54-49CB-844D-3D8E7409A87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9C54-49CB-844D-3D8E7409A87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Soest (05974)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112926</v>
      </c>
      <c r="F11" s="238">
        <v>113184</v>
      </c>
      <c r="G11" s="238">
        <v>114630</v>
      </c>
      <c r="H11" s="238">
        <v>112583</v>
      </c>
      <c r="I11" s="265">
        <v>112438</v>
      </c>
      <c r="J11" s="263">
        <v>488</v>
      </c>
      <c r="K11" s="266">
        <v>0.43401696935199846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16.675522023271878</v>
      </c>
      <c r="E13" s="115">
        <v>18831</v>
      </c>
      <c r="F13" s="114">
        <v>18875</v>
      </c>
      <c r="G13" s="114">
        <v>19540</v>
      </c>
      <c r="H13" s="114">
        <v>19633</v>
      </c>
      <c r="I13" s="140">
        <v>19386</v>
      </c>
      <c r="J13" s="115">
        <v>-555</v>
      </c>
      <c r="K13" s="116">
        <v>-2.8628907458991026</v>
      </c>
    </row>
    <row r="14" spans="1:255" ht="14.1" customHeight="1" x14ac:dyDescent="0.2">
      <c r="A14" s="306" t="s">
        <v>230</v>
      </c>
      <c r="B14" s="307"/>
      <c r="C14" s="308"/>
      <c r="D14" s="113">
        <v>59.951649752935552</v>
      </c>
      <c r="E14" s="115">
        <v>67701</v>
      </c>
      <c r="F14" s="114">
        <v>67839</v>
      </c>
      <c r="G14" s="114">
        <v>68585</v>
      </c>
      <c r="H14" s="114">
        <v>66702</v>
      </c>
      <c r="I14" s="140">
        <v>66861</v>
      </c>
      <c r="J14" s="115">
        <v>840</v>
      </c>
      <c r="K14" s="116">
        <v>1.2563377753847536</v>
      </c>
    </row>
    <row r="15" spans="1:255" ht="14.1" customHeight="1" x14ac:dyDescent="0.2">
      <c r="A15" s="306" t="s">
        <v>231</v>
      </c>
      <c r="B15" s="307"/>
      <c r="C15" s="308"/>
      <c r="D15" s="113">
        <v>10.902715052335157</v>
      </c>
      <c r="E15" s="115">
        <v>12312</v>
      </c>
      <c r="F15" s="114">
        <v>12344</v>
      </c>
      <c r="G15" s="114">
        <v>12426</v>
      </c>
      <c r="H15" s="114">
        <v>12315</v>
      </c>
      <c r="I15" s="140">
        <v>12256</v>
      </c>
      <c r="J15" s="115">
        <v>56</v>
      </c>
      <c r="K15" s="116">
        <v>0.45691906005221933</v>
      </c>
    </row>
    <row r="16" spans="1:255" ht="14.1" customHeight="1" x14ac:dyDescent="0.2">
      <c r="A16" s="306" t="s">
        <v>232</v>
      </c>
      <c r="B16" s="307"/>
      <c r="C16" s="308"/>
      <c r="D16" s="113">
        <v>11.431379841666224</v>
      </c>
      <c r="E16" s="115">
        <v>12909</v>
      </c>
      <c r="F16" s="114">
        <v>12939</v>
      </c>
      <c r="G16" s="114">
        <v>12877</v>
      </c>
      <c r="H16" s="114">
        <v>12766</v>
      </c>
      <c r="I16" s="140">
        <v>12740</v>
      </c>
      <c r="J16" s="115">
        <v>169</v>
      </c>
      <c r="K16" s="116">
        <v>1.3265306122448979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0.71197067105892353</v>
      </c>
      <c r="E18" s="115">
        <v>804</v>
      </c>
      <c r="F18" s="114">
        <v>776</v>
      </c>
      <c r="G18" s="114">
        <v>828</v>
      </c>
      <c r="H18" s="114">
        <v>796</v>
      </c>
      <c r="I18" s="140">
        <v>766</v>
      </c>
      <c r="J18" s="115">
        <v>38</v>
      </c>
      <c r="K18" s="116">
        <v>4.9608355091383816</v>
      </c>
    </row>
    <row r="19" spans="1:255" ht="14.1" customHeight="1" x14ac:dyDescent="0.2">
      <c r="A19" s="306" t="s">
        <v>235</v>
      </c>
      <c r="B19" s="307" t="s">
        <v>236</v>
      </c>
      <c r="C19" s="308"/>
      <c r="D19" s="113">
        <v>0.51803836140481374</v>
      </c>
      <c r="E19" s="115">
        <v>585</v>
      </c>
      <c r="F19" s="114">
        <v>566</v>
      </c>
      <c r="G19" s="114">
        <v>616</v>
      </c>
      <c r="H19" s="114">
        <v>589</v>
      </c>
      <c r="I19" s="140">
        <v>548</v>
      </c>
      <c r="J19" s="115">
        <v>37</v>
      </c>
      <c r="K19" s="116">
        <v>6.7518248175182478</v>
      </c>
    </row>
    <row r="20" spans="1:255" ht="14.1" customHeight="1" x14ac:dyDescent="0.2">
      <c r="A20" s="306">
        <v>12</v>
      </c>
      <c r="B20" s="307" t="s">
        <v>237</v>
      </c>
      <c r="C20" s="308"/>
      <c r="D20" s="113">
        <v>1.5009829445831784</v>
      </c>
      <c r="E20" s="115">
        <v>1695</v>
      </c>
      <c r="F20" s="114">
        <v>1684</v>
      </c>
      <c r="G20" s="114">
        <v>1730</v>
      </c>
      <c r="H20" s="114">
        <v>1728</v>
      </c>
      <c r="I20" s="140">
        <v>1717</v>
      </c>
      <c r="J20" s="115">
        <v>-22</v>
      </c>
      <c r="K20" s="116">
        <v>-1.2813046010483402</v>
      </c>
    </row>
    <row r="21" spans="1:255" ht="14.1" customHeight="1" x14ac:dyDescent="0.2">
      <c r="A21" s="306">
        <v>21</v>
      </c>
      <c r="B21" s="307" t="s">
        <v>238</v>
      </c>
      <c r="C21" s="308"/>
      <c r="D21" s="113">
        <v>0.40468979685811945</v>
      </c>
      <c r="E21" s="115">
        <v>457</v>
      </c>
      <c r="F21" s="114">
        <v>454</v>
      </c>
      <c r="G21" s="114">
        <v>486</v>
      </c>
      <c r="H21" s="114">
        <v>486</v>
      </c>
      <c r="I21" s="140">
        <v>481</v>
      </c>
      <c r="J21" s="115">
        <v>-24</v>
      </c>
      <c r="K21" s="116">
        <v>-4.9896049896049899</v>
      </c>
    </row>
    <row r="22" spans="1:255" ht="14.1" customHeight="1" x14ac:dyDescent="0.2">
      <c r="A22" s="306">
        <v>22</v>
      </c>
      <c r="B22" s="307" t="s">
        <v>239</v>
      </c>
      <c r="C22" s="308"/>
      <c r="D22" s="113">
        <v>1.855197208791598</v>
      </c>
      <c r="E22" s="115">
        <v>2095</v>
      </c>
      <c r="F22" s="114">
        <v>2138</v>
      </c>
      <c r="G22" s="114">
        <v>2178</v>
      </c>
      <c r="H22" s="114">
        <v>2170</v>
      </c>
      <c r="I22" s="140">
        <v>2189</v>
      </c>
      <c r="J22" s="115">
        <v>-94</v>
      </c>
      <c r="K22" s="116">
        <v>-4.2941982640475107</v>
      </c>
    </row>
    <row r="23" spans="1:255" ht="14.1" customHeight="1" x14ac:dyDescent="0.2">
      <c r="A23" s="306">
        <v>23</v>
      </c>
      <c r="B23" s="307" t="s">
        <v>240</v>
      </c>
      <c r="C23" s="308"/>
      <c r="D23" s="113">
        <v>0.65706746010661854</v>
      </c>
      <c r="E23" s="115">
        <v>742</v>
      </c>
      <c r="F23" s="114">
        <v>728</v>
      </c>
      <c r="G23" s="114">
        <v>736</v>
      </c>
      <c r="H23" s="114">
        <v>710</v>
      </c>
      <c r="I23" s="140">
        <v>725</v>
      </c>
      <c r="J23" s="115">
        <v>17</v>
      </c>
      <c r="K23" s="116">
        <v>2.3448275862068964</v>
      </c>
    </row>
    <row r="24" spans="1:255" ht="14.1" customHeight="1" x14ac:dyDescent="0.2">
      <c r="A24" s="306">
        <v>24</v>
      </c>
      <c r="B24" s="307" t="s">
        <v>241</v>
      </c>
      <c r="C24" s="308"/>
      <c r="D24" s="113">
        <v>7.6705098914333281</v>
      </c>
      <c r="E24" s="115">
        <v>8662</v>
      </c>
      <c r="F24" s="114">
        <v>8796</v>
      </c>
      <c r="G24" s="114">
        <v>9161</v>
      </c>
      <c r="H24" s="114">
        <v>9358</v>
      </c>
      <c r="I24" s="140">
        <v>9353</v>
      </c>
      <c r="J24" s="115">
        <v>-691</v>
      </c>
      <c r="K24" s="116">
        <v>-7.3880038490323958</v>
      </c>
    </row>
    <row r="25" spans="1:255" ht="14.1" customHeight="1" x14ac:dyDescent="0.2">
      <c r="A25" s="306">
        <v>25</v>
      </c>
      <c r="B25" s="307" t="s">
        <v>242</v>
      </c>
      <c r="C25" s="308"/>
      <c r="D25" s="113">
        <v>6.8974372597984521</v>
      </c>
      <c r="E25" s="115">
        <v>7789</v>
      </c>
      <c r="F25" s="114">
        <v>7918</v>
      </c>
      <c r="G25" s="114">
        <v>8050</v>
      </c>
      <c r="H25" s="114">
        <v>7716</v>
      </c>
      <c r="I25" s="140">
        <v>7721</v>
      </c>
      <c r="J25" s="115">
        <v>68</v>
      </c>
      <c r="K25" s="116">
        <v>0.88071493329879547</v>
      </c>
    </row>
    <row r="26" spans="1:255" ht="14.1" customHeight="1" x14ac:dyDescent="0.2">
      <c r="A26" s="306">
        <v>26</v>
      </c>
      <c r="B26" s="307" t="s">
        <v>243</v>
      </c>
      <c r="C26" s="308"/>
      <c r="D26" s="113">
        <v>3.5890760320918123</v>
      </c>
      <c r="E26" s="115">
        <v>4053</v>
      </c>
      <c r="F26" s="114">
        <v>4042</v>
      </c>
      <c r="G26" s="114">
        <v>4139</v>
      </c>
      <c r="H26" s="114">
        <v>4084</v>
      </c>
      <c r="I26" s="140">
        <v>4148</v>
      </c>
      <c r="J26" s="115">
        <v>-95</v>
      </c>
      <c r="K26" s="116">
        <v>-2.2902603664416588</v>
      </c>
    </row>
    <row r="27" spans="1:255" ht="14.1" customHeight="1" x14ac:dyDescent="0.2">
      <c r="A27" s="306">
        <v>27</v>
      </c>
      <c r="B27" s="307" t="s">
        <v>244</v>
      </c>
      <c r="C27" s="308"/>
      <c r="D27" s="113">
        <v>5.246798788587216</v>
      </c>
      <c r="E27" s="115">
        <v>5925</v>
      </c>
      <c r="F27" s="114">
        <v>5930</v>
      </c>
      <c r="G27" s="114">
        <v>5971</v>
      </c>
      <c r="H27" s="114">
        <v>5978</v>
      </c>
      <c r="I27" s="140">
        <v>5996</v>
      </c>
      <c r="J27" s="115">
        <v>-71</v>
      </c>
      <c r="K27" s="116">
        <v>-1.1841227484989993</v>
      </c>
    </row>
    <row r="28" spans="1:255" ht="14.1" customHeight="1" x14ac:dyDescent="0.2">
      <c r="A28" s="306">
        <v>28</v>
      </c>
      <c r="B28" s="307" t="s">
        <v>245</v>
      </c>
      <c r="C28" s="308"/>
      <c r="D28" s="113">
        <v>0.17976373908577298</v>
      </c>
      <c r="E28" s="115">
        <v>203</v>
      </c>
      <c r="F28" s="114">
        <v>206</v>
      </c>
      <c r="G28" s="114">
        <v>222</v>
      </c>
      <c r="H28" s="114">
        <v>230</v>
      </c>
      <c r="I28" s="140">
        <v>236</v>
      </c>
      <c r="J28" s="115">
        <v>-33</v>
      </c>
      <c r="K28" s="116">
        <v>-13.983050847457626</v>
      </c>
    </row>
    <row r="29" spans="1:255" ht="14.1" customHeight="1" x14ac:dyDescent="0.2">
      <c r="A29" s="306">
        <v>29</v>
      </c>
      <c r="B29" s="307" t="s">
        <v>246</v>
      </c>
      <c r="C29" s="308"/>
      <c r="D29" s="113">
        <v>2.0039671997591344</v>
      </c>
      <c r="E29" s="115">
        <v>2263</v>
      </c>
      <c r="F29" s="114">
        <v>2325</v>
      </c>
      <c r="G29" s="114">
        <v>2347</v>
      </c>
      <c r="H29" s="114">
        <v>2312</v>
      </c>
      <c r="I29" s="140">
        <v>2342</v>
      </c>
      <c r="J29" s="115">
        <v>-79</v>
      </c>
      <c r="K29" s="116">
        <v>-3.3731853116994022</v>
      </c>
    </row>
    <row r="30" spans="1:255" ht="14.1" customHeight="1" x14ac:dyDescent="0.2">
      <c r="A30" s="306" t="s">
        <v>247</v>
      </c>
      <c r="B30" s="307" t="s">
        <v>248</v>
      </c>
      <c r="C30" s="308"/>
      <c r="D30" s="113">
        <v>0.68097692294068679</v>
      </c>
      <c r="E30" s="115">
        <v>769</v>
      </c>
      <c r="F30" s="114">
        <v>791</v>
      </c>
      <c r="G30" s="114">
        <v>806</v>
      </c>
      <c r="H30" s="114">
        <v>791</v>
      </c>
      <c r="I30" s="140">
        <v>805</v>
      </c>
      <c r="J30" s="115">
        <v>-36</v>
      </c>
      <c r="K30" s="116">
        <v>-4.4720496894409933</v>
      </c>
    </row>
    <row r="31" spans="1:255" ht="14.1" customHeight="1" x14ac:dyDescent="0.2">
      <c r="A31" s="306" t="s">
        <v>249</v>
      </c>
      <c r="B31" s="307" t="s">
        <v>250</v>
      </c>
      <c r="C31" s="308"/>
      <c r="D31" s="113">
        <v>1.2831411720950003</v>
      </c>
      <c r="E31" s="115">
        <v>1449</v>
      </c>
      <c r="F31" s="114">
        <v>1489</v>
      </c>
      <c r="G31" s="114">
        <v>1496</v>
      </c>
      <c r="H31" s="114">
        <v>1478</v>
      </c>
      <c r="I31" s="140">
        <v>1494</v>
      </c>
      <c r="J31" s="115">
        <v>-45</v>
      </c>
      <c r="K31" s="116">
        <v>-3.0120481927710845</v>
      </c>
    </row>
    <row r="32" spans="1:255" ht="14.1" customHeight="1" x14ac:dyDescent="0.2">
      <c r="A32" s="306">
        <v>31</v>
      </c>
      <c r="B32" s="307" t="s">
        <v>251</v>
      </c>
      <c r="C32" s="308"/>
      <c r="D32" s="113">
        <v>0.42771372403166674</v>
      </c>
      <c r="E32" s="115">
        <v>483</v>
      </c>
      <c r="F32" s="114">
        <v>490</v>
      </c>
      <c r="G32" s="114">
        <v>483</v>
      </c>
      <c r="H32" s="114">
        <v>477</v>
      </c>
      <c r="I32" s="140">
        <v>476</v>
      </c>
      <c r="J32" s="115">
        <v>7</v>
      </c>
      <c r="K32" s="116">
        <v>1.4705882352941178</v>
      </c>
    </row>
    <row r="33" spans="1:11" ht="14.1" customHeight="1" x14ac:dyDescent="0.2">
      <c r="A33" s="306">
        <v>32</v>
      </c>
      <c r="B33" s="307" t="s">
        <v>252</v>
      </c>
      <c r="C33" s="308"/>
      <c r="D33" s="113">
        <v>1.8410286382232612</v>
      </c>
      <c r="E33" s="115">
        <v>2079</v>
      </c>
      <c r="F33" s="114">
        <v>2062</v>
      </c>
      <c r="G33" s="114">
        <v>2122</v>
      </c>
      <c r="H33" s="114">
        <v>2045</v>
      </c>
      <c r="I33" s="140">
        <v>1942</v>
      </c>
      <c r="J33" s="115">
        <v>137</v>
      </c>
      <c r="K33" s="116">
        <v>7.0545829042224515</v>
      </c>
    </row>
    <row r="34" spans="1:11" ht="14.1" customHeight="1" x14ac:dyDescent="0.2">
      <c r="A34" s="306">
        <v>33</v>
      </c>
      <c r="B34" s="307" t="s">
        <v>253</v>
      </c>
      <c r="C34" s="308"/>
      <c r="D34" s="113">
        <v>1.0227936879018118</v>
      </c>
      <c r="E34" s="115">
        <v>1155</v>
      </c>
      <c r="F34" s="114">
        <v>1146</v>
      </c>
      <c r="G34" s="114">
        <v>1192</v>
      </c>
      <c r="H34" s="114">
        <v>1162</v>
      </c>
      <c r="I34" s="140">
        <v>1138</v>
      </c>
      <c r="J34" s="115">
        <v>17</v>
      </c>
      <c r="K34" s="116">
        <v>1.4938488576449913</v>
      </c>
    </row>
    <row r="35" spans="1:11" ht="14.1" customHeight="1" x14ac:dyDescent="0.2">
      <c r="A35" s="306">
        <v>34</v>
      </c>
      <c r="B35" s="307" t="s">
        <v>254</v>
      </c>
      <c r="C35" s="308"/>
      <c r="D35" s="113">
        <v>1.8755645289835823</v>
      </c>
      <c r="E35" s="115">
        <v>2118</v>
      </c>
      <c r="F35" s="114">
        <v>2121</v>
      </c>
      <c r="G35" s="114">
        <v>2123</v>
      </c>
      <c r="H35" s="114">
        <v>2101</v>
      </c>
      <c r="I35" s="140">
        <v>2078</v>
      </c>
      <c r="J35" s="115">
        <v>40</v>
      </c>
      <c r="K35" s="116">
        <v>1.9249278152069298</v>
      </c>
    </row>
    <row r="36" spans="1:11" ht="14.1" customHeight="1" x14ac:dyDescent="0.2">
      <c r="A36" s="306">
        <v>41</v>
      </c>
      <c r="B36" s="307" t="s">
        <v>255</v>
      </c>
      <c r="C36" s="308"/>
      <c r="D36" s="113">
        <v>0.65441085312505531</v>
      </c>
      <c r="E36" s="115">
        <v>739</v>
      </c>
      <c r="F36" s="114">
        <v>743</v>
      </c>
      <c r="G36" s="114">
        <v>761</v>
      </c>
      <c r="H36" s="114">
        <v>761</v>
      </c>
      <c r="I36" s="140">
        <v>753</v>
      </c>
      <c r="J36" s="115">
        <v>-14</v>
      </c>
      <c r="K36" s="116">
        <v>-1.8592297476759627</v>
      </c>
    </row>
    <row r="37" spans="1:11" ht="14.1" customHeight="1" x14ac:dyDescent="0.2">
      <c r="A37" s="306">
        <v>42</v>
      </c>
      <c r="B37" s="307" t="s">
        <v>256</v>
      </c>
      <c r="C37" s="308"/>
      <c r="D37" s="113">
        <v>0.13283034907815738</v>
      </c>
      <c r="E37" s="115">
        <v>150</v>
      </c>
      <c r="F37" s="114">
        <v>140</v>
      </c>
      <c r="G37" s="114">
        <v>142</v>
      </c>
      <c r="H37" s="114">
        <v>138</v>
      </c>
      <c r="I37" s="140">
        <v>138</v>
      </c>
      <c r="J37" s="115">
        <v>12</v>
      </c>
      <c r="K37" s="116">
        <v>8.695652173913043</v>
      </c>
    </row>
    <row r="38" spans="1:11" ht="14.1" customHeight="1" x14ac:dyDescent="0.2">
      <c r="A38" s="306">
        <v>43</v>
      </c>
      <c r="B38" s="307" t="s">
        <v>257</v>
      </c>
      <c r="C38" s="308"/>
      <c r="D38" s="113">
        <v>1.4637904468412943</v>
      </c>
      <c r="E38" s="115">
        <v>1653</v>
      </c>
      <c r="F38" s="114">
        <v>1644</v>
      </c>
      <c r="G38" s="114">
        <v>1635</v>
      </c>
      <c r="H38" s="114">
        <v>1591</v>
      </c>
      <c r="I38" s="140">
        <v>1587</v>
      </c>
      <c r="J38" s="115">
        <v>66</v>
      </c>
      <c r="K38" s="116">
        <v>4.1587901701323249</v>
      </c>
    </row>
    <row r="39" spans="1:11" ht="14.1" customHeight="1" x14ac:dyDescent="0.2">
      <c r="A39" s="306">
        <v>51</v>
      </c>
      <c r="B39" s="307" t="s">
        <v>258</v>
      </c>
      <c r="C39" s="308"/>
      <c r="D39" s="113">
        <v>6.2926164036625751</v>
      </c>
      <c r="E39" s="115">
        <v>7106</v>
      </c>
      <c r="F39" s="114">
        <v>7166</v>
      </c>
      <c r="G39" s="114">
        <v>7380</v>
      </c>
      <c r="H39" s="114">
        <v>7118</v>
      </c>
      <c r="I39" s="140">
        <v>7037</v>
      </c>
      <c r="J39" s="115">
        <v>69</v>
      </c>
      <c r="K39" s="116">
        <v>0.98053147648145511</v>
      </c>
    </row>
    <row r="40" spans="1:11" ht="14.1" customHeight="1" x14ac:dyDescent="0.2">
      <c r="A40" s="306" t="s">
        <v>259</v>
      </c>
      <c r="B40" s="307" t="s">
        <v>260</v>
      </c>
      <c r="C40" s="308"/>
      <c r="D40" s="113">
        <v>5.4681827037174786</v>
      </c>
      <c r="E40" s="115">
        <v>6175</v>
      </c>
      <c r="F40" s="114">
        <v>6226</v>
      </c>
      <c r="G40" s="114">
        <v>6444</v>
      </c>
      <c r="H40" s="114">
        <v>6282</v>
      </c>
      <c r="I40" s="140">
        <v>6191</v>
      </c>
      <c r="J40" s="115">
        <v>-16</v>
      </c>
      <c r="K40" s="116">
        <v>-0.25843967048942013</v>
      </c>
    </row>
    <row r="41" spans="1:11" ht="14.1" customHeight="1" x14ac:dyDescent="0.2">
      <c r="A41" s="306"/>
      <c r="B41" s="307" t="s">
        <v>261</v>
      </c>
      <c r="C41" s="308"/>
      <c r="D41" s="113">
        <v>4.6154118626357086</v>
      </c>
      <c r="E41" s="115">
        <v>5212</v>
      </c>
      <c r="F41" s="114">
        <v>5234</v>
      </c>
      <c r="G41" s="114">
        <v>5459</v>
      </c>
      <c r="H41" s="114">
        <v>5372</v>
      </c>
      <c r="I41" s="140">
        <v>5267</v>
      </c>
      <c r="J41" s="115">
        <v>-55</v>
      </c>
      <c r="K41" s="116">
        <v>-1.0442377064742738</v>
      </c>
    </row>
    <row r="42" spans="1:11" ht="14.1" customHeight="1" x14ac:dyDescent="0.2">
      <c r="A42" s="306">
        <v>52</v>
      </c>
      <c r="B42" s="307" t="s">
        <v>262</v>
      </c>
      <c r="C42" s="308"/>
      <c r="D42" s="113">
        <v>3.6138710305864019</v>
      </c>
      <c r="E42" s="115">
        <v>4081</v>
      </c>
      <c r="F42" s="114">
        <v>3934</v>
      </c>
      <c r="G42" s="114">
        <v>4199</v>
      </c>
      <c r="H42" s="114">
        <v>4102</v>
      </c>
      <c r="I42" s="140">
        <v>4063</v>
      </c>
      <c r="J42" s="115">
        <v>18</v>
      </c>
      <c r="K42" s="116">
        <v>0.44302239724341619</v>
      </c>
    </row>
    <row r="43" spans="1:11" ht="14.1" customHeight="1" x14ac:dyDescent="0.2">
      <c r="A43" s="306" t="s">
        <v>263</v>
      </c>
      <c r="B43" s="307" t="s">
        <v>264</v>
      </c>
      <c r="C43" s="308"/>
      <c r="D43" s="113">
        <v>2.914297858774773</v>
      </c>
      <c r="E43" s="115">
        <v>3291</v>
      </c>
      <c r="F43" s="114">
        <v>3127</v>
      </c>
      <c r="G43" s="114">
        <v>3364</v>
      </c>
      <c r="H43" s="114">
        <v>3263</v>
      </c>
      <c r="I43" s="140">
        <v>3245</v>
      </c>
      <c r="J43" s="115">
        <v>46</v>
      </c>
      <c r="K43" s="116">
        <v>1.4175654853620956</v>
      </c>
    </row>
    <row r="44" spans="1:11" ht="14.1" customHeight="1" x14ac:dyDescent="0.2">
      <c r="A44" s="306">
        <v>53</v>
      </c>
      <c r="B44" s="307" t="s">
        <v>265</v>
      </c>
      <c r="C44" s="308"/>
      <c r="D44" s="113">
        <v>0.57736925065972411</v>
      </c>
      <c r="E44" s="115">
        <v>652</v>
      </c>
      <c r="F44" s="114">
        <v>644</v>
      </c>
      <c r="G44" s="114">
        <v>650</v>
      </c>
      <c r="H44" s="114">
        <v>602</v>
      </c>
      <c r="I44" s="140">
        <v>607</v>
      </c>
      <c r="J44" s="115">
        <v>45</v>
      </c>
      <c r="K44" s="116">
        <v>7.4135090609555192</v>
      </c>
    </row>
    <row r="45" spans="1:11" ht="14.1" customHeight="1" x14ac:dyDescent="0.2">
      <c r="A45" s="306" t="s">
        <v>266</v>
      </c>
      <c r="B45" s="307" t="s">
        <v>267</v>
      </c>
      <c r="C45" s="308"/>
      <c r="D45" s="113">
        <v>0.49324336291022441</v>
      </c>
      <c r="E45" s="115">
        <v>557</v>
      </c>
      <c r="F45" s="114">
        <v>556</v>
      </c>
      <c r="G45" s="114">
        <v>568</v>
      </c>
      <c r="H45" s="114">
        <v>504</v>
      </c>
      <c r="I45" s="140">
        <v>511</v>
      </c>
      <c r="J45" s="115">
        <v>46</v>
      </c>
      <c r="K45" s="116">
        <v>9.0019569471624266</v>
      </c>
    </row>
    <row r="46" spans="1:11" ht="14.1" customHeight="1" x14ac:dyDescent="0.2">
      <c r="A46" s="306">
        <v>54</v>
      </c>
      <c r="B46" s="307" t="s">
        <v>268</v>
      </c>
      <c r="C46" s="308"/>
      <c r="D46" s="113">
        <v>1.8977029204966085</v>
      </c>
      <c r="E46" s="115">
        <v>2143</v>
      </c>
      <c r="F46" s="114">
        <v>2142</v>
      </c>
      <c r="G46" s="114">
        <v>2125</v>
      </c>
      <c r="H46" s="114">
        <v>2122</v>
      </c>
      <c r="I46" s="140">
        <v>2115</v>
      </c>
      <c r="J46" s="115">
        <v>28</v>
      </c>
      <c r="K46" s="116">
        <v>1.3238770685579195</v>
      </c>
    </row>
    <row r="47" spans="1:11" ht="14.1" customHeight="1" x14ac:dyDescent="0.2">
      <c r="A47" s="306">
        <v>61</v>
      </c>
      <c r="B47" s="307" t="s">
        <v>269</v>
      </c>
      <c r="C47" s="308"/>
      <c r="D47" s="113">
        <v>3.5554256769920123</v>
      </c>
      <c r="E47" s="115">
        <v>4015</v>
      </c>
      <c r="F47" s="114">
        <v>3988</v>
      </c>
      <c r="G47" s="114">
        <v>4030</v>
      </c>
      <c r="H47" s="114">
        <v>3911</v>
      </c>
      <c r="I47" s="140">
        <v>3935</v>
      </c>
      <c r="J47" s="115">
        <v>80</v>
      </c>
      <c r="K47" s="116">
        <v>2.0330368487928845</v>
      </c>
    </row>
    <row r="48" spans="1:11" ht="14.1" customHeight="1" x14ac:dyDescent="0.2">
      <c r="A48" s="306">
        <v>62</v>
      </c>
      <c r="B48" s="307" t="s">
        <v>270</v>
      </c>
      <c r="C48" s="308"/>
      <c r="D48" s="113">
        <v>6.5449940669110749</v>
      </c>
      <c r="E48" s="115">
        <v>7391</v>
      </c>
      <c r="F48" s="114">
        <v>7352</v>
      </c>
      <c r="G48" s="114">
        <v>7354</v>
      </c>
      <c r="H48" s="114">
        <v>7207</v>
      </c>
      <c r="I48" s="140">
        <v>7219</v>
      </c>
      <c r="J48" s="115">
        <v>172</v>
      </c>
      <c r="K48" s="116">
        <v>2.3826014683474166</v>
      </c>
    </row>
    <row r="49" spans="1:11" ht="14.1" customHeight="1" x14ac:dyDescent="0.2">
      <c r="A49" s="306">
        <v>63</v>
      </c>
      <c r="B49" s="307" t="s">
        <v>271</v>
      </c>
      <c r="C49" s="308"/>
      <c r="D49" s="113">
        <v>1.7878964985919983</v>
      </c>
      <c r="E49" s="115">
        <v>2019</v>
      </c>
      <c r="F49" s="114">
        <v>2035</v>
      </c>
      <c r="G49" s="114">
        <v>2092</v>
      </c>
      <c r="H49" s="114">
        <v>2072</v>
      </c>
      <c r="I49" s="140">
        <v>2026</v>
      </c>
      <c r="J49" s="115">
        <v>-7</v>
      </c>
      <c r="K49" s="116">
        <v>-0.34550839091806518</v>
      </c>
    </row>
    <row r="50" spans="1:11" ht="14.1" customHeight="1" x14ac:dyDescent="0.2">
      <c r="A50" s="306" t="s">
        <v>272</v>
      </c>
      <c r="B50" s="307" t="s">
        <v>273</v>
      </c>
      <c r="C50" s="308"/>
      <c r="D50" s="113">
        <v>0.30285319589819881</v>
      </c>
      <c r="E50" s="115">
        <v>342</v>
      </c>
      <c r="F50" s="114">
        <v>349</v>
      </c>
      <c r="G50" s="114">
        <v>364</v>
      </c>
      <c r="H50" s="114">
        <v>328</v>
      </c>
      <c r="I50" s="140">
        <v>324</v>
      </c>
      <c r="J50" s="115">
        <v>18</v>
      </c>
      <c r="K50" s="116">
        <v>5.5555555555555554</v>
      </c>
    </row>
    <row r="51" spans="1:11" ht="14.1" customHeight="1" x14ac:dyDescent="0.2">
      <c r="A51" s="306" t="s">
        <v>274</v>
      </c>
      <c r="B51" s="307" t="s">
        <v>275</v>
      </c>
      <c r="C51" s="308"/>
      <c r="D51" s="113">
        <v>1.279599029452916</v>
      </c>
      <c r="E51" s="115">
        <v>1445</v>
      </c>
      <c r="F51" s="114">
        <v>1455</v>
      </c>
      <c r="G51" s="114">
        <v>1492</v>
      </c>
      <c r="H51" s="114">
        <v>1512</v>
      </c>
      <c r="I51" s="140">
        <v>1468</v>
      </c>
      <c r="J51" s="115">
        <v>-23</v>
      </c>
      <c r="K51" s="116">
        <v>-1.5667574931880108</v>
      </c>
    </row>
    <row r="52" spans="1:11" ht="14.1" customHeight="1" x14ac:dyDescent="0.2">
      <c r="A52" s="306">
        <v>71</v>
      </c>
      <c r="B52" s="307" t="s">
        <v>276</v>
      </c>
      <c r="C52" s="308"/>
      <c r="D52" s="113">
        <v>9.1334148026141015</v>
      </c>
      <c r="E52" s="115">
        <v>10314</v>
      </c>
      <c r="F52" s="114">
        <v>10302</v>
      </c>
      <c r="G52" s="114">
        <v>10356</v>
      </c>
      <c r="H52" s="114">
        <v>10165</v>
      </c>
      <c r="I52" s="140">
        <v>10184</v>
      </c>
      <c r="J52" s="115">
        <v>130</v>
      </c>
      <c r="K52" s="116">
        <v>1.2765121759622937</v>
      </c>
    </row>
    <row r="53" spans="1:11" ht="14.1" customHeight="1" x14ac:dyDescent="0.2">
      <c r="A53" s="306" t="s">
        <v>277</v>
      </c>
      <c r="B53" s="307" t="s">
        <v>278</v>
      </c>
      <c r="C53" s="308"/>
      <c r="D53" s="113">
        <v>3.2764819439278821</v>
      </c>
      <c r="E53" s="115">
        <v>3700</v>
      </c>
      <c r="F53" s="114">
        <v>3697</v>
      </c>
      <c r="G53" s="114">
        <v>3710</v>
      </c>
      <c r="H53" s="114">
        <v>3602</v>
      </c>
      <c r="I53" s="140">
        <v>3615</v>
      </c>
      <c r="J53" s="115">
        <v>85</v>
      </c>
      <c r="K53" s="116">
        <v>2.3513139695712311</v>
      </c>
    </row>
    <row r="54" spans="1:11" ht="14.1" customHeight="1" x14ac:dyDescent="0.2">
      <c r="A54" s="306" t="s">
        <v>279</v>
      </c>
      <c r="B54" s="307" t="s">
        <v>280</v>
      </c>
      <c r="C54" s="308"/>
      <c r="D54" s="113">
        <v>4.8332536351238868</v>
      </c>
      <c r="E54" s="115">
        <v>5458</v>
      </c>
      <c r="F54" s="114">
        <v>5433</v>
      </c>
      <c r="G54" s="114">
        <v>5472</v>
      </c>
      <c r="H54" s="114">
        <v>5393</v>
      </c>
      <c r="I54" s="140">
        <v>5408</v>
      </c>
      <c r="J54" s="115">
        <v>50</v>
      </c>
      <c r="K54" s="116">
        <v>0.92455621301775148</v>
      </c>
    </row>
    <row r="55" spans="1:11" ht="14.1" customHeight="1" x14ac:dyDescent="0.2">
      <c r="A55" s="306">
        <v>72</v>
      </c>
      <c r="B55" s="307" t="s">
        <v>281</v>
      </c>
      <c r="C55" s="308"/>
      <c r="D55" s="113">
        <v>3.1914705205178611</v>
      </c>
      <c r="E55" s="115">
        <v>3604</v>
      </c>
      <c r="F55" s="114">
        <v>3657</v>
      </c>
      <c r="G55" s="114">
        <v>3690</v>
      </c>
      <c r="H55" s="114">
        <v>3598</v>
      </c>
      <c r="I55" s="140">
        <v>3617</v>
      </c>
      <c r="J55" s="115">
        <v>-13</v>
      </c>
      <c r="K55" s="116">
        <v>-0.35941387890517001</v>
      </c>
    </row>
    <row r="56" spans="1:11" ht="14.1" customHeight="1" x14ac:dyDescent="0.2">
      <c r="A56" s="306" t="s">
        <v>282</v>
      </c>
      <c r="B56" s="307" t="s">
        <v>283</v>
      </c>
      <c r="C56" s="308"/>
      <c r="D56" s="113">
        <v>1.4699891964649416</v>
      </c>
      <c r="E56" s="115">
        <v>1660</v>
      </c>
      <c r="F56" s="114">
        <v>1692</v>
      </c>
      <c r="G56" s="114">
        <v>1718</v>
      </c>
      <c r="H56" s="114">
        <v>1673</v>
      </c>
      <c r="I56" s="140">
        <v>1699</v>
      </c>
      <c r="J56" s="115">
        <v>-39</v>
      </c>
      <c r="K56" s="116">
        <v>-2.2954679223072394</v>
      </c>
    </row>
    <row r="57" spans="1:11" ht="14.1" customHeight="1" x14ac:dyDescent="0.2">
      <c r="A57" s="306" t="s">
        <v>284</v>
      </c>
      <c r="B57" s="307" t="s">
        <v>285</v>
      </c>
      <c r="C57" s="308"/>
      <c r="D57" s="113">
        <v>1.0945220764040169</v>
      </c>
      <c r="E57" s="115">
        <v>1236</v>
      </c>
      <c r="F57" s="114">
        <v>1237</v>
      </c>
      <c r="G57" s="114">
        <v>1238</v>
      </c>
      <c r="H57" s="114">
        <v>1229</v>
      </c>
      <c r="I57" s="140">
        <v>1219</v>
      </c>
      <c r="J57" s="115">
        <v>17</v>
      </c>
      <c r="K57" s="116">
        <v>1.3945857260049221</v>
      </c>
    </row>
    <row r="58" spans="1:11" ht="14.1" customHeight="1" x14ac:dyDescent="0.2">
      <c r="A58" s="306">
        <v>73</v>
      </c>
      <c r="B58" s="307" t="s">
        <v>286</v>
      </c>
      <c r="C58" s="308"/>
      <c r="D58" s="113">
        <v>2.4060003896356905</v>
      </c>
      <c r="E58" s="115">
        <v>2717</v>
      </c>
      <c r="F58" s="114">
        <v>2717</v>
      </c>
      <c r="G58" s="114">
        <v>2712</v>
      </c>
      <c r="H58" s="114">
        <v>2638</v>
      </c>
      <c r="I58" s="140">
        <v>2644</v>
      </c>
      <c r="J58" s="115">
        <v>73</v>
      </c>
      <c r="K58" s="116">
        <v>2.7609682299546141</v>
      </c>
    </row>
    <row r="59" spans="1:11" ht="14.1" customHeight="1" x14ac:dyDescent="0.2">
      <c r="A59" s="306" t="s">
        <v>287</v>
      </c>
      <c r="B59" s="307" t="s">
        <v>288</v>
      </c>
      <c r="C59" s="308"/>
      <c r="D59" s="113">
        <v>1.9977684501354869</v>
      </c>
      <c r="E59" s="115">
        <v>2256</v>
      </c>
      <c r="F59" s="114">
        <v>2252</v>
      </c>
      <c r="G59" s="114">
        <v>2244</v>
      </c>
      <c r="H59" s="114">
        <v>2180</v>
      </c>
      <c r="I59" s="140">
        <v>2177</v>
      </c>
      <c r="J59" s="115">
        <v>79</v>
      </c>
      <c r="K59" s="116">
        <v>3.6288470372071657</v>
      </c>
    </row>
    <row r="60" spans="1:11" ht="14.1" customHeight="1" x14ac:dyDescent="0.2">
      <c r="A60" s="306">
        <v>81</v>
      </c>
      <c r="B60" s="307" t="s">
        <v>289</v>
      </c>
      <c r="C60" s="308"/>
      <c r="D60" s="113">
        <v>9.6054053096718199</v>
      </c>
      <c r="E60" s="115">
        <v>10847</v>
      </c>
      <c r="F60" s="114">
        <v>10851</v>
      </c>
      <c r="G60" s="114">
        <v>10783</v>
      </c>
      <c r="H60" s="114">
        <v>10674</v>
      </c>
      <c r="I60" s="140">
        <v>10652</v>
      </c>
      <c r="J60" s="115">
        <v>195</v>
      </c>
      <c r="K60" s="116">
        <v>1.8306421329327827</v>
      </c>
    </row>
    <row r="61" spans="1:11" ht="14.1" customHeight="1" x14ac:dyDescent="0.2">
      <c r="A61" s="306" t="s">
        <v>290</v>
      </c>
      <c r="B61" s="307" t="s">
        <v>291</v>
      </c>
      <c r="C61" s="308"/>
      <c r="D61" s="113">
        <v>2.2590014699891965</v>
      </c>
      <c r="E61" s="115">
        <v>2551</v>
      </c>
      <c r="F61" s="114">
        <v>2550</v>
      </c>
      <c r="G61" s="114">
        <v>2567</v>
      </c>
      <c r="H61" s="114">
        <v>2501</v>
      </c>
      <c r="I61" s="140">
        <v>2511</v>
      </c>
      <c r="J61" s="115">
        <v>40</v>
      </c>
      <c r="K61" s="116">
        <v>1.5929908403026682</v>
      </c>
    </row>
    <row r="62" spans="1:11" ht="14.1" customHeight="1" x14ac:dyDescent="0.2">
      <c r="A62" s="306" t="s">
        <v>292</v>
      </c>
      <c r="B62" s="307" t="s">
        <v>293</v>
      </c>
      <c r="C62" s="308"/>
      <c r="D62" s="113">
        <v>4.5968156137647664</v>
      </c>
      <c r="E62" s="115">
        <v>5191</v>
      </c>
      <c r="F62" s="114">
        <v>5176</v>
      </c>
      <c r="G62" s="114">
        <v>5114</v>
      </c>
      <c r="H62" s="114">
        <v>5081</v>
      </c>
      <c r="I62" s="140">
        <v>5062</v>
      </c>
      <c r="J62" s="115">
        <v>129</v>
      </c>
      <c r="K62" s="116">
        <v>2.5483998419596996</v>
      </c>
    </row>
    <row r="63" spans="1:11" ht="14.1" customHeight="1" x14ac:dyDescent="0.2">
      <c r="A63" s="306"/>
      <c r="B63" s="307" t="s">
        <v>294</v>
      </c>
      <c r="C63" s="308"/>
      <c r="D63" s="113">
        <v>4.1903547455856049</v>
      </c>
      <c r="E63" s="115">
        <v>4732</v>
      </c>
      <c r="F63" s="114">
        <v>4730</v>
      </c>
      <c r="G63" s="114">
        <v>4670</v>
      </c>
      <c r="H63" s="114">
        <v>4638</v>
      </c>
      <c r="I63" s="140">
        <v>4622</v>
      </c>
      <c r="J63" s="115">
        <v>110</v>
      </c>
      <c r="K63" s="116">
        <v>2.3799221116399827</v>
      </c>
    </row>
    <row r="64" spans="1:11" ht="14.1" customHeight="1" x14ac:dyDescent="0.2">
      <c r="A64" s="306" t="s">
        <v>295</v>
      </c>
      <c r="B64" s="307" t="s">
        <v>296</v>
      </c>
      <c r="C64" s="308"/>
      <c r="D64" s="113">
        <v>0.84125887749499673</v>
      </c>
      <c r="E64" s="115">
        <v>950</v>
      </c>
      <c r="F64" s="114">
        <v>959</v>
      </c>
      <c r="G64" s="114">
        <v>947</v>
      </c>
      <c r="H64" s="114">
        <v>946</v>
      </c>
      <c r="I64" s="140">
        <v>942</v>
      </c>
      <c r="J64" s="115">
        <v>8</v>
      </c>
      <c r="K64" s="116">
        <v>0.84925690021231426</v>
      </c>
    </row>
    <row r="65" spans="1:11" ht="14.1" customHeight="1" x14ac:dyDescent="0.2">
      <c r="A65" s="306" t="s">
        <v>297</v>
      </c>
      <c r="B65" s="307" t="s">
        <v>298</v>
      </c>
      <c r="C65" s="308"/>
      <c r="D65" s="113">
        <v>1.007739581672954</v>
      </c>
      <c r="E65" s="115">
        <v>1138</v>
      </c>
      <c r="F65" s="114">
        <v>1141</v>
      </c>
      <c r="G65" s="114">
        <v>1127</v>
      </c>
      <c r="H65" s="114">
        <v>1123</v>
      </c>
      <c r="I65" s="140">
        <v>1121</v>
      </c>
      <c r="J65" s="115">
        <v>17</v>
      </c>
      <c r="K65" s="116">
        <v>1.5165031222123104</v>
      </c>
    </row>
    <row r="66" spans="1:11" ht="14.1" customHeight="1" x14ac:dyDescent="0.2">
      <c r="A66" s="306">
        <v>82</v>
      </c>
      <c r="B66" s="307" t="s">
        <v>299</v>
      </c>
      <c r="C66" s="308"/>
      <c r="D66" s="113">
        <v>3.3278430122381026</v>
      </c>
      <c r="E66" s="115">
        <v>3758</v>
      </c>
      <c r="F66" s="114">
        <v>3795</v>
      </c>
      <c r="G66" s="114">
        <v>3737</v>
      </c>
      <c r="H66" s="114">
        <v>3619</v>
      </c>
      <c r="I66" s="140">
        <v>3617</v>
      </c>
      <c r="J66" s="115">
        <v>141</v>
      </c>
      <c r="K66" s="116">
        <v>3.8982582250483828</v>
      </c>
    </row>
    <row r="67" spans="1:11" ht="14.1" customHeight="1" x14ac:dyDescent="0.2">
      <c r="A67" s="306" t="s">
        <v>300</v>
      </c>
      <c r="B67" s="307" t="s">
        <v>301</v>
      </c>
      <c r="C67" s="308"/>
      <c r="D67" s="113">
        <v>2.1943573667711598</v>
      </c>
      <c r="E67" s="115">
        <v>2478</v>
      </c>
      <c r="F67" s="114">
        <v>2513</v>
      </c>
      <c r="G67" s="114">
        <v>2448</v>
      </c>
      <c r="H67" s="114">
        <v>2390</v>
      </c>
      <c r="I67" s="140">
        <v>2357</v>
      </c>
      <c r="J67" s="115">
        <v>121</v>
      </c>
      <c r="K67" s="116">
        <v>5.133644463300806</v>
      </c>
    </row>
    <row r="68" spans="1:11" ht="14.1" customHeight="1" x14ac:dyDescent="0.2">
      <c r="A68" s="306" t="s">
        <v>302</v>
      </c>
      <c r="B68" s="307" t="s">
        <v>303</v>
      </c>
      <c r="C68" s="308"/>
      <c r="D68" s="113">
        <v>0.58179692896232926</v>
      </c>
      <c r="E68" s="115">
        <v>657</v>
      </c>
      <c r="F68" s="114">
        <v>660</v>
      </c>
      <c r="G68" s="114">
        <v>665</v>
      </c>
      <c r="H68" s="114">
        <v>636</v>
      </c>
      <c r="I68" s="140">
        <v>657</v>
      </c>
      <c r="J68" s="115">
        <v>0</v>
      </c>
      <c r="K68" s="116">
        <v>0</v>
      </c>
    </row>
    <row r="69" spans="1:11" ht="14.1" customHeight="1" x14ac:dyDescent="0.2">
      <c r="A69" s="306">
        <v>83</v>
      </c>
      <c r="B69" s="307" t="s">
        <v>304</v>
      </c>
      <c r="C69" s="308"/>
      <c r="D69" s="113">
        <v>5.9003241060517508</v>
      </c>
      <c r="E69" s="115">
        <v>6663</v>
      </c>
      <c r="F69" s="114">
        <v>6650</v>
      </c>
      <c r="G69" s="114">
        <v>6602</v>
      </c>
      <c r="H69" s="114">
        <v>6335</v>
      </c>
      <c r="I69" s="140">
        <v>6362</v>
      </c>
      <c r="J69" s="115">
        <v>301</v>
      </c>
      <c r="K69" s="116">
        <v>4.7312165985539139</v>
      </c>
    </row>
    <row r="70" spans="1:11" ht="14.1" customHeight="1" x14ac:dyDescent="0.2">
      <c r="A70" s="306" t="s">
        <v>305</v>
      </c>
      <c r="B70" s="307" t="s">
        <v>306</v>
      </c>
      <c r="C70" s="308"/>
      <c r="D70" s="113">
        <v>4.992650054017675</v>
      </c>
      <c r="E70" s="115">
        <v>5638</v>
      </c>
      <c r="F70" s="114">
        <v>5634</v>
      </c>
      <c r="G70" s="114">
        <v>5606</v>
      </c>
      <c r="H70" s="114">
        <v>5352</v>
      </c>
      <c r="I70" s="140">
        <v>5390</v>
      </c>
      <c r="J70" s="115">
        <v>248</v>
      </c>
      <c r="K70" s="116">
        <v>4.6011131725417442</v>
      </c>
    </row>
    <row r="71" spans="1:11" ht="14.1" customHeight="1" x14ac:dyDescent="0.2">
      <c r="A71" s="306"/>
      <c r="B71" s="307" t="s">
        <v>307</v>
      </c>
      <c r="C71" s="308"/>
      <c r="D71" s="113">
        <v>2.8151178647964152</v>
      </c>
      <c r="E71" s="115">
        <v>3179</v>
      </c>
      <c r="F71" s="114">
        <v>3157</v>
      </c>
      <c r="G71" s="114">
        <v>3165</v>
      </c>
      <c r="H71" s="114">
        <v>3043</v>
      </c>
      <c r="I71" s="140">
        <v>3061</v>
      </c>
      <c r="J71" s="115">
        <v>118</v>
      </c>
      <c r="K71" s="116">
        <v>3.8549493629532834</v>
      </c>
    </row>
    <row r="72" spans="1:11" ht="14.1" customHeight="1" x14ac:dyDescent="0.2">
      <c r="A72" s="306">
        <v>84</v>
      </c>
      <c r="B72" s="307" t="s">
        <v>308</v>
      </c>
      <c r="C72" s="308"/>
      <c r="D72" s="113">
        <v>1.3823211660733579</v>
      </c>
      <c r="E72" s="115">
        <v>1561</v>
      </c>
      <c r="F72" s="114">
        <v>1558</v>
      </c>
      <c r="G72" s="114">
        <v>1539</v>
      </c>
      <c r="H72" s="114">
        <v>1581</v>
      </c>
      <c r="I72" s="140">
        <v>1549</v>
      </c>
      <c r="J72" s="115">
        <v>12</v>
      </c>
      <c r="K72" s="116">
        <v>0.77469335054874111</v>
      </c>
    </row>
    <row r="73" spans="1:11" ht="14.1" customHeight="1" x14ac:dyDescent="0.2">
      <c r="A73" s="306" t="s">
        <v>309</v>
      </c>
      <c r="B73" s="307" t="s">
        <v>310</v>
      </c>
      <c r="C73" s="308"/>
      <c r="D73" s="113">
        <v>0.53397800329419265</v>
      </c>
      <c r="E73" s="115">
        <v>603</v>
      </c>
      <c r="F73" s="114">
        <v>607</v>
      </c>
      <c r="G73" s="114">
        <v>602</v>
      </c>
      <c r="H73" s="114">
        <v>620</v>
      </c>
      <c r="I73" s="140">
        <v>614</v>
      </c>
      <c r="J73" s="115">
        <v>-11</v>
      </c>
      <c r="K73" s="116">
        <v>-1.7915309446254071</v>
      </c>
    </row>
    <row r="74" spans="1:11" ht="14.1" customHeight="1" x14ac:dyDescent="0.2">
      <c r="A74" s="306" t="s">
        <v>311</v>
      </c>
      <c r="B74" s="307" t="s">
        <v>312</v>
      </c>
      <c r="C74" s="308"/>
      <c r="D74" s="113">
        <v>0.26388962683527267</v>
      </c>
      <c r="E74" s="115">
        <v>298</v>
      </c>
      <c r="F74" s="114">
        <v>302</v>
      </c>
      <c r="G74" s="114">
        <v>300</v>
      </c>
      <c r="H74" s="114">
        <v>314</v>
      </c>
      <c r="I74" s="140">
        <v>320</v>
      </c>
      <c r="J74" s="115">
        <v>-22</v>
      </c>
      <c r="K74" s="116">
        <v>-6.875</v>
      </c>
    </row>
    <row r="75" spans="1:11" ht="14.1" customHeight="1" x14ac:dyDescent="0.2">
      <c r="A75" s="306" t="s">
        <v>313</v>
      </c>
      <c r="B75" s="307" t="s">
        <v>314</v>
      </c>
      <c r="C75" s="308"/>
      <c r="D75" s="113">
        <v>0.22846820041443069</v>
      </c>
      <c r="E75" s="115">
        <v>258</v>
      </c>
      <c r="F75" s="114">
        <v>253</v>
      </c>
      <c r="G75" s="114">
        <v>240</v>
      </c>
      <c r="H75" s="114">
        <v>230</v>
      </c>
      <c r="I75" s="140">
        <v>232</v>
      </c>
      <c r="J75" s="115">
        <v>26</v>
      </c>
      <c r="K75" s="116">
        <v>11.206896551724139</v>
      </c>
    </row>
    <row r="76" spans="1:11" ht="14.1" customHeight="1" x14ac:dyDescent="0.2">
      <c r="A76" s="306">
        <v>91</v>
      </c>
      <c r="B76" s="307" t="s">
        <v>315</v>
      </c>
      <c r="C76" s="308"/>
      <c r="D76" s="113">
        <v>0.32233498042966191</v>
      </c>
      <c r="E76" s="115">
        <v>364</v>
      </c>
      <c r="F76" s="114">
        <v>380</v>
      </c>
      <c r="G76" s="114">
        <v>359</v>
      </c>
      <c r="H76" s="114">
        <v>324</v>
      </c>
      <c r="I76" s="140">
        <v>335</v>
      </c>
      <c r="J76" s="115">
        <v>29</v>
      </c>
      <c r="K76" s="116">
        <v>8.656716417910447</v>
      </c>
    </row>
    <row r="77" spans="1:11" ht="14.1" customHeight="1" x14ac:dyDescent="0.2">
      <c r="A77" s="306">
        <v>92</v>
      </c>
      <c r="B77" s="307" t="s">
        <v>316</v>
      </c>
      <c r="C77" s="308"/>
      <c r="D77" s="113">
        <v>0.99268547544409613</v>
      </c>
      <c r="E77" s="115">
        <v>1121</v>
      </c>
      <c r="F77" s="114">
        <v>1139</v>
      </c>
      <c r="G77" s="114">
        <v>1149</v>
      </c>
      <c r="H77" s="114">
        <v>1161</v>
      </c>
      <c r="I77" s="140">
        <v>1170</v>
      </c>
      <c r="J77" s="115">
        <v>-49</v>
      </c>
      <c r="K77" s="116">
        <v>-4.1880341880341883</v>
      </c>
    </row>
    <row r="78" spans="1:11" ht="14.1" customHeight="1" x14ac:dyDescent="0.2">
      <c r="A78" s="306">
        <v>93</v>
      </c>
      <c r="B78" s="307" t="s">
        <v>317</v>
      </c>
      <c r="C78" s="308"/>
      <c r="D78" s="113">
        <v>0.21164302286453077</v>
      </c>
      <c r="E78" s="115">
        <v>239</v>
      </c>
      <c r="F78" s="114">
        <v>238</v>
      </c>
      <c r="G78" s="114">
        <v>242</v>
      </c>
      <c r="H78" s="114">
        <v>228</v>
      </c>
      <c r="I78" s="140">
        <v>224</v>
      </c>
      <c r="J78" s="115">
        <v>15</v>
      </c>
      <c r="K78" s="116">
        <v>6.6964285714285712</v>
      </c>
    </row>
    <row r="79" spans="1:11" ht="14.1" customHeight="1" x14ac:dyDescent="0.2">
      <c r="A79" s="306">
        <v>94</v>
      </c>
      <c r="B79" s="307" t="s">
        <v>318</v>
      </c>
      <c r="C79" s="308"/>
      <c r="D79" s="113">
        <v>7.7041602465331274E-2</v>
      </c>
      <c r="E79" s="115">
        <v>87</v>
      </c>
      <c r="F79" s="114">
        <v>98</v>
      </c>
      <c r="G79" s="114">
        <v>115</v>
      </c>
      <c r="H79" s="114">
        <v>108</v>
      </c>
      <c r="I79" s="140">
        <v>93</v>
      </c>
      <c r="J79" s="115">
        <v>-6</v>
      </c>
      <c r="K79" s="116">
        <v>-6.4516129032258061</v>
      </c>
    </row>
    <row r="80" spans="1:11" ht="14.1" customHeight="1" x14ac:dyDescent="0.2">
      <c r="A80" s="306" t="s">
        <v>319</v>
      </c>
      <c r="B80" s="307" t="s">
        <v>320</v>
      </c>
      <c r="C80" s="308"/>
      <c r="D80" s="113">
        <v>5.3132139631262955E-3</v>
      </c>
      <c r="E80" s="115">
        <v>6</v>
      </c>
      <c r="F80" s="114">
        <v>8</v>
      </c>
      <c r="G80" s="114">
        <v>8</v>
      </c>
      <c r="H80" s="114">
        <v>8</v>
      </c>
      <c r="I80" s="140">
        <v>8</v>
      </c>
      <c r="J80" s="115">
        <v>-2</v>
      </c>
      <c r="K80" s="116">
        <v>-25</v>
      </c>
    </row>
    <row r="81" spans="1:11" ht="14.1" customHeight="1" x14ac:dyDescent="0.2">
      <c r="A81" s="310" t="s">
        <v>321</v>
      </c>
      <c r="B81" s="311" t="s">
        <v>224</v>
      </c>
      <c r="C81" s="312"/>
      <c r="D81" s="125">
        <v>1.0387333297911907</v>
      </c>
      <c r="E81" s="143">
        <v>1173</v>
      </c>
      <c r="F81" s="144">
        <v>1187</v>
      </c>
      <c r="G81" s="144">
        <v>1202</v>
      </c>
      <c r="H81" s="144">
        <v>1167</v>
      </c>
      <c r="I81" s="145">
        <v>1195</v>
      </c>
      <c r="J81" s="143">
        <v>-22</v>
      </c>
      <c r="K81" s="146">
        <v>-1.8410041841004183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29607</v>
      </c>
      <c r="E12" s="114">
        <v>30650</v>
      </c>
      <c r="F12" s="114">
        <v>31062</v>
      </c>
      <c r="G12" s="114">
        <v>31141</v>
      </c>
      <c r="H12" s="140">
        <v>30579</v>
      </c>
      <c r="I12" s="115">
        <v>-972</v>
      </c>
      <c r="J12" s="116">
        <v>-3.1786520160894733</v>
      </c>
      <c r="K12"/>
      <c r="L12"/>
      <c r="M12"/>
      <c r="N12"/>
      <c r="O12"/>
      <c r="P12"/>
    </row>
    <row r="13" spans="1:16" s="110" customFormat="1" ht="14.45" customHeight="1" x14ac:dyDescent="0.2">
      <c r="A13" s="120" t="s">
        <v>105</v>
      </c>
      <c r="B13" s="119" t="s">
        <v>106</v>
      </c>
      <c r="C13" s="113">
        <v>39.912858445637859</v>
      </c>
      <c r="D13" s="115">
        <v>11817</v>
      </c>
      <c r="E13" s="114">
        <v>12121</v>
      </c>
      <c r="F13" s="114">
        <v>12339</v>
      </c>
      <c r="G13" s="114">
        <v>12300</v>
      </c>
      <c r="H13" s="140">
        <v>11998</v>
      </c>
      <c r="I13" s="115">
        <v>-181</v>
      </c>
      <c r="J13" s="116">
        <v>-1.5085847641273546</v>
      </c>
      <c r="K13"/>
      <c r="L13"/>
      <c r="M13"/>
      <c r="N13"/>
      <c r="O13"/>
      <c r="P13"/>
    </row>
    <row r="14" spans="1:16" s="110" customFormat="1" ht="14.45" customHeight="1" x14ac:dyDescent="0.2">
      <c r="A14" s="120"/>
      <c r="B14" s="119" t="s">
        <v>107</v>
      </c>
      <c r="C14" s="113">
        <v>60.087141554362141</v>
      </c>
      <c r="D14" s="115">
        <v>17790</v>
      </c>
      <c r="E14" s="114">
        <v>18529</v>
      </c>
      <c r="F14" s="114">
        <v>18723</v>
      </c>
      <c r="G14" s="114">
        <v>18841</v>
      </c>
      <c r="H14" s="140">
        <v>18581</v>
      </c>
      <c r="I14" s="115">
        <v>-791</v>
      </c>
      <c r="J14" s="116">
        <v>-4.2570367579785806</v>
      </c>
      <c r="K14"/>
      <c r="L14"/>
      <c r="M14"/>
      <c r="N14"/>
      <c r="O14"/>
      <c r="P14"/>
    </row>
    <row r="15" spans="1:16" s="110" customFormat="1" ht="14.45" customHeight="1" x14ac:dyDescent="0.2">
      <c r="A15" s="118" t="s">
        <v>105</v>
      </c>
      <c r="B15" s="121" t="s">
        <v>108</v>
      </c>
      <c r="C15" s="113">
        <v>19.542675718580064</v>
      </c>
      <c r="D15" s="115">
        <v>5786</v>
      </c>
      <c r="E15" s="114">
        <v>6089</v>
      </c>
      <c r="F15" s="114">
        <v>6215</v>
      </c>
      <c r="G15" s="114">
        <v>6265</v>
      </c>
      <c r="H15" s="140">
        <v>5922</v>
      </c>
      <c r="I15" s="115">
        <v>-136</v>
      </c>
      <c r="J15" s="116">
        <v>-2.2965214454576155</v>
      </c>
      <c r="K15"/>
      <c r="L15"/>
      <c r="M15"/>
      <c r="N15"/>
      <c r="O15"/>
      <c r="P15"/>
    </row>
    <row r="16" spans="1:16" s="110" customFormat="1" ht="14.45" customHeight="1" x14ac:dyDescent="0.2">
      <c r="A16" s="118"/>
      <c r="B16" s="121" t="s">
        <v>109</v>
      </c>
      <c r="C16" s="113">
        <v>45.13459654811362</v>
      </c>
      <c r="D16" s="115">
        <v>13363</v>
      </c>
      <c r="E16" s="114">
        <v>13975</v>
      </c>
      <c r="F16" s="114">
        <v>14224</v>
      </c>
      <c r="G16" s="114">
        <v>14291</v>
      </c>
      <c r="H16" s="140">
        <v>14260</v>
      </c>
      <c r="I16" s="115">
        <v>-897</v>
      </c>
      <c r="J16" s="116">
        <v>-6.290322580645161</v>
      </c>
      <c r="K16"/>
      <c r="L16"/>
      <c r="M16"/>
      <c r="N16"/>
      <c r="O16"/>
      <c r="P16"/>
    </row>
    <row r="17" spans="1:16" s="110" customFormat="1" ht="14.45" customHeight="1" x14ac:dyDescent="0.2">
      <c r="A17" s="118"/>
      <c r="B17" s="121" t="s">
        <v>110</v>
      </c>
      <c r="C17" s="113">
        <v>19.664268585131893</v>
      </c>
      <c r="D17" s="115">
        <v>5822</v>
      </c>
      <c r="E17" s="114">
        <v>5861</v>
      </c>
      <c r="F17" s="114">
        <v>5943</v>
      </c>
      <c r="G17" s="114">
        <v>5983</v>
      </c>
      <c r="H17" s="140">
        <v>5864</v>
      </c>
      <c r="I17" s="115">
        <v>-42</v>
      </c>
      <c r="J17" s="116">
        <v>-0.71623465211459758</v>
      </c>
      <c r="K17"/>
      <c r="L17"/>
      <c r="M17"/>
      <c r="N17"/>
      <c r="O17"/>
      <c r="P17"/>
    </row>
    <row r="18" spans="1:16" s="110" customFormat="1" ht="14.45" customHeight="1" x14ac:dyDescent="0.2">
      <c r="A18" s="120"/>
      <c r="B18" s="121" t="s">
        <v>111</v>
      </c>
      <c r="C18" s="113">
        <v>15.658459148174419</v>
      </c>
      <c r="D18" s="115">
        <v>4636</v>
      </c>
      <c r="E18" s="114">
        <v>4725</v>
      </c>
      <c r="F18" s="114">
        <v>4680</v>
      </c>
      <c r="G18" s="114">
        <v>4602</v>
      </c>
      <c r="H18" s="140">
        <v>4533</v>
      </c>
      <c r="I18" s="115">
        <v>103</v>
      </c>
      <c r="J18" s="116">
        <v>2.2722258989631592</v>
      </c>
      <c r="K18"/>
      <c r="L18"/>
      <c r="M18"/>
      <c r="N18"/>
      <c r="O18"/>
      <c r="P18"/>
    </row>
    <row r="19" spans="1:16" s="110" customFormat="1" ht="14.45" customHeight="1" x14ac:dyDescent="0.2">
      <c r="A19" s="120"/>
      <c r="B19" s="121" t="s">
        <v>112</v>
      </c>
      <c r="C19" s="113">
        <v>1.5773296855473369</v>
      </c>
      <c r="D19" s="115">
        <v>467</v>
      </c>
      <c r="E19" s="114">
        <v>498</v>
      </c>
      <c r="F19" s="114">
        <v>469</v>
      </c>
      <c r="G19" s="114">
        <v>394</v>
      </c>
      <c r="H19" s="140">
        <v>375</v>
      </c>
      <c r="I19" s="115">
        <v>92</v>
      </c>
      <c r="J19" s="116">
        <v>24.533333333333335</v>
      </c>
      <c r="K19"/>
      <c r="L19"/>
      <c r="M19"/>
      <c r="N19"/>
      <c r="O19"/>
      <c r="P19"/>
    </row>
    <row r="20" spans="1:16" s="110" customFormat="1" ht="14.45" customHeight="1" x14ac:dyDescent="0.2">
      <c r="A20" s="120" t="s">
        <v>113</v>
      </c>
      <c r="B20" s="119" t="s">
        <v>116</v>
      </c>
      <c r="C20" s="113">
        <v>92.758469280913303</v>
      </c>
      <c r="D20" s="115">
        <v>27463</v>
      </c>
      <c r="E20" s="114">
        <v>28345</v>
      </c>
      <c r="F20" s="114">
        <v>28774</v>
      </c>
      <c r="G20" s="114">
        <v>28887</v>
      </c>
      <c r="H20" s="140">
        <v>28346</v>
      </c>
      <c r="I20" s="115">
        <v>-883</v>
      </c>
      <c r="J20" s="116">
        <v>-3.115077965144994</v>
      </c>
      <c r="K20"/>
      <c r="L20"/>
      <c r="M20"/>
      <c r="N20"/>
      <c r="O20"/>
      <c r="P20"/>
    </row>
    <row r="21" spans="1:16" s="110" customFormat="1" ht="14.45" customHeight="1" x14ac:dyDescent="0.2">
      <c r="A21" s="123"/>
      <c r="B21" s="124" t="s">
        <v>117</v>
      </c>
      <c r="C21" s="125">
        <v>7.0591414192589594</v>
      </c>
      <c r="D21" s="143">
        <v>2090</v>
      </c>
      <c r="E21" s="144">
        <v>2253</v>
      </c>
      <c r="F21" s="144">
        <v>2240</v>
      </c>
      <c r="G21" s="144">
        <v>2202</v>
      </c>
      <c r="H21" s="145">
        <v>2185</v>
      </c>
      <c r="I21" s="143">
        <v>-95</v>
      </c>
      <c r="J21" s="146">
        <v>-4.3478260869565215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31636</v>
      </c>
      <c r="E56" s="114">
        <v>32759</v>
      </c>
      <c r="F56" s="114">
        <v>32972</v>
      </c>
      <c r="G56" s="114">
        <v>33134</v>
      </c>
      <c r="H56" s="140">
        <v>32583</v>
      </c>
      <c r="I56" s="115">
        <v>-947</v>
      </c>
      <c r="J56" s="116">
        <v>-2.9064235951262929</v>
      </c>
      <c r="K56"/>
      <c r="L56"/>
      <c r="M56"/>
      <c r="N56"/>
      <c r="O56"/>
      <c r="P56"/>
    </row>
    <row r="57" spans="1:16" s="110" customFormat="1" ht="14.45" customHeight="1" x14ac:dyDescent="0.2">
      <c r="A57" s="120" t="s">
        <v>105</v>
      </c>
      <c r="B57" s="119" t="s">
        <v>106</v>
      </c>
      <c r="C57" s="113">
        <v>40.014540397016056</v>
      </c>
      <c r="D57" s="115">
        <v>12659</v>
      </c>
      <c r="E57" s="114">
        <v>13015</v>
      </c>
      <c r="F57" s="114">
        <v>13109</v>
      </c>
      <c r="G57" s="114">
        <v>13100</v>
      </c>
      <c r="H57" s="140">
        <v>12802</v>
      </c>
      <c r="I57" s="115">
        <v>-143</v>
      </c>
      <c r="J57" s="116">
        <v>-1.1170129667239495</v>
      </c>
    </row>
    <row r="58" spans="1:16" s="110" customFormat="1" ht="14.45" customHeight="1" x14ac:dyDescent="0.2">
      <c r="A58" s="120"/>
      <c r="B58" s="119" t="s">
        <v>107</v>
      </c>
      <c r="C58" s="113">
        <v>59.985459602983944</v>
      </c>
      <c r="D58" s="115">
        <v>18977</v>
      </c>
      <c r="E58" s="114">
        <v>19744</v>
      </c>
      <c r="F58" s="114">
        <v>19863</v>
      </c>
      <c r="G58" s="114">
        <v>20034</v>
      </c>
      <c r="H58" s="140">
        <v>19781</v>
      </c>
      <c r="I58" s="115">
        <v>-804</v>
      </c>
      <c r="J58" s="116">
        <v>-4.064506344471968</v>
      </c>
    </row>
    <row r="59" spans="1:16" s="110" customFormat="1" ht="14.45" customHeight="1" x14ac:dyDescent="0.2">
      <c r="A59" s="118" t="s">
        <v>105</v>
      </c>
      <c r="B59" s="121" t="s">
        <v>108</v>
      </c>
      <c r="C59" s="113">
        <v>18.396763181185992</v>
      </c>
      <c r="D59" s="115">
        <v>5820</v>
      </c>
      <c r="E59" s="114">
        <v>6116</v>
      </c>
      <c r="F59" s="114">
        <v>6157</v>
      </c>
      <c r="G59" s="114">
        <v>6276</v>
      </c>
      <c r="H59" s="140">
        <v>5901</v>
      </c>
      <c r="I59" s="115">
        <v>-81</v>
      </c>
      <c r="J59" s="116">
        <v>-1.3726487036095576</v>
      </c>
    </row>
    <row r="60" spans="1:16" s="110" customFormat="1" ht="14.45" customHeight="1" x14ac:dyDescent="0.2">
      <c r="A60" s="118"/>
      <c r="B60" s="121" t="s">
        <v>109</v>
      </c>
      <c r="C60" s="113">
        <v>46.096219496775824</v>
      </c>
      <c r="D60" s="115">
        <v>14583</v>
      </c>
      <c r="E60" s="114">
        <v>15236</v>
      </c>
      <c r="F60" s="114">
        <v>15389</v>
      </c>
      <c r="G60" s="114">
        <v>15470</v>
      </c>
      <c r="H60" s="140">
        <v>15448</v>
      </c>
      <c r="I60" s="115">
        <v>-865</v>
      </c>
      <c r="J60" s="116">
        <v>-5.5994303469704816</v>
      </c>
    </row>
    <row r="61" spans="1:16" s="110" customFormat="1" ht="14.45" customHeight="1" x14ac:dyDescent="0.2">
      <c r="A61" s="118"/>
      <c r="B61" s="121" t="s">
        <v>110</v>
      </c>
      <c r="C61" s="113">
        <v>20.021494499936782</v>
      </c>
      <c r="D61" s="115">
        <v>6334</v>
      </c>
      <c r="E61" s="114">
        <v>6444</v>
      </c>
      <c r="F61" s="114">
        <v>6507</v>
      </c>
      <c r="G61" s="114">
        <v>6532</v>
      </c>
      <c r="H61" s="140">
        <v>6440</v>
      </c>
      <c r="I61" s="115">
        <v>-106</v>
      </c>
      <c r="J61" s="116">
        <v>-1.6459627329192548</v>
      </c>
    </row>
    <row r="62" spans="1:16" s="110" customFormat="1" ht="14.45" customHeight="1" x14ac:dyDescent="0.2">
      <c r="A62" s="120"/>
      <c r="B62" s="121" t="s">
        <v>111</v>
      </c>
      <c r="C62" s="113">
        <v>15.485522822101403</v>
      </c>
      <c r="D62" s="115">
        <v>4899</v>
      </c>
      <c r="E62" s="114">
        <v>4963</v>
      </c>
      <c r="F62" s="114">
        <v>4919</v>
      </c>
      <c r="G62" s="114">
        <v>4856</v>
      </c>
      <c r="H62" s="140">
        <v>4794</v>
      </c>
      <c r="I62" s="115">
        <v>105</v>
      </c>
      <c r="J62" s="116">
        <v>2.1902377972465583</v>
      </c>
    </row>
    <row r="63" spans="1:16" s="110" customFormat="1" ht="14.45" customHeight="1" x14ac:dyDescent="0.2">
      <c r="A63" s="120"/>
      <c r="B63" s="121" t="s">
        <v>112</v>
      </c>
      <c r="C63" s="113">
        <v>1.552029333670502</v>
      </c>
      <c r="D63" s="115">
        <v>491</v>
      </c>
      <c r="E63" s="114">
        <v>531</v>
      </c>
      <c r="F63" s="114">
        <v>513</v>
      </c>
      <c r="G63" s="114">
        <v>420</v>
      </c>
      <c r="H63" s="140">
        <v>391</v>
      </c>
      <c r="I63" s="115">
        <v>100</v>
      </c>
      <c r="J63" s="116">
        <v>25.575447570332482</v>
      </c>
    </row>
    <row r="64" spans="1:16" s="110" customFormat="1" ht="14.45" customHeight="1" x14ac:dyDescent="0.2">
      <c r="A64" s="120" t="s">
        <v>113</v>
      </c>
      <c r="B64" s="119" t="s">
        <v>116</v>
      </c>
      <c r="C64" s="113">
        <v>92.094449361486909</v>
      </c>
      <c r="D64" s="115">
        <v>29135</v>
      </c>
      <c r="E64" s="114">
        <v>30126</v>
      </c>
      <c r="F64" s="114">
        <v>30355</v>
      </c>
      <c r="G64" s="114">
        <v>30572</v>
      </c>
      <c r="H64" s="140">
        <v>30057</v>
      </c>
      <c r="I64" s="115">
        <v>-922</v>
      </c>
      <c r="J64" s="116">
        <v>-3.067505073693316</v>
      </c>
    </row>
    <row r="65" spans="1:10" s="110" customFormat="1" ht="14.45" customHeight="1" x14ac:dyDescent="0.2">
      <c r="A65" s="123"/>
      <c r="B65" s="124" t="s">
        <v>117</v>
      </c>
      <c r="C65" s="125">
        <v>7.7569857124794535</v>
      </c>
      <c r="D65" s="143">
        <v>2454</v>
      </c>
      <c r="E65" s="144">
        <v>2585</v>
      </c>
      <c r="F65" s="144">
        <v>2571</v>
      </c>
      <c r="G65" s="144">
        <v>2514</v>
      </c>
      <c r="H65" s="145">
        <v>2482</v>
      </c>
      <c r="I65" s="143">
        <v>-28</v>
      </c>
      <c r="J65" s="146">
        <v>-1.1281224818694602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29607</v>
      </c>
      <c r="G11" s="114">
        <v>30650</v>
      </c>
      <c r="H11" s="114">
        <v>31062</v>
      </c>
      <c r="I11" s="114">
        <v>31141</v>
      </c>
      <c r="J11" s="140">
        <v>30579</v>
      </c>
      <c r="K11" s="114">
        <v>-972</v>
      </c>
      <c r="L11" s="116">
        <v>-3.1786520160894733</v>
      </c>
    </row>
    <row r="12" spans="1:17" s="110" customFormat="1" ht="24" customHeight="1" x14ac:dyDescent="0.2">
      <c r="A12" s="604" t="s">
        <v>185</v>
      </c>
      <c r="B12" s="605"/>
      <c r="C12" s="605"/>
      <c r="D12" s="606"/>
      <c r="E12" s="113">
        <v>39.912858445637859</v>
      </c>
      <c r="F12" s="115">
        <v>11817</v>
      </c>
      <c r="G12" s="114">
        <v>12121</v>
      </c>
      <c r="H12" s="114">
        <v>12339</v>
      </c>
      <c r="I12" s="114">
        <v>12300</v>
      </c>
      <c r="J12" s="140">
        <v>11998</v>
      </c>
      <c r="K12" s="114">
        <v>-181</v>
      </c>
      <c r="L12" s="116">
        <v>-1.5085847641273546</v>
      </c>
    </row>
    <row r="13" spans="1:17" s="110" customFormat="1" ht="15" customHeight="1" x14ac:dyDescent="0.2">
      <c r="A13" s="120"/>
      <c r="B13" s="612" t="s">
        <v>107</v>
      </c>
      <c r="C13" s="612"/>
      <c r="E13" s="113">
        <v>60.087141554362141</v>
      </c>
      <c r="F13" s="115">
        <v>17790</v>
      </c>
      <c r="G13" s="114">
        <v>18529</v>
      </c>
      <c r="H13" s="114">
        <v>18723</v>
      </c>
      <c r="I13" s="114">
        <v>18841</v>
      </c>
      <c r="J13" s="140">
        <v>18581</v>
      </c>
      <c r="K13" s="114">
        <v>-791</v>
      </c>
      <c r="L13" s="116">
        <v>-4.2570367579785806</v>
      </c>
    </row>
    <row r="14" spans="1:17" s="110" customFormat="1" ht="22.5" customHeight="1" x14ac:dyDescent="0.2">
      <c r="A14" s="604" t="s">
        <v>186</v>
      </c>
      <c r="B14" s="605"/>
      <c r="C14" s="605"/>
      <c r="D14" s="606"/>
      <c r="E14" s="113">
        <v>19.542675718580064</v>
      </c>
      <c r="F14" s="115">
        <v>5786</v>
      </c>
      <c r="G14" s="114">
        <v>6089</v>
      </c>
      <c r="H14" s="114">
        <v>6215</v>
      </c>
      <c r="I14" s="114">
        <v>6265</v>
      </c>
      <c r="J14" s="140">
        <v>5922</v>
      </c>
      <c r="K14" s="114">
        <v>-136</v>
      </c>
      <c r="L14" s="116">
        <v>-2.2965214454576155</v>
      </c>
    </row>
    <row r="15" spans="1:17" s="110" customFormat="1" ht="15" customHeight="1" x14ac:dyDescent="0.2">
      <c r="A15" s="120"/>
      <c r="B15" s="119"/>
      <c r="C15" s="258" t="s">
        <v>106</v>
      </c>
      <c r="E15" s="113">
        <v>45.973038368475628</v>
      </c>
      <c r="F15" s="115">
        <v>2660</v>
      </c>
      <c r="G15" s="114">
        <v>2763</v>
      </c>
      <c r="H15" s="114">
        <v>2792</v>
      </c>
      <c r="I15" s="114">
        <v>2791</v>
      </c>
      <c r="J15" s="140">
        <v>2639</v>
      </c>
      <c r="K15" s="114">
        <v>21</v>
      </c>
      <c r="L15" s="116">
        <v>0.79575596816976124</v>
      </c>
    </row>
    <row r="16" spans="1:17" s="110" customFormat="1" ht="15" customHeight="1" x14ac:dyDescent="0.2">
      <c r="A16" s="120"/>
      <c r="B16" s="119"/>
      <c r="C16" s="258" t="s">
        <v>107</v>
      </c>
      <c r="E16" s="113">
        <v>54.026961631524372</v>
      </c>
      <c r="F16" s="115">
        <v>3126</v>
      </c>
      <c r="G16" s="114">
        <v>3326</v>
      </c>
      <c r="H16" s="114">
        <v>3423</v>
      </c>
      <c r="I16" s="114">
        <v>3474</v>
      </c>
      <c r="J16" s="140">
        <v>3283</v>
      </c>
      <c r="K16" s="114">
        <v>-157</v>
      </c>
      <c r="L16" s="116">
        <v>-4.7822113920194944</v>
      </c>
    </row>
    <row r="17" spans="1:12" s="110" customFormat="1" ht="15" customHeight="1" x14ac:dyDescent="0.2">
      <c r="A17" s="120"/>
      <c r="B17" s="121" t="s">
        <v>109</v>
      </c>
      <c r="C17" s="258"/>
      <c r="E17" s="113">
        <v>45.13459654811362</v>
      </c>
      <c r="F17" s="115">
        <v>13363</v>
      </c>
      <c r="G17" s="114">
        <v>13975</v>
      </c>
      <c r="H17" s="114">
        <v>14224</v>
      </c>
      <c r="I17" s="114">
        <v>14291</v>
      </c>
      <c r="J17" s="140">
        <v>14260</v>
      </c>
      <c r="K17" s="114">
        <v>-897</v>
      </c>
      <c r="L17" s="116">
        <v>-6.290322580645161</v>
      </c>
    </row>
    <row r="18" spans="1:12" s="110" customFormat="1" ht="15" customHeight="1" x14ac:dyDescent="0.2">
      <c r="A18" s="120"/>
      <c r="B18" s="119"/>
      <c r="C18" s="258" t="s">
        <v>106</v>
      </c>
      <c r="E18" s="113">
        <v>34.864925540672004</v>
      </c>
      <c r="F18" s="115">
        <v>4659</v>
      </c>
      <c r="G18" s="114">
        <v>4840</v>
      </c>
      <c r="H18" s="114">
        <v>4951</v>
      </c>
      <c r="I18" s="114">
        <v>4956</v>
      </c>
      <c r="J18" s="140">
        <v>4894</v>
      </c>
      <c r="K18" s="114">
        <v>-235</v>
      </c>
      <c r="L18" s="116">
        <v>-4.8017981201471187</v>
      </c>
    </row>
    <row r="19" spans="1:12" s="110" customFormat="1" ht="15" customHeight="1" x14ac:dyDescent="0.2">
      <c r="A19" s="120"/>
      <c r="B19" s="119"/>
      <c r="C19" s="258" t="s">
        <v>107</v>
      </c>
      <c r="E19" s="113">
        <v>65.135074459327996</v>
      </c>
      <c r="F19" s="115">
        <v>8704</v>
      </c>
      <c r="G19" s="114">
        <v>9135</v>
      </c>
      <c r="H19" s="114">
        <v>9273</v>
      </c>
      <c r="I19" s="114">
        <v>9335</v>
      </c>
      <c r="J19" s="140">
        <v>9366</v>
      </c>
      <c r="K19" s="114">
        <v>-662</v>
      </c>
      <c r="L19" s="116">
        <v>-7.0681187273115524</v>
      </c>
    </row>
    <row r="20" spans="1:12" s="110" customFormat="1" ht="15" customHeight="1" x14ac:dyDescent="0.2">
      <c r="A20" s="120"/>
      <c r="B20" s="121" t="s">
        <v>110</v>
      </c>
      <c r="C20" s="258"/>
      <c r="E20" s="113">
        <v>19.664268585131893</v>
      </c>
      <c r="F20" s="115">
        <v>5822</v>
      </c>
      <c r="G20" s="114">
        <v>5861</v>
      </c>
      <c r="H20" s="114">
        <v>5943</v>
      </c>
      <c r="I20" s="114">
        <v>5983</v>
      </c>
      <c r="J20" s="140">
        <v>5864</v>
      </c>
      <c r="K20" s="114">
        <v>-42</v>
      </c>
      <c r="L20" s="116">
        <v>-0.71623465211459758</v>
      </c>
    </row>
    <row r="21" spans="1:12" s="110" customFormat="1" ht="15" customHeight="1" x14ac:dyDescent="0.2">
      <c r="A21" s="120"/>
      <c r="B21" s="119"/>
      <c r="C21" s="258" t="s">
        <v>106</v>
      </c>
      <c r="E21" s="113">
        <v>33.132944005496391</v>
      </c>
      <c r="F21" s="115">
        <v>1929</v>
      </c>
      <c r="G21" s="114">
        <v>1905</v>
      </c>
      <c r="H21" s="114">
        <v>1983</v>
      </c>
      <c r="I21" s="114">
        <v>1989</v>
      </c>
      <c r="J21" s="140">
        <v>1938</v>
      </c>
      <c r="K21" s="114">
        <v>-9</v>
      </c>
      <c r="L21" s="116">
        <v>-0.46439628482972134</v>
      </c>
    </row>
    <row r="22" spans="1:12" s="110" customFormat="1" ht="15" customHeight="1" x14ac:dyDescent="0.2">
      <c r="A22" s="120"/>
      <c r="B22" s="119"/>
      <c r="C22" s="258" t="s">
        <v>107</v>
      </c>
      <c r="E22" s="113">
        <v>66.867055994503602</v>
      </c>
      <c r="F22" s="115">
        <v>3893</v>
      </c>
      <c r="G22" s="114">
        <v>3956</v>
      </c>
      <c r="H22" s="114">
        <v>3960</v>
      </c>
      <c r="I22" s="114">
        <v>3994</v>
      </c>
      <c r="J22" s="140">
        <v>3926</v>
      </c>
      <c r="K22" s="114">
        <v>-33</v>
      </c>
      <c r="L22" s="116">
        <v>-0.84055017829852263</v>
      </c>
    </row>
    <row r="23" spans="1:12" s="110" customFormat="1" ht="15" customHeight="1" x14ac:dyDescent="0.2">
      <c r="A23" s="120"/>
      <c r="B23" s="121" t="s">
        <v>111</v>
      </c>
      <c r="C23" s="258"/>
      <c r="E23" s="113">
        <v>15.658459148174419</v>
      </c>
      <c r="F23" s="115">
        <v>4636</v>
      </c>
      <c r="G23" s="114">
        <v>4725</v>
      </c>
      <c r="H23" s="114">
        <v>4680</v>
      </c>
      <c r="I23" s="114">
        <v>4602</v>
      </c>
      <c r="J23" s="140">
        <v>4533</v>
      </c>
      <c r="K23" s="114">
        <v>103</v>
      </c>
      <c r="L23" s="116">
        <v>2.2722258989631592</v>
      </c>
    </row>
    <row r="24" spans="1:12" s="110" customFormat="1" ht="15" customHeight="1" x14ac:dyDescent="0.2">
      <c r="A24" s="120"/>
      <c r="B24" s="119"/>
      <c r="C24" s="258" t="s">
        <v>106</v>
      </c>
      <c r="E24" s="113">
        <v>55.414150129421913</v>
      </c>
      <c r="F24" s="115">
        <v>2569</v>
      </c>
      <c r="G24" s="114">
        <v>2613</v>
      </c>
      <c r="H24" s="114">
        <v>2613</v>
      </c>
      <c r="I24" s="114">
        <v>2564</v>
      </c>
      <c r="J24" s="140">
        <v>2527</v>
      </c>
      <c r="K24" s="114">
        <v>42</v>
      </c>
      <c r="L24" s="116">
        <v>1.6620498614958448</v>
      </c>
    </row>
    <row r="25" spans="1:12" s="110" customFormat="1" ht="15" customHeight="1" x14ac:dyDescent="0.2">
      <c r="A25" s="120"/>
      <c r="B25" s="119"/>
      <c r="C25" s="258" t="s">
        <v>107</v>
      </c>
      <c r="E25" s="113">
        <v>44.585849870578087</v>
      </c>
      <c r="F25" s="115">
        <v>2067</v>
      </c>
      <c r="G25" s="114">
        <v>2112</v>
      </c>
      <c r="H25" s="114">
        <v>2067</v>
      </c>
      <c r="I25" s="114">
        <v>2038</v>
      </c>
      <c r="J25" s="140">
        <v>2006</v>
      </c>
      <c r="K25" s="114">
        <v>61</v>
      </c>
      <c r="L25" s="116">
        <v>3.0408773678963112</v>
      </c>
    </row>
    <row r="26" spans="1:12" s="110" customFormat="1" ht="15" customHeight="1" x14ac:dyDescent="0.2">
      <c r="A26" s="120"/>
      <c r="C26" s="121" t="s">
        <v>187</v>
      </c>
      <c r="D26" s="110" t="s">
        <v>188</v>
      </c>
      <c r="E26" s="113">
        <v>1.5773296855473369</v>
      </c>
      <c r="F26" s="115">
        <v>467</v>
      </c>
      <c r="G26" s="114">
        <v>498</v>
      </c>
      <c r="H26" s="114">
        <v>469</v>
      </c>
      <c r="I26" s="114">
        <v>394</v>
      </c>
      <c r="J26" s="140">
        <v>375</v>
      </c>
      <c r="K26" s="114">
        <v>92</v>
      </c>
      <c r="L26" s="116">
        <v>24.533333333333335</v>
      </c>
    </row>
    <row r="27" spans="1:12" s="110" customFormat="1" ht="15" customHeight="1" x14ac:dyDescent="0.2">
      <c r="A27" s="120"/>
      <c r="B27" s="119"/>
      <c r="D27" s="259" t="s">
        <v>106</v>
      </c>
      <c r="E27" s="113">
        <v>49.25053533190578</v>
      </c>
      <c r="F27" s="115">
        <v>230</v>
      </c>
      <c r="G27" s="114">
        <v>238</v>
      </c>
      <c r="H27" s="114">
        <v>243</v>
      </c>
      <c r="I27" s="114">
        <v>200</v>
      </c>
      <c r="J27" s="140">
        <v>198</v>
      </c>
      <c r="K27" s="114">
        <v>32</v>
      </c>
      <c r="L27" s="116">
        <v>16.161616161616163</v>
      </c>
    </row>
    <row r="28" spans="1:12" s="110" customFormat="1" ht="15" customHeight="1" x14ac:dyDescent="0.2">
      <c r="A28" s="120"/>
      <c r="B28" s="119"/>
      <c r="D28" s="259" t="s">
        <v>107</v>
      </c>
      <c r="E28" s="113">
        <v>50.74946466809422</v>
      </c>
      <c r="F28" s="115">
        <v>237</v>
      </c>
      <c r="G28" s="114">
        <v>260</v>
      </c>
      <c r="H28" s="114">
        <v>226</v>
      </c>
      <c r="I28" s="114">
        <v>194</v>
      </c>
      <c r="J28" s="140">
        <v>177</v>
      </c>
      <c r="K28" s="114">
        <v>60</v>
      </c>
      <c r="L28" s="116">
        <v>33.898305084745765</v>
      </c>
    </row>
    <row r="29" spans="1:12" s="110" customFormat="1" ht="24" customHeight="1" x14ac:dyDescent="0.2">
      <c r="A29" s="604" t="s">
        <v>189</v>
      </c>
      <c r="B29" s="605"/>
      <c r="C29" s="605"/>
      <c r="D29" s="606"/>
      <c r="E29" s="113">
        <v>92.758469280913303</v>
      </c>
      <c r="F29" s="115">
        <v>27463</v>
      </c>
      <c r="G29" s="114">
        <v>28345</v>
      </c>
      <c r="H29" s="114">
        <v>28774</v>
      </c>
      <c r="I29" s="114">
        <v>28887</v>
      </c>
      <c r="J29" s="140">
        <v>28346</v>
      </c>
      <c r="K29" s="114">
        <v>-883</v>
      </c>
      <c r="L29" s="116">
        <v>-3.115077965144994</v>
      </c>
    </row>
    <row r="30" spans="1:12" s="110" customFormat="1" ht="15" customHeight="1" x14ac:dyDescent="0.2">
      <c r="A30" s="120"/>
      <c r="B30" s="119"/>
      <c r="C30" s="258" t="s">
        <v>106</v>
      </c>
      <c r="E30" s="113">
        <v>39.828132396315041</v>
      </c>
      <c r="F30" s="115">
        <v>10938</v>
      </c>
      <c r="G30" s="114">
        <v>11164</v>
      </c>
      <c r="H30" s="114">
        <v>11397</v>
      </c>
      <c r="I30" s="114">
        <v>11359</v>
      </c>
      <c r="J30" s="140">
        <v>11092</v>
      </c>
      <c r="K30" s="114">
        <v>-154</v>
      </c>
      <c r="L30" s="116">
        <v>-1.3883880274071403</v>
      </c>
    </row>
    <row r="31" spans="1:12" s="110" customFormat="1" ht="15" customHeight="1" x14ac:dyDescent="0.2">
      <c r="A31" s="120"/>
      <c r="B31" s="119"/>
      <c r="C31" s="258" t="s">
        <v>107</v>
      </c>
      <c r="E31" s="113">
        <v>60.171867603684959</v>
      </c>
      <c r="F31" s="115">
        <v>16525</v>
      </c>
      <c r="G31" s="114">
        <v>17181</v>
      </c>
      <c r="H31" s="114">
        <v>17377</v>
      </c>
      <c r="I31" s="114">
        <v>17528</v>
      </c>
      <c r="J31" s="140">
        <v>17254</v>
      </c>
      <c r="K31" s="114">
        <v>-729</v>
      </c>
      <c r="L31" s="116">
        <v>-4.2251072215138521</v>
      </c>
    </row>
    <row r="32" spans="1:12" s="110" customFormat="1" ht="15" customHeight="1" x14ac:dyDescent="0.2">
      <c r="A32" s="120"/>
      <c r="B32" s="119" t="s">
        <v>117</v>
      </c>
      <c r="C32" s="258"/>
      <c r="E32" s="113">
        <v>7.0591414192589594</v>
      </c>
      <c r="F32" s="114">
        <v>2090</v>
      </c>
      <c r="G32" s="114">
        <v>2253</v>
      </c>
      <c r="H32" s="114">
        <v>2240</v>
      </c>
      <c r="I32" s="114">
        <v>2202</v>
      </c>
      <c r="J32" s="140">
        <v>2185</v>
      </c>
      <c r="K32" s="114">
        <v>-95</v>
      </c>
      <c r="L32" s="116">
        <v>-4.3478260869565215</v>
      </c>
    </row>
    <row r="33" spans="1:12" s="110" customFormat="1" ht="15" customHeight="1" x14ac:dyDescent="0.2">
      <c r="A33" s="120"/>
      <c r="B33" s="119"/>
      <c r="C33" s="258" t="s">
        <v>106</v>
      </c>
      <c r="E33" s="113">
        <v>41.100478468899524</v>
      </c>
      <c r="F33" s="114">
        <v>859</v>
      </c>
      <c r="G33" s="114">
        <v>941</v>
      </c>
      <c r="H33" s="114">
        <v>927</v>
      </c>
      <c r="I33" s="114">
        <v>925</v>
      </c>
      <c r="J33" s="140">
        <v>891</v>
      </c>
      <c r="K33" s="114">
        <v>-32</v>
      </c>
      <c r="L33" s="116">
        <v>-3.5914702581369249</v>
      </c>
    </row>
    <row r="34" spans="1:12" s="110" customFormat="1" ht="15" customHeight="1" x14ac:dyDescent="0.2">
      <c r="A34" s="120"/>
      <c r="B34" s="119"/>
      <c r="C34" s="258" t="s">
        <v>107</v>
      </c>
      <c r="E34" s="113">
        <v>58.899521531100476</v>
      </c>
      <c r="F34" s="114">
        <v>1231</v>
      </c>
      <c r="G34" s="114">
        <v>1312</v>
      </c>
      <c r="H34" s="114">
        <v>1313</v>
      </c>
      <c r="I34" s="114">
        <v>1277</v>
      </c>
      <c r="J34" s="140">
        <v>1294</v>
      </c>
      <c r="K34" s="114">
        <v>-63</v>
      </c>
      <c r="L34" s="116">
        <v>-4.8686244204018543</v>
      </c>
    </row>
    <row r="35" spans="1:12" s="110" customFormat="1" ht="24" customHeight="1" x14ac:dyDescent="0.2">
      <c r="A35" s="604" t="s">
        <v>192</v>
      </c>
      <c r="B35" s="605"/>
      <c r="C35" s="605"/>
      <c r="D35" s="606"/>
      <c r="E35" s="113">
        <v>21.282129226196506</v>
      </c>
      <c r="F35" s="114">
        <v>6301</v>
      </c>
      <c r="G35" s="114">
        <v>6459</v>
      </c>
      <c r="H35" s="114">
        <v>6593</v>
      </c>
      <c r="I35" s="114">
        <v>6764</v>
      </c>
      <c r="J35" s="114">
        <v>6537</v>
      </c>
      <c r="K35" s="318">
        <v>-236</v>
      </c>
      <c r="L35" s="319">
        <v>-3.6102187547804805</v>
      </c>
    </row>
    <row r="36" spans="1:12" s="110" customFormat="1" ht="15" customHeight="1" x14ac:dyDescent="0.2">
      <c r="A36" s="120"/>
      <c r="B36" s="119"/>
      <c r="C36" s="258" t="s">
        <v>106</v>
      </c>
      <c r="E36" s="113">
        <v>41.231550547532137</v>
      </c>
      <c r="F36" s="114">
        <v>2598</v>
      </c>
      <c r="G36" s="114">
        <v>2654</v>
      </c>
      <c r="H36" s="114">
        <v>2684</v>
      </c>
      <c r="I36" s="114">
        <v>2749</v>
      </c>
      <c r="J36" s="114">
        <v>2661</v>
      </c>
      <c r="K36" s="318">
        <v>-63</v>
      </c>
      <c r="L36" s="116">
        <v>-2.367531003382187</v>
      </c>
    </row>
    <row r="37" spans="1:12" s="110" customFormat="1" ht="15" customHeight="1" x14ac:dyDescent="0.2">
      <c r="A37" s="120"/>
      <c r="B37" s="119"/>
      <c r="C37" s="258" t="s">
        <v>107</v>
      </c>
      <c r="E37" s="113">
        <v>58.768449452467863</v>
      </c>
      <c r="F37" s="114">
        <v>3703</v>
      </c>
      <c r="G37" s="114">
        <v>3805</v>
      </c>
      <c r="H37" s="114">
        <v>3909</v>
      </c>
      <c r="I37" s="114">
        <v>4015</v>
      </c>
      <c r="J37" s="140">
        <v>3876</v>
      </c>
      <c r="K37" s="114">
        <v>-173</v>
      </c>
      <c r="L37" s="116">
        <v>-4.4633642930856556</v>
      </c>
    </row>
    <row r="38" spans="1:12" s="110" customFormat="1" ht="15" customHeight="1" x14ac:dyDescent="0.2">
      <c r="A38" s="120"/>
      <c r="B38" s="119" t="s">
        <v>328</v>
      </c>
      <c r="C38" s="258"/>
      <c r="E38" s="113">
        <v>53.733914277029079</v>
      </c>
      <c r="F38" s="114">
        <v>15909</v>
      </c>
      <c r="G38" s="114">
        <v>16399</v>
      </c>
      <c r="H38" s="114">
        <v>16591</v>
      </c>
      <c r="I38" s="114">
        <v>16630</v>
      </c>
      <c r="J38" s="140">
        <v>16384</v>
      </c>
      <c r="K38" s="114">
        <v>-475</v>
      </c>
      <c r="L38" s="116">
        <v>-2.899169921875</v>
      </c>
    </row>
    <row r="39" spans="1:12" s="110" customFormat="1" ht="15" customHeight="1" x14ac:dyDescent="0.2">
      <c r="A39" s="120"/>
      <c r="B39" s="119"/>
      <c r="C39" s="258" t="s">
        <v>106</v>
      </c>
      <c r="E39" s="113">
        <v>41.724809856056318</v>
      </c>
      <c r="F39" s="115">
        <v>6638</v>
      </c>
      <c r="G39" s="114">
        <v>6773</v>
      </c>
      <c r="H39" s="114">
        <v>6916</v>
      </c>
      <c r="I39" s="114">
        <v>6888</v>
      </c>
      <c r="J39" s="140">
        <v>6760</v>
      </c>
      <c r="K39" s="114">
        <v>-122</v>
      </c>
      <c r="L39" s="116">
        <v>-1.8047337278106508</v>
      </c>
    </row>
    <row r="40" spans="1:12" s="110" customFormat="1" ht="15" customHeight="1" x14ac:dyDescent="0.2">
      <c r="A40" s="120"/>
      <c r="B40" s="119"/>
      <c r="C40" s="258" t="s">
        <v>107</v>
      </c>
      <c r="E40" s="113">
        <v>58.275190143943682</v>
      </c>
      <c r="F40" s="115">
        <v>9271</v>
      </c>
      <c r="G40" s="114">
        <v>9626</v>
      </c>
      <c r="H40" s="114">
        <v>9675</v>
      </c>
      <c r="I40" s="114">
        <v>9742</v>
      </c>
      <c r="J40" s="140">
        <v>9624</v>
      </c>
      <c r="K40" s="114">
        <v>-353</v>
      </c>
      <c r="L40" s="116">
        <v>-3.667913549459684</v>
      </c>
    </row>
    <row r="41" spans="1:12" s="110" customFormat="1" ht="15" customHeight="1" x14ac:dyDescent="0.2">
      <c r="A41" s="120"/>
      <c r="B41" s="320" t="s">
        <v>515</v>
      </c>
      <c r="C41" s="258"/>
      <c r="E41" s="113">
        <v>5.8972540277637044</v>
      </c>
      <c r="F41" s="115">
        <v>1746</v>
      </c>
      <c r="G41" s="114">
        <v>1788</v>
      </c>
      <c r="H41" s="114">
        <v>1777</v>
      </c>
      <c r="I41" s="114">
        <v>1747</v>
      </c>
      <c r="J41" s="140">
        <v>1672</v>
      </c>
      <c r="K41" s="114">
        <v>74</v>
      </c>
      <c r="L41" s="116">
        <v>4.4258373205741623</v>
      </c>
    </row>
    <row r="42" spans="1:12" s="110" customFormat="1" ht="15" customHeight="1" x14ac:dyDescent="0.2">
      <c r="A42" s="120"/>
      <c r="B42" s="119"/>
      <c r="C42" s="268" t="s">
        <v>106</v>
      </c>
      <c r="D42" s="182"/>
      <c r="E42" s="113">
        <v>41.695303550973655</v>
      </c>
      <c r="F42" s="115">
        <v>728</v>
      </c>
      <c r="G42" s="114">
        <v>739</v>
      </c>
      <c r="H42" s="114">
        <v>750</v>
      </c>
      <c r="I42" s="114">
        <v>723</v>
      </c>
      <c r="J42" s="140">
        <v>696</v>
      </c>
      <c r="K42" s="114">
        <v>32</v>
      </c>
      <c r="L42" s="116">
        <v>4.5977011494252871</v>
      </c>
    </row>
    <row r="43" spans="1:12" s="110" customFormat="1" ht="15" customHeight="1" x14ac:dyDescent="0.2">
      <c r="A43" s="120"/>
      <c r="B43" s="119"/>
      <c r="C43" s="268" t="s">
        <v>107</v>
      </c>
      <c r="D43" s="182"/>
      <c r="E43" s="113">
        <v>58.304696449026345</v>
      </c>
      <c r="F43" s="115">
        <v>1018</v>
      </c>
      <c r="G43" s="114">
        <v>1049</v>
      </c>
      <c r="H43" s="114">
        <v>1027</v>
      </c>
      <c r="I43" s="114">
        <v>1024</v>
      </c>
      <c r="J43" s="140">
        <v>976</v>
      </c>
      <c r="K43" s="114">
        <v>42</v>
      </c>
      <c r="L43" s="116">
        <v>4.3032786885245899</v>
      </c>
    </row>
    <row r="44" spans="1:12" s="110" customFormat="1" ht="15" customHeight="1" x14ac:dyDescent="0.2">
      <c r="A44" s="120"/>
      <c r="B44" s="119" t="s">
        <v>205</v>
      </c>
      <c r="C44" s="268"/>
      <c r="D44" s="182"/>
      <c r="E44" s="113">
        <v>19.086702469010707</v>
      </c>
      <c r="F44" s="115">
        <v>5651</v>
      </c>
      <c r="G44" s="114">
        <v>6004</v>
      </c>
      <c r="H44" s="114">
        <v>6101</v>
      </c>
      <c r="I44" s="114">
        <v>6000</v>
      </c>
      <c r="J44" s="140">
        <v>5986</v>
      </c>
      <c r="K44" s="114">
        <v>-335</v>
      </c>
      <c r="L44" s="116">
        <v>-5.59639158035416</v>
      </c>
    </row>
    <row r="45" spans="1:12" s="110" customFormat="1" ht="15" customHeight="1" x14ac:dyDescent="0.2">
      <c r="A45" s="120"/>
      <c r="B45" s="119"/>
      <c r="C45" s="268" t="s">
        <v>106</v>
      </c>
      <c r="D45" s="182"/>
      <c r="E45" s="113">
        <v>32.79065652096974</v>
      </c>
      <c r="F45" s="115">
        <v>1853</v>
      </c>
      <c r="G45" s="114">
        <v>1955</v>
      </c>
      <c r="H45" s="114">
        <v>1989</v>
      </c>
      <c r="I45" s="114">
        <v>1940</v>
      </c>
      <c r="J45" s="140">
        <v>1881</v>
      </c>
      <c r="K45" s="114">
        <v>-28</v>
      </c>
      <c r="L45" s="116">
        <v>-1.4885699096225411</v>
      </c>
    </row>
    <row r="46" spans="1:12" s="110" customFormat="1" ht="15" customHeight="1" x14ac:dyDescent="0.2">
      <c r="A46" s="123"/>
      <c r="B46" s="124"/>
      <c r="C46" s="260" t="s">
        <v>107</v>
      </c>
      <c r="D46" s="261"/>
      <c r="E46" s="125">
        <v>67.209343479030267</v>
      </c>
      <c r="F46" s="143">
        <v>3798</v>
      </c>
      <c r="G46" s="144">
        <v>4049</v>
      </c>
      <c r="H46" s="144">
        <v>4112</v>
      </c>
      <c r="I46" s="144">
        <v>4060</v>
      </c>
      <c r="J46" s="145">
        <v>4105</v>
      </c>
      <c r="K46" s="144">
        <v>-307</v>
      </c>
      <c r="L46" s="146">
        <v>-7.4786845310596837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29607</v>
      </c>
      <c r="E11" s="114">
        <v>30650</v>
      </c>
      <c r="F11" s="114">
        <v>31062</v>
      </c>
      <c r="G11" s="114">
        <v>31141</v>
      </c>
      <c r="H11" s="140">
        <v>30579</v>
      </c>
      <c r="I11" s="115">
        <v>-972</v>
      </c>
      <c r="J11" s="116">
        <v>-3.1786520160894733</v>
      </c>
    </row>
    <row r="12" spans="1:15" s="110" customFormat="1" ht="24.95" customHeight="1" x14ac:dyDescent="0.2">
      <c r="A12" s="193" t="s">
        <v>132</v>
      </c>
      <c r="B12" s="194" t="s">
        <v>133</v>
      </c>
      <c r="C12" s="113">
        <v>2.5602053568412875</v>
      </c>
      <c r="D12" s="115">
        <v>758</v>
      </c>
      <c r="E12" s="114">
        <v>780</v>
      </c>
      <c r="F12" s="114">
        <v>821</v>
      </c>
      <c r="G12" s="114">
        <v>810</v>
      </c>
      <c r="H12" s="140">
        <v>735</v>
      </c>
      <c r="I12" s="115">
        <v>23</v>
      </c>
      <c r="J12" s="116">
        <v>3.129251700680272</v>
      </c>
    </row>
    <row r="13" spans="1:15" s="110" customFormat="1" ht="24.95" customHeight="1" x14ac:dyDescent="0.2">
      <c r="A13" s="193" t="s">
        <v>134</v>
      </c>
      <c r="B13" s="199" t="s">
        <v>214</v>
      </c>
      <c r="C13" s="113">
        <v>0.64174012902354172</v>
      </c>
      <c r="D13" s="115">
        <v>190</v>
      </c>
      <c r="E13" s="114">
        <v>184</v>
      </c>
      <c r="F13" s="114">
        <v>176</v>
      </c>
      <c r="G13" s="114">
        <v>176</v>
      </c>
      <c r="H13" s="140">
        <v>189</v>
      </c>
      <c r="I13" s="115">
        <v>1</v>
      </c>
      <c r="J13" s="116">
        <v>0.52910052910052907</v>
      </c>
    </row>
    <row r="14" spans="1:15" s="287" customFormat="1" ht="24.95" customHeight="1" x14ac:dyDescent="0.2">
      <c r="A14" s="193" t="s">
        <v>215</v>
      </c>
      <c r="B14" s="199" t="s">
        <v>137</v>
      </c>
      <c r="C14" s="113">
        <v>9.5653055020772122</v>
      </c>
      <c r="D14" s="115">
        <v>2832</v>
      </c>
      <c r="E14" s="114">
        <v>2952</v>
      </c>
      <c r="F14" s="114">
        <v>3137</v>
      </c>
      <c r="G14" s="114">
        <v>3150</v>
      </c>
      <c r="H14" s="140">
        <v>3174</v>
      </c>
      <c r="I14" s="115">
        <v>-342</v>
      </c>
      <c r="J14" s="116">
        <v>-10.775047258979207</v>
      </c>
      <c r="K14" s="110"/>
      <c r="L14" s="110"/>
      <c r="M14" s="110"/>
      <c r="N14" s="110"/>
      <c r="O14" s="110"/>
    </row>
    <row r="15" spans="1:15" s="110" customFormat="1" ht="24.95" customHeight="1" x14ac:dyDescent="0.2">
      <c r="A15" s="193" t="s">
        <v>216</v>
      </c>
      <c r="B15" s="199" t="s">
        <v>217</v>
      </c>
      <c r="C15" s="113">
        <v>3.4113554227040903</v>
      </c>
      <c r="D15" s="115">
        <v>1010</v>
      </c>
      <c r="E15" s="114">
        <v>1079</v>
      </c>
      <c r="F15" s="114">
        <v>1200</v>
      </c>
      <c r="G15" s="114">
        <v>1166</v>
      </c>
      <c r="H15" s="140">
        <v>1201</v>
      </c>
      <c r="I15" s="115">
        <v>-191</v>
      </c>
      <c r="J15" s="116">
        <v>-15.903413821815153</v>
      </c>
    </row>
    <row r="16" spans="1:15" s="287" customFormat="1" ht="24.95" customHeight="1" x14ac:dyDescent="0.2">
      <c r="A16" s="193" t="s">
        <v>218</v>
      </c>
      <c r="B16" s="199" t="s">
        <v>141</v>
      </c>
      <c r="C16" s="113">
        <v>4.7894079102914855</v>
      </c>
      <c r="D16" s="115">
        <v>1418</v>
      </c>
      <c r="E16" s="114">
        <v>1465</v>
      </c>
      <c r="F16" s="114">
        <v>1523</v>
      </c>
      <c r="G16" s="114">
        <v>1554</v>
      </c>
      <c r="H16" s="140">
        <v>1552</v>
      </c>
      <c r="I16" s="115">
        <v>-134</v>
      </c>
      <c r="J16" s="116">
        <v>-8.6340206185567006</v>
      </c>
      <c r="K16" s="110"/>
      <c r="L16" s="110"/>
      <c r="M16" s="110"/>
      <c r="N16" s="110"/>
      <c r="O16" s="110"/>
    </row>
    <row r="17" spans="1:15" s="110" customFormat="1" ht="24.95" customHeight="1" x14ac:dyDescent="0.2">
      <c r="A17" s="193" t="s">
        <v>142</v>
      </c>
      <c r="B17" s="199" t="s">
        <v>220</v>
      </c>
      <c r="C17" s="113">
        <v>1.3645421690816362</v>
      </c>
      <c r="D17" s="115">
        <v>404</v>
      </c>
      <c r="E17" s="114">
        <v>408</v>
      </c>
      <c r="F17" s="114">
        <v>414</v>
      </c>
      <c r="G17" s="114">
        <v>430</v>
      </c>
      <c r="H17" s="140">
        <v>421</v>
      </c>
      <c r="I17" s="115">
        <v>-17</v>
      </c>
      <c r="J17" s="116">
        <v>-4.0380047505938244</v>
      </c>
    </row>
    <row r="18" spans="1:15" s="287" customFormat="1" ht="24.95" customHeight="1" x14ac:dyDescent="0.2">
      <c r="A18" s="201" t="s">
        <v>144</v>
      </c>
      <c r="B18" s="202" t="s">
        <v>145</v>
      </c>
      <c r="C18" s="113">
        <v>4.5968858715844227</v>
      </c>
      <c r="D18" s="115">
        <v>1361</v>
      </c>
      <c r="E18" s="114">
        <v>1394</v>
      </c>
      <c r="F18" s="114">
        <v>1402</v>
      </c>
      <c r="G18" s="114">
        <v>1395</v>
      </c>
      <c r="H18" s="140">
        <v>1341</v>
      </c>
      <c r="I18" s="115">
        <v>20</v>
      </c>
      <c r="J18" s="116">
        <v>1.4914243102162565</v>
      </c>
      <c r="K18" s="110"/>
      <c r="L18" s="110"/>
      <c r="M18" s="110"/>
      <c r="N18" s="110"/>
      <c r="O18" s="110"/>
    </row>
    <row r="19" spans="1:15" s="110" customFormat="1" ht="24.95" customHeight="1" x14ac:dyDescent="0.2">
      <c r="A19" s="193" t="s">
        <v>146</v>
      </c>
      <c r="B19" s="199" t="s">
        <v>147</v>
      </c>
      <c r="C19" s="113">
        <v>18.505758773263079</v>
      </c>
      <c r="D19" s="115">
        <v>5479</v>
      </c>
      <c r="E19" s="114">
        <v>5648</v>
      </c>
      <c r="F19" s="114">
        <v>5577</v>
      </c>
      <c r="G19" s="114">
        <v>5681</v>
      </c>
      <c r="H19" s="140">
        <v>5637</v>
      </c>
      <c r="I19" s="115">
        <v>-158</v>
      </c>
      <c r="J19" s="116">
        <v>-2.8029093489444739</v>
      </c>
    </row>
    <row r="20" spans="1:15" s="287" customFormat="1" ht="24.95" customHeight="1" x14ac:dyDescent="0.2">
      <c r="A20" s="193" t="s">
        <v>148</v>
      </c>
      <c r="B20" s="199" t="s">
        <v>149</v>
      </c>
      <c r="C20" s="113">
        <v>5.890498868510825</v>
      </c>
      <c r="D20" s="115">
        <v>1744</v>
      </c>
      <c r="E20" s="114">
        <v>1784</v>
      </c>
      <c r="F20" s="114">
        <v>1749</v>
      </c>
      <c r="G20" s="114">
        <v>1688</v>
      </c>
      <c r="H20" s="140">
        <v>1689</v>
      </c>
      <c r="I20" s="115">
        <v>55</v>
      </c>
      <c r="J20" s="116">
        <v>3.256364712847839</v>
      </c>
      <c r="K20" s="110"/>
      <c r="L20" s="110"/>
      <c r="M20" s="110"/>
      <c r="N20" s="110"/>
      <c r="O20" s="110"/>
    </row>
    <row r="21" spans="1:15" s="110" customFormat="1" ht="24.95" customHeight="1" x14ac:dyDescent="0.2">
      <c r="A21" s="201" t="s">
        <v>150</v>
      </c>
      <c r="B21" s="202" t="s">
        <v>151</v>
      </c>
      <c r="C21" s="113">
        <v>14.023710608977607</v>
      </c>
      <c r="D21" s="115">
        <v>4152</v>
      </c>
      <c r="E21" s="114">
        <v>4488</v>
      </c>
      <c r="F21" s="114">
        <v>4706</v>
      </c>
      <c r="G21" s="114">
        <v>4736</v>
      </c>
      <c r="H21" s="140">
        <v>4578</v>
      </c>
      <c r="I21" s="115">
        <v>-426</v>
      </c>
      <c r="J21" s="116">
        <v>-9.3053735255570125</v>
      </c>
    </row>
    <row r="22" spans="1:15" s="110" customFormat="1" ht="24.95" customHeight="1" x14ac:dyDescent="0.2">
      <c r="A22" s="201" t="s">
        <v>152</v>
      </c>
      <c r="B22" s="199" t="s">
        <v>153</v>
      </c>
      <c r="C22" s="113">
        <v>1.9117100685648665</v>
      </c>
      <c r="D22" s="115">
        <v>566</v>
      </c>
      <c r="E22" s="114">
        <v>574</v>
      </c>
      <c r="F22" s="114">
        <v>552</v>
      </c>
      <c r="G22" s="114">
        <v>515</v>
      </c>
      <c r="H22" s="140">
        <v>511</v>
      </c>
      <c r="I22" s="115">
        <v>55</v>
      </c>
      <c r="J22" s="116">
        <v>10.763209393346379</v>
      </c>
    </row>
    <row r="23" spans="1:15" s="110" customFormat="1" ht="24.95" customHeight="1" x14ac:dyDescent="0.2">
      <c r="A23" s="193" t="s">
        <v>154</v>
      </c>
      <c r="B23" s="199" t="s">
        <v>155</v>
      </c>
      <c r="C23" s="113">
        <v>1.0808254804607018</v>
      </c>
      <c r="D23" s="115">
        <v>320</v>
      </c>
      <c r="E23" s="114">
        <v>321</v>
      </c>
      <c r="F23" s="114">
        <v>327</v>
      </c>
      <c r="G23" s="114">
        <v>333</v>
      </c>
      <c r="H23" s="140">
        <v>336</v>
      </c>
      <c r="I23" s="115">
        <v>-16</v>
      </c>
      <c r="J23" s="116">
        <v>-4.7619047619047619</v>
      </c>
    </row>
    <row r="24" spans="1:15" s="110" customFormat="1" ht="24.95" customHeight="1" x14ac:dyDescent="0.2">
      <c r="A24" s="193" t="s">
        <v>156</v>
      </c>
      <c r="B24" s="199" t="s">
        <v>221</v>
      </c>
      <c r="C24" s="113">
        <v>7.6367075353801468</v>
      </c>
      <c r="D24" s="115">
        <v>2261</v>
      </c>
      <c r="E24" s="114">
        <v>2299</v>
      </c>
      <c r="F24" s="114">
        <v>2369</v>
      </c>
      <c r="G24" s="114">
        <v>2381</v>
      </c>
      <c r="H24" s="140">
        <v>2340</v>
      </c>
      <c r="I24" s="115">
        <v>-79</v>
      </c>
      <c r="J24" s="116">
        <v>-3.3760683760683761</v>
      </c>
    </row>
    <row r="25" spans="1:15" s="110" customFormat="1" ht="24.95" customHeight="1" x14ac:dyDescent="0.2">
      <c r="A25" s="193" t="s">
        <v>222</v>
      </c>
      <c r="B25" s="204" t="s">
        <v>159</v>
      </c>
      <c r="C25" s="113">
        <v>6.6707197622183942</v>
      </c>
      <c r="D25" s="115">
        <v>1975</v>
      </c>
      <c r="E25" s="114">
        <v>2026</v>
      </c>
      <c r="F25" s="114">
        <v>1983</v>
      </c>
      <c r="G25" s="114">
        <v>1941</v>
      </c>
      <c r="H25" s="140">
        <v>1937</v>
      </c>
      <c r="I25" s="115">
        <v>38</v>
      </c>
      <c r="J25" s="116">
        <v>1.9617965926690759</v>
      </c>
    </row>
    <row r="26" spans="1:15" s="110" customFormat="1" ht="24.95" customHeight="1" x14ac:dyDescent="0.2">
      <c r="A26" s="201">
        <v>782.78300000000002</v>
      </c>
      <c r="B26" s="203" t="s">
        <v>160</v>
      </c>
      <c r="C26" s="113">
        <v>0.68564866416725778</v>
      </c>
      <c r="D26" s="115">
        <v>203</v>
      </c>
      <c r="E26" s="114">
        <v>227</v>
      </c>
      <c r="F26" s="114">
        <v>231</v>
      </c>
      <c r="G26" s="114">
        <v>221</v>
      </c>
      <c r="H26" s="140">
        <v>238</v>
      </c>
      <c r="I26" s="115">
        <v>-35</v>
      </c>
      <c r="J26" s="116">
        <v>-14.705882352941176</v>
      </c>
    </row>
    <row r="27" spans="1:15" s="110" customFormat="1" ht="24.95" customHeight="1" x14ac:dyDescent="0.2">
      <c r="A27" s="193" t="s">
        <v>161</v>
      </c>
      <c r="B27" s="199" t="s">
        <v>162</v>
      </c>
      <c r="C27" s="113">
        <v>0.81737426959840576</v>
      </c>
      <c r="D27" s="115">
        <v>242</v>
      </c>
      <c r="E27" s="114">
        <v>243</v>
      </c>
      <c r="F27" s="114">
        <v>269</v>
      </c>
      <c r="G27" s="114">
        <v>288</v>
      </c>
      <c r="H27" s="140">
        <v>266</v>
      </c>
      <c r="I27" s="115">
        <v>-24</v>
      </c>
      <c r="J27" s="116">
        <v>-9.022556390977444</v>
      </c>
    </row>
    <row r="28" spans="1:15" s="110" customFormat="1" ht="24.95" customHeight="1" x14ac:dyDescent="0.2">
      <c r="A28" s="193" t="s">
        <v>163</v>
      </c>
      <c r="B28" s="199" t="s">
        <v>164</v>
      </c>
      <c r="C28" s="113">
        <v>2.2460904515823961</v>
      </c>
      <c r="D28" s="115">
        <v>665</v>
      </c>
      <c r="E28" s="114">
        <v>693</v>
      </c>
      <c r="F28" s="114">
        <v>685</v>
      </c>
      <c r="G28" s="114">
        <v>733</v>
      </c>
      <c r="H28" s="140">
        <v>699</v>
      </c>
      <c r="I28" s="115">
        <v>-34</v>
      </c>
      <c r="J28" s="116">
        <v>-4.8640915593705296</v>
      </c>
    </row>
    <row r="29" spans="1:15" s="110" customFormat="1" ht="24.95" customHeight="1" x14ac:dyDescent="0.2">
      <c r="A29" s="193">
        <v>86</v>
      </c>
      <c r="B29" s="199" t="s">
        <v>165</v>
      </c>
      <c r="C29" s="113">
        <v>5.9648056202924984</v>
      </c>
      <c r="D29" s="115">
        <v>1766</v>
      </c>
      <c r="E29" s="114">
        <v>1773</v>
      </c>
      <c r="F29" s="114">
        <v>1771</v>
      </c>
      <c r="G29" s="114">
        <v>1769</v>
      </c>
      <c r="H29" s="140">
        <v>1754</v>
      </c>
      <c r="I29" s="115">
        <v>12</v>
      </c>
      <c r="J29" s="116">
        <v>0.68415051311288488</v>
      </c>
    </row>
    <row r="30" spans="1:15" s="110" customFormat="1" ht="24.95" customHeight="1" x14ac:dyDescent="0.2">
      <c r="A30" s="193">
        <v>87.88</v>
      </c>
      <c r="B30" s="204" t="s">
        <v>166</v>
      </c>
      <c r="C30" s="113">
        <v>5.1913398858378086</v>
      </c>
      <c r="D30" s="115">
        <v>1537</v>
      </c>
      <c r="E30" s="114">
        <v>1514</v>
      </c>
      <c r="F30" s="114">
        <v>1523</v>
      </c>
      <c r="G30" s="114">
        <v>1548</v>
      </c>
      <c r="H30" s="140">
        <v>1561</v>
      </c>
      <c r="I30" s="115">
        <v>-24</v>
      </c>
      <c r="J30" s="116">
        <v>-1.5374759769378603</v>
      </c>
    </row>
    <row r="31" spans="1:15" s="110" customFormat="1" ht="24.95" customHeight="1" x14ac:dyDescent="0.2">
      <c r="A31" s="193" t="s">
        <v>167</v>
      </c>
      <c r="B31" s="199" t="s">
        <v>168</v>
      </c>
      <c r="C31" s="113">
        <v>12.01067315161955</v>
      </c>
      <c r="D31" s="115">
        <v>3556</v>
      </c>
      <c r="E31" s="114">
        <v>3750</v>
      </c>
      <c r="F31" s="114">
        <v>3783</v>
      </c>
      <c r="G31" s="114">
        <v>3775</v>
      </c>
      <c r="H31" s="140">
        <v>3592</v>
      </c>
      <c r="I31" s="115">
        <v>-36</v>
      </c>
      <c r="J31" s="116">
        <v>-1.0022271714922049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2.5602053568412875</v>
      </c>
      <c r="D34" s="115">
        <v>758</v>
      </c>
      <c r="E34" s="114">
        <v>780</v>
      </c>
      <c r="F34" s="114">
        <v>821</v>
      </c>
      <c r="G34" s="114">
        <v>810</v>
      </c>
      <c r="H34" s="140">
        <v>735</v>
      </c>
      <c r="I34" s="115">
        <v>23</v>
      </c>
      <c r="J34" s="116">
        <v>3.129251700680272</v>
      </c>
    </row>
    <row r="35" spans="1:10" s="110" customFormat="1" ht="24.95" customHeight="1" x14ac:dyDescent="0.2">
      <c r="A35" s="292" t="s">
        <v>171</v>
      </c>
      <c r="B35" s="293" t="s">
        <v>172</v>
      </c>
      <c r="C35" s="113">
        <v>14.803931502685176</v>
      </c>
      <c r="D35" s="115">
        <v>4383</v>
      </c>
      <c r="E35" s="114">
        <v>4530</v>
      </c>
      <c r="F35" s="114">
        <v>4715</v>
      </c>
      <c r="G35" s="114">
        <v>4721</v>
      </c>
      <c r="H35" s="140">
        <v>4704</v>
      </c>
      <c r="I35" s="115">
        <v>-321</v>
      </c>
      <c r="J35" s="116">
        <v>-6.8239795918367347</v>
      </c>
    </row>
    <row r="36" spans="1:10" s="110" customFormat="1" ht="24.95" customHeight="1" x14ac:dyDescent="0.2">
      <c r="A36" s="294" t="s">
        <v>173</v>
      </c>
      <c r="B36" s="295" t="s">
        <v>174</v>
      </c>
      <c r="C36" s="125">
        <v>82.635863140473532</v>
      </c>
      <c r="D36" s="143">
        <v>24466</v>
      </c>
      <c r="E36" s="144">
        <v>25340</v>
      </c>
      <c r="F36" s="144">
        <v>25525</v>
      </c>
      <c r="G36" s="144">
        <v>25609</v>
      </c>
      <c r="H36" s="145">
        <v>25138</v>
      </c>
      <c r="I36" s="143">
        <v>-672</v>
      </c>
      <c r="J36" s="146">
        <v>-2.6732436948046781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29607</v>
      </c>
      <c r="F11" s="264">
        <v>30650</v>
      </c>
      <c r="G11" s="264">
        <v>31062</v>
      </c>
      <c r="H11" s="264">
        <v>31141</v>
      </c>
      <c r="I11" s="265">
        <v>30579</v>
      </c>
      <c r="J11" s="263">
        <v>-972</v>
      </c>
      <c r="K11" s="266">
        <v>-3.1786520160894733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41.40912622015064</v>
      </c>
      <c r="E13" s="115">
        <v>12260</v>
      </c>
      <c r="F13" s="114">
        <v>12783</v>
      </c>
      <c r="G13" s="114">
        <v>12952</v>
      </c>
      <c r="H13" s="114">
        <v>12889</v>
      </c>
      <c r="I13" s="140">
        <v>12738</v>
      </c>
      <c r="J13" s="115">
        <v>-478</v>
      </c>
      <c r="K13" s="116">
        <v>-3.7525514209452031</v>
      </c>
    </row>
    <row r="14" spans="1:15" ht="15.95" customHeight="1" x14ac:dyDescent="0.2">
      <c r="A14" s="306" t="s">
        <v>230</v>
      </c>
      <c r="B14" s="307"/>
      <c r="C14" s="308"/>
      <c r="D14" s="113">
        <v>47.586719356908837</v>
      </c>
      <c r="E14" s="115">
        <v>14089</v>
      </c>
      <c r="F14" s="114">
        <v>14509</v>
      </c>
      <c r="G14" s="114">
        <v>14759</v>
      </c>
      <c r="H14" s="114">
        <v>14863</v>
      </c>
      <c r="I14" s="140">
        <v>14530</v>
      </c>
      <c r="J14" s="115">
        <v>-441</v>
      </c>
      <c r="K14" s="116">
        <v>-3.0350997935306263</v>
      </c>
    </row>
    <row r="15" spans="1:15" ht="15.95" customHeight="1" x14ac:dyDescent="0.2">
      <c r="A15" s="306" t="s">
        <v>231</v>
      </c>
      <c r="B15" s="307"/>
      <c r="C15" s="308"/>
      <c r="D15" s="113">
        <v>4.4280068902624379</v>
      </c>
      <c r="E15" s="115">
        <v>1311</v>
      </c>
      <c r="F15" s="114">
        <v>1337</v>
      </c>
      <c r="G15" s="114">
        <v>1343</v>
      </c>
      <c r="H15" s="114">
        <v>1331</v>
      </c>
      <c r="I15" s="140">
        <v>1298</v>
      </c>
      <c r="J15" s="115">
        <v>13</v>
      </c>
      <c r="K15" s="116">
        <v>1.0015408320493067</v>
      </c>
    </row>
    <row r="16" spans="1:15" ht="15.95" customHeight="1" x14ac:dyDescent="0.2">
      <c r="A16" s="306" t="s">
        <v>232</v>
      </c>
      <c r="B16" s="307"/>
      <c r="C16" s="308"/>
      <c r="D16" s="113">
        <v>2.3068868848583106</v>
      </c>
      <c r="E16" s="115">
        <v>683</v>
      </c>
      <c r="F16" s="114">
        <v>702</v>
      </c>
      <c r="G16" s="114">
        <v>682</v>
      </c>
      <c r="H16" s="114">
        <v>704</v>
      </c>
      <c r="I16" s="140">
        <v>697</v>
      </c>
      <c r="J16" s="115">
        <v>-14</v>
      </c>
      <c r="K16" s="116">
        <v>-2.0086083213773316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1.9657513425879014</v>
      </c>
      <c r="E18" s="115">
        <v>582</v>
      </c>
      <c r="F18" s="114">
        <v>600</v>
      </c>
      <c r="G18" s="114">
        <v>622</v>
      </c>
      <c r="H18" s="114">
        <v>615</v>
      </c>
      <c r="I18" s="140">
        <v>564</v>
      </c>
      <c r="J18" s="115">
        <v>18</v>
      </c>
      <c r="K18" s="116">
        <v>3.1914893617021276</v>
      </c>
    </row>
    <row r="19" spans="1:11" ht="14.1" customHeight="1" x14ac:dyDescent="0.2">
      <c r="A19" s="306" t="s">
        <v>235</v>
      </c>
      <c r="B19" s="307" t="s">
        <v>236</v>
      </c>
      <c r="C19" s="308"/>
      <c r="D19" s="113">
        <v>1.6111054818117336</v>
      </c>
      <c r="E19" s="115">
        <v>477</v>
      </c>
      <c r="F19" s="114">
        <v>502</v>
      </c>
      <c r="G19" s="114">
        <v>524</v>
      </c>
      <c r="H19" s="114">
        <v>515</v>
      </c>
      <c r="I19" s="140">
        <v>480</v>
      </c>
      <c r="J19" s="115">
        <v>-3</v>
      </c>
      <c r="K19" s="116">
        <v>-0.625</v>
      </c>
    </row>
    <row r="20" spans="1:11" ht="14.1" customHeight="1" x14ac:dyDescent="0.2">
      <c r="A20" s="306">
        <v>12</v>
      </c>
      <c r="B20" s="307" t="s">
        <v>237</v>
      </c>
      <c r="C20" s="308"/>
      <c r="D20" s="113">
        <v>1.6820346539669673</v>
      </c>
      <c r="E20" s="115">
        <v>498</v>
      </c>
      <c r="F20" s="114">
        <v>507</v>
      </c>
      <c r="G20" s="114">
        <v>537</v>
      </c>
      <c r="H20" s="114">
        <v>534</v>
      </c>
      <c r="I20" s="140">
        <v>510</v>
      </c>
      <c r="J20" s="115">
        <v>-12</v>
      </c>
      <c r="K20" s="116">
        <v>-2.3529411764705883</v>
      </c>
    </row>
    <row r="21" spans="1:11" ht="14.1" customHeight="1" x14ac:dyDescent="0.2">
      <c r="A21" s="306">
        <v>21</v>
      </c>
      <c r="B21" s="307" t="s">
        <v>238</v>
      </c>
      <c r="C21" s="308"/>
      <c r="D21" s="113">
        <v>0.17225656094842437</v>
      </c>
      <c r="E21" s="115">
        <v>51</v>
      </c>
      <c r="F21" s="114">
        <v>55</v>
      </c>
      <c r="G21" s="114">
        <v>56</v>
      </c>
      <c r="H21" s="114">
        <v>55</v>
      </c>
      <c r="I21" s="140">
        <v>55</v>
      </c>
      <c r="J21" s="115">
        <v>-4</v>
      </c>
      <c r="K21" s="116">
        <v>-7.2727272727272725</v>
      </c>
    </row>
    <row r="22" spans="1:11" ht="14.1" customHeight="1" x14ac:dyDescent="0.2">
      <c r="A22" s="306">
        <v>22</v>
      </c>
      <c r="B22" s="307" t="s">
        <v>239</v>
      </c>
      <c r="C22" s="308"/>
      <c r="D22" s="113">
        <v>0.85452764548924243</v>
      </c>
      <c r="E22" s="115">
        <v>253</v>
      </c>
      <c r="F22" s="114">
        <v>260</v>
      </c>
      <c r="G22" s="114">
        <v>268</v>
      </c>
      <c r="H22" s="114">
        <v>284</v>
      </c>
      <c r="I22" s="140">
        <v>278</v>
      </c>
      <c r="J22" s="115">
        <v>-25</v>
      </c>
      <c r="K22" s="116">
        <v>-8.9928057553956826</v>
      </c>
    </row>
    <row r="23" spans="1:11" ht="14.1" customHeight="1" x14ac:dyDescent="0.2">
      <c r="A23" s="306">
        <v>23</v>
      </c>
      <c r="B23" s="307" t="s">
        <v>240</v>
      </c>
      <c r="C23" s="308"/>
      <c r="D23" s="113">
        <v>0.41881987367852197</v>
      </c>
      <c r="E23" s="115">
        <v>124</v>
      </c>
      <c r="F23" s="114">
        <v>131</v>
      </c>
      <c r="G23" s="114">
        <v>140</v>
      </c>
      <c r="H23" s="114">
        <v>123</v>
      </c>
      <c r="I23" s="140">
        <v>130</v>
      </c>
      <c r="J23" s="115">
        <v>-6</v>
      </c>
      <c r="K23" s="116">
        <v>-4.615384615384615</v>
      </c>
    </row>
    <row r="24" spans="1:11" ht="14.1" customHeight="1" x14ac:dyDescent="0.2">
      <c r="A24" s="306">
        <v>24</v>
      </c>
      <c r="B24" s="307" t="s">
        <v>241</v>
      </c>
      <c r="C24" s="308"/>
      <c r="D24" s="113">
        <v>1.7698517242543994</v>
      </c>
      <c r="E24" s="115">
        <v>524</v>
      </c>
      <c r="F24" s="114">
        <v>554</v>
      </c>
      <c r="G24" s="114">
        <v>572</v>
      </c>
      <c r="H24" s="114">
        <v>583</v>
      </c>
      <c r="I24" s="140">
        <v>603</v>
      </c>
      <c r="J24" s="115">
        <v>-79</v>
      </c>
      <c r="K24" s="116">
        <v>-13.101160862354892</v>
      </c>
    </row>
    <row r="25" spans="1:11" ht="14.1" customHeight="1" x14ac:dyDescent="0.2">
      <c r="A25" s="306">
        <v>25</v>
      </c>
      <c r="B25" s="307" t="s">
        <v>242</v>
      </c>
      <c r="C25" s="308"/>
      <c r="D25" s="113">
        <v>2.4690107069274156</v>
      </c>
      <c r="E25" s="115">
        <v>731</v>
      </c>
      <c r="F25" s="114">
        <v>787</v>
      </c>
      <c r="G25" s="114">
        <v>792</v>
      </c>
      <c r="H25" s="114">
        <v>797</v>
      </c>
      <c r="I25" s="140">
        <v>783</v>
      </c>
      <c r="J25" s="115">
        <v>-52</v>
      </c>
      <c r="K25" s="116">
        <v>-6.6411238825031926</v>
      </c>
    </row>
    <row r="26" spans="1:11" ht="14.1" customHeight="1" x14ac:dyDescent="0.2">
      <c r="A26" s="306">
        <v>26</v>
      </c>
      <c r="B26" s="307" t="s">
        <v>243</v>
      </c>
      <c r="C26" s="308"/>
      <c r="D26" s="113">
        <v>0.8849258621271997</v>
      </c>
      <c r="E26" s="115">
        <v>262</v>
      </c>
      <c r="F26" s="114">
        <v>263</v>
      </c>
      <c r="G26" s="114">
        <v>262</v>
      </c>
      <c r="H26" s="114">
        <v>271</v>
      </c>
      <c r="I26" s="140">
        <v>282</v>
      </c>
      <c r="J26" s="115">
        <v>-20</v>
      </c>
      <c r="K26" s="116">
        <v>-7.0921985815602833</v>
      </c>
    </row>
    <row r="27" spans="1:11" ht="14.1" customHeight="1" x14ac:dyDescent="0.2">
      <c r="A27" s="306">
        <v>27</v>
      </c>
      <c r="B27" s="307" t="s">
        <v>244</v>
      </c>
      <c r="C27" s="308"/>
      <c r="D27" s="113">
        <v>0.59783159387982576</v>
      </c>
      <c r="E27" s="115">
        <v>177</v>
      </c>
      <c r="F27" s="114">
        <v>177</v>
      </c>
      <c r="G27" s="114">
        <v>198</v>
      </c>
      <c r="H27" s="114">
        <v>216</v>
      </c>
      <c r="I27" s="140">
        <v>211</v>
      </c>
      <c r="J27" s="115">
        <v>-34</v>
      </c>
      <c r="K27" s="116">
        <v>-16.113744075829384</v>
      </c>
    </row>
    <row r="28" spans="1:11" ht="14.1" customHeight="1" x14ac:dyDescent="0.2">
      <c r="A28" s="306">
        <v>28</v>
      </c>
      <c r="B28" s="307" t="s">
        <v>245</v>
      </c>
      <c r="C28" s="308"/>
      <c r="D28" s="113">
        <v>0.19927719795994189</v>
      </c>
      <c r="E28" s="115">
        <v>59</v>
      </c>
      <c r="F28" s="114">
        <v>63</v>
      </c>
      <c r="G28" s="114">
        <v>66</v>
      </c>
      <c r="H28" s="114">
        <v>63</v>
      </c>
      <c r="I28" s="140">
        <v>55</v>
      </c>
      <c r="J28" s="115">
        <v>4</v>
      </c>
      <c r="K28" s="116">
        <v>7.2727272727272725</v>
      </c>
    </row>
    <row r="29" spans="1:11" ht="14.1" customHeight="1" x14ac:dyDescent="0.2">
      <c r="A29" s="306">
        <v>29</v>
      </c>
      <c r="B29" s="307" t="s">
        <v>246</v>
      </c>
      <c r="C29" s="308"/>
      <c r="D29" s="113">
        <v>3.3269159320430979</v>
      </c>
      <c r="E29" s="115">
        <v>985</v>
      </c>
      <c r="F29" s="114">
        <v>1076</v>
      </c>
      <c r="G29" s="114">
        <v>1112</v>
      </c>
      <c r="H29" s="114">
        <v>1097</v>
      </c>
      <c r="I29" s="140">
        <v>1079</v>
      </c>
      <c r="J29" s="115">
        <v>-94</v>
      </c>
      <c r="K29" s="116">
        <v>-8.7117701575532909</v>
      </c>
    </row>
    <row r="30" spans="1:11" ht="14.1" customHeight="1" x14ac:dyDescent="0.2">
      <c r="A30" s="306" t="s">
        <v>247</v>
      </c>
      <c r="B30" s="307" t="s">
        <v>248</v>
      </c>
      <c r="C30" s="308"/>
      <c r="D30" s="113">
        <v>0.45597324956935859</v>
      </c>
      <c r="E30" s="115">
        <v>135</v>
      </c>
      <c r="F30" s="114">
        <v>143</v>
      </c>
      <c r="G30" s="114">
        <v>167</v>
      </c>
      <c r="H30" s="114">
        <v>151</v>
      </c>
      <c r="I30" s="140">
        <v>143</v>
      </c>
      <c r="J30" s="115">
        <v>-8</v>
      </c>
      <c r="K30" s="116">
        <v>-5.5944055944055942</v>
      </c>
    </row>
    <row r="31" spans="1:11" ht="14.1" customHeight="1" x14ac:dyDescent="0.2">
      <c r="A31" s="306" t="s">
        <v>249</v>
      </c>
      <c r="B31" s="307" t="s">
        <v>250</v>
      </c>
      <c r="C31" s="308"/>
      <c r="D31" s="113">
        <v>2.8540547843415407</v>
      </c>
      <c r="E31" s="115">
        <v>845</v>
      </c>
      <c r="F31" s="114">
        <v>926</v>
      </c>
      <c r="G31" s="114">
        <v>938</v>
      </c>
      <c r="H31" s="114">
        <v>941</v>
      </c>
      <c r="I31" s="140">
        <v>932</v>
      </c>
      <c r="J31" s="115">
        <v>-87</v>
      </c>
      <c r="K31" s="116">
        <v>-9.3347639484978533</v>
      </c>
    </row>
    <row r="32" spans="1:11" ht="14.1" customHeight="1" x14ac:dyDescent="0.2">
      <c r="A32" s="306">
        <v>31</v>
      </c>
      <c r="B32" s="307" t="s">
        <v>251</v>
      </c>
      <c r="C32" s="308"/>
      <c r="D32" s="113">
        <v>0.10470496841963049</v>
      </c>
      <c r="E32" s="115">
        <v>31</v>
      </c>
      <c r="F32" s="114">
        <v>30</v>
      </c>
      <c r="G32" s="114">
        <v>29</v>
      </c>
      <c r="H32" s="114">
        <v>28</v>
      </c>
      <c r="I32" s="140">
        <v>31</v>
      </c>
      <c r="J32" s="115">
        <v>0</v>
      </c>
      <c r="K32" s="116">
        <v>0</v>
      </c>
    </row>
    <row r="33" spans="1:11" ht="14.1" customHeight="1" x14ac:dyDescent="0.2">
      <c r="A33" s="306">
        <v>32</v>
      </c>
      <c r="B33" s="307" t="s">
        <v>252</v>
      </c>
      <c r="C33" s="308"/>
      <c r="D33" s="113">
        <v>1.0335393656905461</v>
      </c>
      <c r="E33" s="115">
        <v>306</v>
      </c>
      <c r="F33" s="114">
        <v>297</v>
      </c>
      <c r="G33" s="114">
        <v>307</v>
      </c>
      <c r="H33" s="114">
        <v>306</v>
      </c>
      <c r="I33" s="140">
        <v>282</v>
      </c>
      <c r="J33" s="115">
        <v>24</v>
      </c>
      <c r="K33" s="116">
        <v>8.5106382978723403</v>
      </c>
    </row>
    <row r="34" spans="1:11" ht="14.1" customHeight="1" x14ac:dyDescent="0.2">
      <c r="A34" s="306">
        <v>33</v>
      </c>
      <c r="B34" s="307" t="s">
        <v>253</v>
      </c>
      <c r="C34" s="308"/>
      <c r="D34" s="113">
        <v>0.64849528827642111</v>
      </c>
      <c r="E34" s="115">
        <v>192</v>
      </c>
      <c r="F34" s="114">
        <v>196</v>
      </c>
      <c r="G34" s="114">
        <v>202</v>
      </c>
      <c r="H34" s="114">
        <v>215</v>
      </c>
      <c r="I34" s="140">
        <v>204</v>
      </c>
      <c r="J34" s="115">
        <v>-12</v>
      </c>
      <c r="K34" s="116">
        <v>-5.882352941176471</v>
      </c>
    </row>
    <row r="35" spans="1:11" ht="14.1" customHeight="1" x14ac:dyDescent="0.2">
      <c r="A35" s="306">
        <v>34</v>
      </c>
      <c r="B35" s="307" t="s">
        <v>254</v>
      </c>
      <c r="C35" s="308"/>
      <c r="D35" s="113">
        <v>3.9213699462964837</v>
      </c>
      <c r="E35" s="115">
        <v>1161</v>
      </c>
      <c r="F35" s="114">
        <v>1154</v>
      </c>
      <c r="G35" s="114">
        <v>1174</v>
      </c>
      <c r="H35" s="114">
        <v>1162</v>
      </c>
      <c r="I35" s="140">
        <v>1155</v>
      </c>
      <c r="J35" s="115">
        <v>6</v>
      </c>
      <c r="K35" s="116">
        <v>0.51948051948051943</v>
      </c>
    </row>
    <row r="36" spans="1:11" ht="14.1" customHeight="1" x14ac:dyDescent="0.2">
      <c r="A36" s="306">
        <v>41</v>
      </c>
      <c r="B36" s="307" t="s">
        <v>255</v>
      </c>
      <c r="C36" s="308"/>
      <c r="D36" s="113">
        <v>0.14185834431046712</v>
      </c>
      <c r="E36" s="115">
        <v>42</v>
      </c>
      <c r="F36" s="114">
        <v>47</v>
      </c>
      <c r="G36" s="114">
        <v>52</v>
      </c>
      <c r="H36" s="114">
        <v>55</v>
      </c>
      <c r="I36" s="140">
        <v>56</v>
      </c>
      <c r="J36" s="115">
        <v>-14</v>
      </c>
      <c r="K36" s="116">
        <v>-25</v>
      </c>
    </row>
    <row r="37" spans="1:11" ht="14.1" customHeight="1" x14ac:dyDescent="0.2">
      <c r="A37" s="306">
        <v>42</v>
      </c>
      <c r="B37" s="307" t="s">
        <v>256</v>
      </c>
      <c r="C37" s="308"/>
      <c r="D37" s="113" t="s">
        <v>513</v>
      </c>
      <c r="E37" s="115" t="s">
        <v>513</v>
      </c>
      <c r="F37" s="114">
        <v>9</v>
      </c>
      <c r="G37" s="114">
        <v>13</v>
      </c>
      <c r="H37" s="114" t="s">
        <v>513</v>
      </c>
      <c r="I37" s="140" t="s">
        <v>513</v>
      </c>
      <c r="J37" s="115" t="s">
        <v>513</v>
      </c>
      <c r="K37" s="116" t="s">
        <v>513</v>
      </c>
    </row>
    <row r="38" spans="1:11" ht="14.1" customHeight="1" x14ac:dyDescent="0.2">
      <c r="A38" s="306">
        <v>43</v>
      </c>
      <c r="B38" s="307" t="s">
        <v>257</v>
      </c>
      <c r="C38" s="308"/>
      <c r="D38" s="113">
        <v>0.33438038301752965</v>
      </c>
      <c r="E38" s="115">
        <v>99</v>
      </c>
      <c r="F38" s="114">
        <v>98</v>
      </c>
      <c r="G38" s="114">
        <v>90</v>
      </c>
      <c r="H38" s="114">
        <v>93</v>
      </c>
      <c r="I38" s="140">
        <v>92</v>
      </c>
      <c r="J38" s="115">
        <v>7</v>
      </c>
      <c r="K38" s="116">
        <v>7.6086956521739131</v>
      </c>
    </row>
    <row r="39" spans="1:11" ht="14.1" customHeight="1" x14ac:dyDescent="0.2">
      <c r="A39" s="306">
        <v>51</v>
      </c>
      <c r="B39" s="307" t="s">
        <v>258</v>
      </c>
      <c r="C39" s="308"/>
      <c r="D39" s="113">
        <v>7.7853210389434935</v>
      </c>
      <c r="E39" s="115">
        <v>2305</v>
      </c>
      <c r="F39" s="114">
        <v>2340</v>
      </c>
      <c r="G39" s="114">
        <v>2383</v>
      </c>
      <c r="H39" s="114">
        <v>2261</v>
      </c>
      <c r="I39" s="140">
        <v>2267</v>
      </c>
      <c r="J39" s="115">
        <v>38</v>
      </c>
      <c r="K39" s="116">
        <v>1.6762240846934275</v>
      </c>
    </row>
    <row r="40" spans="1:11" ht="14.1" customHeight="1" x14ac:dyDescent="0.2">
      <c r="A40" s="306" t="s">
        <v>259</v>
      </c>
      <c r="B40" s="307" t="s">
        <v>260</v>
      </c>
      <c r="C40" s="308"/>
      <c r="D40" s="113">
        <v>7.5184922484547574</v>
      </c>
      <c r="E40" s="115">
        <v>2226</v>
      </c>
      <c r="F40" s="114">
        <v>2265</v>
      </c>
      <c r="G40" s="114">
        <v>2309</v>
      </c>
      <c r="H40" s="114">
        <v>2199</v>
      </c>
      <c r="I40" s="140">
        <v>2209</v>
      </c>
      <c r="J40" s="115">
        <v>17</v>
      </c>
      <c r="K40" s="116">
        <v>0.76957899502037119</v>
      </c>
    </row>
    <row r="41" spans="1:11" ht="14.1" customHeight="1" x14ac:dyDescent="0.2">
      <c r="A41" s="306"/>
      <c r="B41" s="307" t="s">
        <v>261</v>
      </c>
      <c r="C41" s="308"/>
      <c r="D41" s="113">
        <v>3.9619009018137601</v>
      </c>
      <c r="E41" s="115">
        <v>1173</v>
      </c>
      <c r="F41" s="114">
        <v>1217</v>
      </c>
      <c r="G41" s="114">
        <v>1219</v>
      </c>
      <c r="H41" s="114">
        <v>1227</v>
      </c>
      <c r="I41" s="140">
        <v>1248</v>
      </c>
      <c r="J41" s="115">
        <v>-75</v>
      </c>
      <c r="K41" s="116">
        <v>-6.009615384615385</v>
      </c>
    </row>
    <row r="42" spans="1:11" ht="14.1" customHeight="1" x14ac:dyDescent="0.2">
      <c r="A42" s="306">
        <v>52</v>
      </c>
      <c r="B42" s="307" t="s">
        <v>262</v>
      </c>
      <c r="C42" s="308"/>
      <c r="D42" s="113">
        <v>5.4581686763265447</v>
      </c>
      <c r="E42" s="115">
        <v>1616</v>
      </c>
      <c r="F42" s="114">
        <v>1606</v>
      </c>
      <c r="G42" s="114">
        <v>1605</v>
      </c>
      <c r="H42" s="114">
        <v>1593</v>
      </c>
      <c r="I42" s="140">
        <v>1578</v>
      </c>
      <c r="J42" s="115">
        <v>38</v>
      </c>
      <c r="K42" s="116">
        <v>2.4081115335868186</v>
      </c>
    </row>
    <row r="43" spans="1:11" ht="14.1" customHeight="1" x14ac:dyDescent="0.2">
      <c r="A43" s="306" t="s">
        <v>263</v>
      </c>
      <c r="B43" s="307" t="s">
        <v>264</v>
      </c>
      <c r="C43" s="308"/>
      <c r="D43" s="113">
        <v>5.1508089303205322</v>
      </c>
      <c r="E43" s="115">
        <v>1525</v>
      </c>
      <c r="F43" s="114">
        <v>1522</v>
      </c>
      <c r="G43" s="114">
        <v>1507</v>
      </c>
      <c r="H43" s="114">
        <v>1501</v>
      </c>
      <c r="I43" s="140">
        <v>1494</v>
      </c>
      <c r="J43" s="115">
        <v>31</v>
      </c>
      <c r="K43" s="116">
        <v>2.0749665327978581</v>
      </c>
    </row>
    <row r="44" spans="1:11" ht="14.1" customHeight="1" x14ac:dyDescent="0.2">
      <c r="A44" s="306">
        <v>53</v>
      </c>
      <c r="B44" s="307" t="s">
        <v>265</v>
      </c>
      <c r="C44" s="308"/>
      <c r="D44" s="113">
        <v>1.4557368189955078</v>
      </c>
      <c r="E44" s="115">
        <v>431</v>
      </c>
      <c r="F44" s="114">
        <v>439</v>
      </c>
      <c r="G44" s="114">
        <v>454</v>
      </c>
      <c r="H44" s="114">
        <v>466</v>
      </c>
      <c r="I44" s="140">
        <v>429</v>
      </c>
      <c r="J44" s="115">
        <v>2</v>
      </c>
      <c r="K44" s="116">
        <v>0.46620046620046618</v>
      </c>
    </row>
    <row r="45" spans="1:11" ht="14.1" customHeight="1" x14ac:dyDescent="0.2">
      <c r="A45" s="306" t="s">
        <v>266</v>
      </c>
      <c r="B45" s="307" t="s">
        <v>267</v>
      </c>
      <c r="C45" s="308"/>
      <c r="D45" s="113">
        <v>1.4388489208633093</v>
      </c>
      <c r="E45" s="115">
        <v>426</v>
      </c>
      <c r="F45" s="114">
        <v>433</v>
      </c>
      <c r="G45" s="114">
        <v>448</v>
      </c>
      <c r="H45" s="114">
        <v>457</v>
      </c>
      <c r="I45" s="140">
        <v>420</v>
      </c>
      <c r="J45" s="115">
        <v>6</v>
      </c>
      <c r="K45" s="116">
        <v>1.4285714285714286</v>
      </c>
    </row>
    <row r="46" spans="1:11" ht="14.1" customHeight="1" x14ac:dyDescent="0.2">
      <c r="A46" s="306">
        <v>54</v>
      </c>
      <c r="B46" s="307" t="s">
        <v>268</v>
      </c>
      <c r="C46" s="308"/>
      <c r="D46" s="113">
        <v>12.709832134292565</v>
      </c>
      <c r="E46" s="115">
        <v>3763</v>
      </c>
      <c r="F46" s="114">
        <v>3883</v>
      </c>
      <c r="G46" s="114">
        <v>3929</v>
      </c>
      <c r="H46" s="114">
        <v>3904</v>
      </c>
      <c r="I46" s="140">
        <v>3931</v>
      </c>
      <c r="J46" s="115">
        <v>-168</v>
      </c>
      <c r="K46" s="116">
        <v>-4.2737216993131515</v>
      </c>
    </row>
    <row r="47" spans="1:11" ht="14.1" customHeight="1" x14ac:dyDescent="0.2">
      <c r="A47" s="306">
        <v>61</v>
      </c>
      <c r="B47" s="307" t="s">
        <v>269</v>
      </c>
      <c r="C47" s="308"/>
      <c r="D47" s="113">
        <v>0.73968993819029283</v>
      </c>
      <c r="E47" s="115">
        <v>219</v>
      </c>
      <c r="F47" s="114">
        <v>220</v>
      </c>
      <c r="G47" s="114">
        <v>227</v>
      </c>
      <c r="H47" s="114">
        <v>231</v>
      </c>
      <c r="I47" s="140">
        <v>222</v>
      </c>
      <c r="J47" s="115">
        <v>-3</v>
      </c>
      <c r="K47" s="116">
        <v>-1.3513513513513513</v>
      </c>
    </row>
    <row r="48" spans="1:11" ht="14.1" customHeight="1" x14ac:dyDescent="0.2">
      <c r="A48" s="306">
        <v>62</v>
      </c>
      <c r="B48" s="307" t="s">
        <v>270</v>
      </c>
      <c r="C48" s="308"/>
      <c r="D48" s="113">
        <v>11.267605633802816</v>
      </c>
      <c r="E48" s="115">
        <v>3336</v>
      </c>
      <c r="F48" s="114">
        <v>3466</v>
      </c>
      <c r="G48" s="114">
        <v>3400</v>
      </c>
      <c r="H48" s="114">
        <v>3463</v>
      </c>
      <c r="I48" s="140">
        <v>3402</v>
      </c>
      <c r="J48" s="115">
        <v>-66</v>
      </c>
      <c r="K48" s="116">
        <v>-1.9400352733686066</v>
      </c>
    </row>
    <row r="49" spans="1:11" ht="14.1" customHeight="1" x14ac:dyDescent="0.2">
      <c r="A49" s="306">
        <v>63</v>
      </c>
      <c r="B49" s="307" t="s">
        <v>271</v>
      </c>
      <c r="C49" s="308"/>
      <c r="D49" s="113">
        <v>11.267605633802816</v>
      </c>
      <c r="E49" s="115">
        <v>3336</v>
      </c>
      <c r="F49" s="114">
        <v>3689</v>
      </c>
      <c r="G49" s="114">
        <v>3930</v>
      </c>
      <c r="H49" s="114">
        <v>3926</v>
      </c>
      <c r="I49" s="140">
        <v>3718</v>
      </c>
      <c r="J49" s="115">
        <v>-382</v>
      </c>
      <c r="K49" s="116">
        <v>-10.274341043571813</v>
      </c>
    </row>
    <row r="50" spans="1:11" ht="14.1" customHeight="1" x14ac:dyDescent="0.2">
      <c r="A50" s="306" t="s">
        <v>272</v>
      </c>
      <c r="B50" s="307" t="s">
        <v>273</v>
      </c>
      <c r="C50" s="308"/>
      <c r="D50" s="113">
        <v>0.43908535143716015</v>
      </c>
      <c r="E50" s="115">
        <v>130</v>
      </c>
      <c r="F50" s="114">
        <v>140</v>
      </c>
      <c r="G50" s="114">
        <v>149</v>
      </c>
      <c r="H50" s="114">
        <v>140</v>
      </c>
      <c r="I50" s="140">
        <v>141</v>
      </c>
      <c r="J50" s="115">
        <v>-11</v>
      </c>
      <c r="K50" s="116">
        <v>-7.8014184397163122</v>
      </c>
    </row>
    <row r="51" spans="1:11" ht="14.1" customHeight="1" x14ac:dyDescent="0.2">
      <c r="A51" s="306" t="s">
        <v>274</v>
      </c>
      <c r="B51" s="307" t="s">
        <v>275</v>
      </c>
      <c r="C51" s="308"/>
      <c r="D51" s="113">
        <v>10.335393656905461</v>
      </c>
      <c r="E51" s="115">
        <v>3060</v>
      </c>
      <c r="F51" s="114">
        <v>3392</v>
      </c>
      <c r="G51" s="114">
        <v>3608</v>
      </c>
      <c r="H51" s="114">
        <v>3623</v>
      </c>
      <c r="I51" s="140">
        <v>3428</v>
      </c>
      <c r="J51" s="115">
        <v>-368</v>
      </c>
      <c r="K51" s="116">
        <v>-10.73512252042007</v>
      </c>
    </row>
    <row r="52" spans="1:11" ht="14.1" customHeight="1" x14ac:dyDescent="0.2">
      <c r="A52" s="306">
        <v>71</v>
      </c>
      <c r="B52" s="307" t="s">
        <v>276</v>
      </c>
      <c r="C52" s="308"/>
      <c r="D52" s="113">
        <v>10.551558752997602</v>
      </c>
      <c r="E52" s="115">
        <v>3124</v>
      </c>
      <c r="F52" s="114">
        <v>3182</v>
      </c>
      <c r="G52" s="114">
        <v>3142</v>
      </c>
      <c r="H52" s="114">
        <v>3205</v>
      </c>
      <c r="I52" s="140">
        <v>3159</v>
      </c>
      <c r="J52" s="115">
        <v>-35</v>
      </c>
      <c r="K52" s="116">
        <v>-1.1079455523899968</v>
      </c>
    </row>
    <row r="53" spans="1:11" ht="14.1" customHeight="1" x14ac:dyDescent="0.2">
      <c r="A53" s="306" t="s">
        <v>277</v>
      </c>
      <c r="B53" s="307" t="s">
        <v>278</v>
      </c>
      <c r="C53" s="308"/>
      <c r="D53" s="113">
        <v>0.93896713615023475</v>
      </c>
      <c r="E53" s="115">
        <v>278</v>
      </c>
      <c r="F53" s="114">
        <v>283</v>
      </c>
      <c r="G53" s="114">
        <v>282</v>
      </c>
      <c r="H53" s="114">
        <v>282</v>
      </c>
      <c r="I53" s="140">
        <v>282</v>
      </c>
      <c r="J53" s="115">
        <v>-4</v>
      </c>
      <c r="K53" s="116">
        <v>-1.4184397163120568</v>
      </c>
    </row>
    <row r="54" spans="1:11" ht="14.1" customHeight="1" x14ac:dyDescent="0.2">
      <c r="A54" s="306" t="s">
        <v>279</v>
      </c>
      <c r="B54" s="307" t="s">
        <v>280</v>
      </c>
      <c r="C54" s="308"/>
      <c r="D54" s="113">
        <v>9.2917215523355967</v>
      </c>
      <c r="E54" s="115">
        <v>2751</v>
      </c>
      <c r="F54" s="114">
        <v>2806</v>
      </c>
      <c r="G54" s="114">
        <v>2771</v>
      </c>
      <c r="H54" s="114">
        <v>2838</v>
      </c>
      <c r="I54" s="140">
        <v>2792</v>
      </c>
      <c r="J54" s="115">
        <v>-41</v>
      </c>
      <c r="K54" s="116">
        <v>-1.4684813753581663</v>
      </c>
    </row>
    <row r="55" spans="1:11" ht="14.1" customHeight="1" x14ac:dyDescent="0.2">
      <c r="A55" s="306">
        <v>72</v>
      </c>
      <c r="B55" s="307" t="s">
        <v>281</v>
      </c>
      <c r="C55" s="308"/>
      <c r="D55" s="113">
        <v>1.1044685378457797</v>
      </c>
      <c r="E55" s="115">
        <v>327</v>
      </c>
      <c r="F55" s="114">
        <v>342</v>
      </c>
      <c r="G55" s="114">
        <v>338</v>
      </c>
      <c r="H55" s="114">
        <v>340</v>
      </c>
      <c r="I55" s="140">
        <v>342</v>
      </c>
      <c r="J55" s="115">
        <v>-15</v>
      </c>
      <c r="K55" s="116">
        <v>-4.3859649122807021</v>
      </c>
    </row>
    <row r="56" spans="1:11" ht="14.1" customHeight="1" x14ac:dyDescent="0.2">
      <c r="A56" s="306" t="s">
        <v>282</v>
      </c>
      <c r="B56" s="307" t="s">
        <v>283</v>
      </c>
      <c r="C56" s="308"/>
      <c r="D56" s="113">
        <v>0.20265477758638159</v>
      </c>
      <c r="E56" s="115">
        <v>60</v>
      </c>
      <c r="F56" s="114">
        <v>68</v>
      </c>
      <c r="G56" s="114">
        <v>68</v>
      </c>
      <c r="H56" s="114">
        <v>68</v>
      </c>
      <c r="I56" s="140">
        <v>69</v>
      </c>
      <c r="J56" s="115">
        <v>-9</v>
      </c>
      <c r="K56" s="116">
        <v>-13.043478260869565</v>
      </c>
    </row>
    <row r="57" spans="1:11" ht="14.1" customHeight="1" x14ac:dyDescent="0.2">
      <c r="A57" s="306" t="s">
        <v>284</v>
      </c>
      <c r="B57" s="307" t="s">
        <v>285</v>
      </c>
      <c r="C57" s="308"/>
      <c r="D57" s="113">
        <v>0.62822981051778293</v>
      </c>
      <c r="E57" s="115">
        <v>186</v>
      </c>
      <c r="F57" s="114">
        <v>192</v>
      </c>
      <c r="G57" s="114">
        <v>190</v>
      </c>
      <c r="H57" s="114">
        <v>186</v>
      </c>
      <c r="I57" s="140">
        <v>183</v>
      </c>
      <c r="J57" s="115">
        <v>3</v>
      </c>
      <c r="K57" s="116">
        <v>1.639344262295082</v>
      </c>
    </row>
    <row r="58" spans="1:11" ht="14.1" customHeight="1" x14ac:dyDescent="0.2">
      <c r="A58" s="306">
        <v>73</v>
      </c>
      <c r="B58" s="307" t="s">
        <v>286</v>
      </c>
      <c r="C58" s="308"/>
      <c r="D58" s="113">
        <v>0.87817070287432031</v>
      </c>
      <c r="E58" s="115">
        <v>260</v>
      </c>
      <c r="F58" s="114">
        <v>259</v>
      </c>
      <c r="G58" s="114">
        <v>262</v>
      </c>
      <c r="H58" s="114">
        <v>260</v>
      </c>
      <c r="I58" s="140">
        <v>250</v>
      </c>
      <c r="J58" s="115">
        <v>10</v>
      </c>
      <c r="K58" s="116">
        <v>4</v>
      </c>
    </row>
    <row r="59" spans="1:11" ht="14.1" customHeight="1" x14ac:dyDescent="0.2">
      <c r="A59" s="306" t="s">
        <v>287</v>
      </c>
      <c r="B59" s="307" t="s">
        <v>288</v>
      </c>
      <c r="C59" s="308"/>
      <c r="D59" s="113">
        <v>0.62485223089134323</v>
      </c>
      <c r="E59" s="115">
        <v>185</v>
      </c>
      <c r="F59" s="114">
        <v>183</v>
      </c>
      <c r="G59" s="114">
        <v>185</v>
      </c>
      <c r="H59" s="114">
        <v>181</v>
      </c>
      <c r="I59" s="140">
        <v>180</v>
      </c>
      <c r="J59" s="115">
        <v>5</v>
      </c>
      <c r="K59" s="116">
        <v>2.7777777777777777</v>
      </c>
    </row>
    <row r="60" spans="1:11" ht="14.1" customHeight="1" x14ac:dyDescent="0.2">
      <c r="A60" s="306">
        <v>81</v>
      </c>
      <c r="B60" s="307" t="s">
        <v>289</v>
      </c>
      <c r="C60" s="308"/>
      <c r="D60" s="113">
        <v>3.8099098186239742</v>
      </c>
      <c r="E60" s="115">
        <v>1128</v>
      </c>
      <c r="F60" s="114">
        <v>1149</v>
      </c>
      <c r="G60" s="114">
        <v>1149</v>
      </c>
      <c r="H60" s="114">
        <v>1161</v>
      </c>
      <c r="I60" s="140">
        <v>1154</v>
      </c>
      <c r="J60" s="115">
        <v>-26</v>
      </c>
      <c r="K60" s="116">
        <v>-2.2530329289428077</v>
      </c>
    </row>
    <row r="61" spans="1:11" ht="14.1" customHeight="1" x14ac:dyDescent="0.2">
      <c r="A61" s="306" t="s">
        <v>290</v>
      </c>
      <c r="B61" s="307" t="s">
        <v>291</v>
      </c>
      <c r="C61" s="308"/>
      <c r="D61" s="113">
        <v>1.6077279021852939</v>
      </c>
      <c r="E61" s="115">
        <v>476</v>
      </c>
      <c r="F61" s="114">
        <v>486</v>
      </c>
      <c r="G61" s="114">
        <v>485</v>
      </c>
      <c r="H61" s="114">
        <v>483</v>
      </c>
      <c r="I61" s="140">
        <v>487</v>
      </c>
      <c r="J61" s="115">
        <v>-11</v>
      </c>
      <c r="K61" s="116">
        <v>-2.2587268993839835</v>
      </c>
    </row>
    <row r="62" spans="1:11" ht="14.1" customHeight="1" x14ac:dyDescent="0.2">
      <c r="A62" s="306" t="s">
        <v>292</v>
      </c>
      <c r="B62" s="307" t="s">
        <v>293</v>
      </c>
      <c r="C62" s="308"/>
      <c r="D62" s="113">
        <v>0.97612051204107142</v>
      </c>
      <c r="E62" s="115">
        <v>289</v>
      </c>
      <c r="F62" s="114">
        <v>280</v>
      </c>
      <c r="G62" s="114">
        <v>299</v>
      </c>
      <c r="H62" s="114">
        <v>310</v>
      </c>
      <c r="I62" s="140">
        <v>310</v>
      </c>
      <c r="J62" s="115">
        <v>-21</v>
      </c>
      <c r="K62" s="116">
        <v>-6.774193548387097</v>
      </c>
    </row>
    <row r="63" spans="1:11" ht="14.1" customHeight="1" x14ac:dyDescent="0.2">
      <c r="A63" s="306"/>
      <c r="B63" s="307" t="s">
        <v>294</v>
      </c>
      <c r="C63" s="308"/>
      <c r="D63" s="113">
        <v>0.93896713615023475</v>
      </c>
      <c r="E63" s="115">
        <v>278</v>
      </c>
      <c r="F63" s="114">
        <v>269</v>
      </c>
      <c r="G63" s="114">
        <v>286</v>
      </c>
      <c r="H63" s="114">
        <v>295</v>
      </c>
      <c r="I63" s="140">
        <v>296</v>
      </c>
      <c r="J63" s="115">
        <v>-18</v>
      </c>
      <c r="K63" s="116">
        <v>-6.0810810810810807</v>
      </c>
    </row>
    <row r="64" spans="1:11" ht="14.1" customHeight="1" x14ac:dyDescent="0.2">
      <c r="A64" s="306" t="s">
        <v>295</v>
      </c>
      <c r="B64" s="307" t="s">
        <v>296</v>
      </c>
      <c r="C64" s="308"/>
      <c r="D64" s="113">
        <v>0.10470496841963049</v>
      </c>
      <c r="E64" s="115">
        <v>31</v>
      </c>
      <c r="F64" s="114">
        <v>32</v>
      </c>
      <c r="G64" s="114">
        <v>33</v>
      </c>
      <c r="H64" s="114">
        <v>30</v>
      </c>
      <c r="I64" s="140">
        <v>28</v>
      </c>
      <c r="J64" s="115">
        <v>3</v>
      </c>
      <c r="K64" s="116">
        <v>10.714285714285714</v>
      </c>
    </row>
    <row r="65" spans="1:11" ht="14.1" customHeight="1" x14ac:dyDescent="0.2">
      <c r="A65" s="306" t="s">
        <v>297</v>
      </c>
      <c r="B65" s="307" t="s">
        <v>298</v>
      </c>
      <c r="C65" s="308"/>
      <c r="D65" s="113">
        <v>0.75320025669605162</v>
      </c>
      <c r="E65" s="115">
        <v>223</v>
      </c>
      <c r="F65" s="114">
        <v>237</v>
      </c>
      <c r="G65" s="114">
        <v>229</v>
      </c>
      <c r="H65" s="114">
        <v>233</v>
      </c>
      <c r="I65" s="140">
        <v>224</v>
      </c>
      <c r="J65" s="115">
        <v>-1</v>
      </c>
      <c r="K65" s="116">
        <v>-0.44642857142857145</v>
      </c>
    </row>
    <row r="66" spans="1:11" ht="14.1" customHeight="1" x14ac:dyDescent="0.2">
      <c r="A66" s="306">
        <v>82</v>
      </c>
      <c r="B66" s="307" t="s">
        <v>299</v>
      </c>
      <c r="C66" s="308"/>
      <c r="D66" s="113">
        <v>2.2156922349444388</v>
      </c>
      <c r="E66" s="115">
        <v>656</v>
      </c>
      <c r="F66" s="114">
        <v>665</v>
      </c>
      <c r="G66" s="114">
        <v>672</v>
      </c>
      <c r="H66" s="114">
        <v>666</v>
      </c>
      <c r="I66" s="140">
        <v>673</v>
      </c>
      <c r="J66" s="115">
        <v>-17</v>
      </c>
      <c r="K66" s="116">
        <v>-2.526002971768202</v>
      </c>
    </row>
    <row r="67" spans="1:11" ht="14.1" customHeight="1" x14ac:dyDescent="0.2">
      <c r="A67" s="306" t="s">
        <v>300</v>
      </c>
      <c r="B67" s="307" t="s">
        <v>301</v>
      </c>
      <c r="C67" s="308"/>
      <c r="D67" s="113">
        <v>0.96261019353531263</v>
      </c>
      <c r="E67" s="115">
        <v>285</v>
      </c>
      <c r="F67" s="114">
        <v>283</v>
      </c>
      <c r="G67" s="114">
        <v>279</v>
      </c>
      <c r="H67" s="114">
        <v>268</v>
      </c>
      <c r="I67" s="140">
        <v>284</v>
      </c>
      <c r="J67" s="115">
        <v>1</v>
      </c>
      <c r="K67" s="116">
        <v>0.352112676056338</v>
      </c>
    </row>
    <row r="68" spans="1:11" ht="14.1" customHeight="1" x14ac:dyDescent="0.2">
      <c r="A68" s="306" t="s">
        <v>302</v>
      </c>
      <c r="B68" s="307" t="s">
        <v>303</v>
      </c>
      <c r="C68" s="308"/>
      <c r="D68" s="113">
        <v>0.79710879183976757</v>
      </c>
      <c r="E68" s="115">
        <v>236</v>
      </c>
      <c r="F68" s="114">
        <v>259</v>
      </c>
      <c r="G68" s="114">
        <v>253</v>
      </c>
      <c r="H68" s="114">
        <v>254</v>
      </c>
      <c r="I68" s="140">
        <v>250</v>
      </c>
      <c r="J68" s="115">
        <v>-14</v>
      </c>
      <c r="K68" s="116">
        <v>-5.6</v>
      </c>
    </row>
    <row r="69" spans="1:11" ht="14.1" customHeight="1" x14ac:dyDescent="0.2">
      <c r="A69" s="306">
        <v>83</v>
      </c>
      <c r="B69" s="307" t="s">
        <v>304</v>
      </c>
      <c r="C69" s="308"/>
      <c r="D69" s="113">
        <v>3.4653966967271255</v>
      </c>
      <c r="E69" s="115">
        <v>1026</v>
      </c>
      <c r="F69" s="114">
        <v>1009</v>
      </c>
      <c r="G69" s="114">
        <v>987</v>
      </c>
      <c r="H69" s="114">
        <v>1015</v>
      </c>
      <c r="I69" s="140">
        <v>1018</v>
      </c>
      <c r="J69" s="115">
        <v>8</v>
      </c>
      <c r="K69" s="116">
        <v>0.78585461689587421</v>
      </c>
    </row>
    <row r="70" spans="1:11" ht="14.1" customHeight="1" x14ac:dyDescent="0.2">
      <c r="A70" s="306" t="s">
        <v>305</v>
      </c>
      <c r="B70" s="307" t="s">
        <v>306</v>
      </c>
      <c r="C70" s="308"/>
      <c r="D70" s="113">
        <v>2.2427128719559564</v>
      </c>
      <c r="E70" s="115">
        <v>664</v>
      </c>
      <c r="F70" s="114">
        <v>645</v>
      </c>
      <c r="G70" s="114">
        <v>621</v>
      </c>
      <c r="H70" s="114">
        <v>642</v>
      </c>
      <c r="I70" s="140">
        <v>638</v>
      </c>
      <c r="J70" s="115">
        <v>26</v>
      </c>
      <c r="K70" s="116">
        <v>4.0752351097178687</v>
      </c>
    </row>
    <row r="71" spans="1:11" ht="14.1" customHeight="1" x14ac:dyDescent="0.2">
      <c r="A71" s="306"/>
      <c r="B71" s="307" t="s">
        <v>307</v>
      </c>
      <c r="C71" s="308"/>
      <c r="D71" s="113">
        <v>1.2497044617826865</v>
      </c>
      <c r="E71" s="115">
        <v>370</v>
      </c>
      <c r="F71" s="114">
        <v>368</v>
      </c>
      <c r="G71" s="114">
        <v>350</v>
      </c>
      <c r="H71" s="114">
        <v>369</v>
      </c>
      <c r="I71" s="140">
        <v>366</v>
      </c>
      <c r="J71" s="115">
        <v>4</v>
      </c>
      <c r="K71" s="116">
        <v>1.0928961748633881</v>
      </c>
    </row>
    <row r="72" spans="1:11" ht="14.1" customHeight="1" x14ac:dyDescent="0.2">
      <c r="A72" s="306">
        <v>84</v>
      </c>
      <c r="B72" s="307" t="s">
        <v>308</v>
      </c>
      <c r="C72" s="308"/>
      <c r="D72" s="113">
        <v>1.2936129969264025</v>
      </c>
      <c r="E72" s="115">
        <v>383</v>
      </c>
      <c r="F72" s="114">
        <v>410</v>
      </c>
      <c r="G72" s="114">
        <v>393</v>
      </c>
      <c r="H72" s="114">
        <v>446</v>
      </c>
      <c r="I72" s="140">
        <v>408</v>
      </c>
      <c r="J72" s="115">
        <v>-25</v>
      </c>
      <c r="K72" s="116">
        <v>-6.1274509803921573</v>
      </c>
    </row>
    <row r="73" spans="1:11" ht="14.1" customHeight="1" x14ac:dyDescent="0.2">
      <c r="A73" s="306" t="s">
        <v>309</v>
      </c>
      <c r="B73" s="307" t="s">
        <v>310</v>
      </c>
      <c r="C73" s="308"/>
      <c r="D73" s="113">
        <v>7.4306751781673258E-2</v>
      </c>
      <c r="E73" s="115">
        <v>22</v>
      </c>
      <c r="F73" s="114">
        <v>21</v>
      </c>
      <c r="G73" s="114">
        <v>23</v>
      </c>
      <c r="H73" s="114">
        <v>27</v>
      </c>
      <c r="I73" s="140">
        <v>25</v>
      </c>
      <c r="J73" s="115">
        <v>-3</v>
      </c>
      <c r="K73" s="116">
        <v>-12</v>
      </c>
    </row>
    <row r="74" spans="1:11" ht="14.1" customHeight="1" x14ac:dyDescent="0.2">
      <c r="A74" s="306" t="s">
        <v>311</v>
      </c>
      <c r="B74" s="307" t="s">
        <v>312</v>
      </c>
      <c r="C74" s="308"/>
      <c r="D74" s="113">
        <v>2.7020637011517547E-2</v>
      </c>
      <c r="E74" s="115">
        <v>8</v>
      </c>
      <c r="F74" s="114">
        <v>7</v>
      </c>
      <c r="G74" s="114">
        <v>7</v>
      </c>
      <c r="H74" s="114">
        <v>8</v>
      </c>
      <c r="I74" s="140">
        <v>8</v>
      </c>
      <c r="J74" s="115">
        <v>0</v>
      </c>
      <c r="K74" s="116">
        <v>0</v>
      </c>
    </row>
    <row r="75" spans="1:11" ht="14.1" customHeight="1" x14ac:dyDescent="0.2">
      <c r="A75" s="306" t="s">
        <v>313</v>
      </c>
      <c r="B75" s="307" t="s">
        <v>314</v>
      </c>
      <c r="C75" s="308"/>
      <c r="D75" s="113">
        <v>0.26682879048873576</v>
      </c>
      <c r="E75" s="115">
        <v>79</v>
      </c>
      <c r="F75" s="114">
        <v>87</v>
      </c>
      <c r="G75" s="114">
        <v>73</v>
      </c>
      <c r="H75" s="114">
        <v>121</v>
      </c>
      <c r="I75" s="140">
        <v>99</v>
      </c>
      <c r="J75" s="115">
        <v>-20</v>
      </c>
      <c r="K75" s="116">
        <v>-20.202020202020201</v>
      </c>
    </row>
    <row r="76" spans="1:11" ht="14.1" customHeight="1" x14ac:dyDescent="0.2">
      <c r="A76" s="306">
        <v>91</v>
      </c>
      <c r="B76" s="307" t="s">
        <v>315</v>
      </c>
      <c r="C76" s="308"/>
      <c r="D76" s="113">
        <v>0.16550140169554498</v>
      </c>
      <c r="E76" s="115">
        <v>49</v>
      </c>
      <c r="F76" s="114">
        <v>56</v>
      </c>
      <c r="G76" s="114">
        <v>54</v>
      </c>
      <c r="H76" s="114">
        <v>46</v>
      </c>
      <c r="I76" s="140">
        <v>47</v>
      </c>
      <c r="J76" s="115">
        <v>2</v>
      </c>
      <c r="K76" s="116">
        <v>4.2553191489361701</v>
      </c>
    </row>
    <row r="77" spans="1:11" ht="14.1" customHeight="1" x14ac:dyDescent="0.2">
      <c r="A77" s="306">
        <v>92</v>
      </c>
      <c r="B77" s="307" t="s">
        <v>316</v>
      </c>
      <c r="C77" s="308"/>
      <c r="D77" s="113">
        <v>0.20940993683926099</v>
      </c>
      <c r="E77" s="115">
        <v>62</v>
      </c>
      <c r="F77" s="114">
        <v>62</v>
      </c>
      <c r="G77" s="114">
        <v>64</v>
      </c>
      <c r="H77" s="114">
        <v>58</v>
      </c>
      <c r="I77" s="140">
        <v>60</v>
      </c>
      <c r="J77" s="115">
        <v>2</v>
      </c>
      <c r="K77" s="116">
        <v>3.3333333333333335</v>
      </c>
    </row>
    <row r="78" spans="1:11" ht="14.1" customHeight="1" x14ac:dyDescent="0.2">
      <c r="A78" s="306">
        <v>93</v>
      </c>
      <c r="B78" s="307" t="s">
        <v>317</v>
      </c>
      <c r="C78" s="308"/>
      <c r="D78" s="113">
        <v>9.7949809166751112E-2</v>
      </c>
      <c r="E78" s="115">
        <v>29</v>
      </c>
      <c r="F78" s="114">
        <v>30</v>
      </c>
      <c r="G78" s="114">
        <v>30</v>
      </c>
      <c r="H78" s="114">
        <v>31</v>
      </c>
      <c r="I78" s="140">
        <v>29</v>
      </c>
      <c r="J78" s="115">
        <v>0</v>
      </c>
      <c r="K78" s="116">
        <v>0</v>
      </c>
    </row>
    <row r="79" spans="1:11" ht="14.1" customHeight="1" x14ac:dyDescent="0.2">
      <c r="A79" s="306">
        <v>94</v>
      </c>
      <c r="B79" s="307" t="s">
        <v>318</v>
      </c>
      <c r="C79" s="308"/>
      <c r="D79" s="113">
        <v>0.69240382342013718</v>
      </c>
      <c r="E79" s="115">
        <v>205</v>
      </c>
      <c r="F79" s="114">
        <v>220</v>
      </c>
      <c r="G79" s="114">
        <v>225</v>
      </c>
      <c r="H79" s="114">
        <v>207</v>
      </c>
      <c r="I79" s="140">
        <v>198</v>
      </c>
      <c r="J79" s="115">
        <v>7</v>
      </c>
      <c r="K79" s="116">
        <v>3.5353535353535355</v>
      </c>
    </row>
    <row r="80" spans="1:11" ht="14.1" customHeight="1" x14ac:dyDescent="0.2">
      <c r="A80" s="306" t="s">
        <v>319</v>
      </c>
      <c r="B80" s="307" t="s">
        <v>320</v>
      </c>
      <c r="C80" s="308"/>
      <c r="D80" s="113" t="s">
        <v>513</v>
      </c>
      <c r="E80" s="115" t="s">
        <v>513</v>
      </c>
      <c r="F80" s="114">
        <v>0</v>
      </c>
      <c r="G80" s="114">
        <v>0</v>
      </c>
      <c r="H80" s="114" t="s">
        <v>513</v>
      </c>
      <c r="I80" s="140" t="s">
        <v>513</v>
      </c>
      <c r="J80" s="115" t="s">
        <v>513</v>
      </c>
      <c r="K80" s="116" t="s">
        <v>513</v>
      </c>
    </row>
    <row r="81" spans="1:11" ht="14.1" customHeight="1" x14ac:dyDescent="0.2">
      <c r="A81" s="310" t="s">
        <v>321</v>
      </c>
      <c r="B81" s="311" t="s">
        <v>333</v>
      </c>
      <c r="C81" s="312"/>
      <c r="D81" s="125">
        <v>4.2692606478197721</v>
      </c>
      <c r="E81" s="143">
        <v>1264</v>
      </c>
      <c r="F81" s="144">
        <v>1319</v>
      </c>
      <c r="G81" s="144">
        <v>1326</v>
      </c>
      <c r="H81" s="144">
        <v>1354</v>
      </c>
      <c r="I81" s="145">
        <v>1316</v>
      </c>
      <c r="J81" s="143">
        <v>-52</v>
      </c>
      <c r="K81" s="146">
        <v>-3.9513677811550152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7436</v>
      </c>
      <c r="G12" s="536">
        <v>5650</v>
      </c>
      <c r="H12" s="536">
        <v>10195</v>
      </c>
      <c r="I12" s="536">
        <v>7605</v>
      </c>
      <c r="J12" s="537">
        <v>8283</v>
      </c>
      <c r="K12" s="538">
        <v>-847</v>
      </c>
      <c r="L12" s="349">
        <v>-10.225763612217795</v>
      </c>
    </row>
    <row r="13" spans="1:17" s="110" customFormat="1" ht="15" customHeight="1" x14ac:dyDescent="0.2">
      <c r="A13" s="350" t="s">
        <v>344</v>
      </c>
      <c r="B13" s="351" t="s">
        <v>345</v>
      </c>
      <c r="C13" s="347"/>
      <c r="D13" s="347"/>
      <c r="E13" s="348"/>
      <c r="F13" s="536">
        <v>4264</v>
      </c>
      <c r="G13" s="536">
        <v>2984</v>
      </c>
      <c r="H13" s="536">
        <v>5727</v>
      </c>
      <c r="I13" s="536">
        <v>4485</v>
      </c>
      <c r="J13" s="537">
        <v>4914</v>
      </c>
      <c r="K13" s="538">
        <v>-650</v>
      </c>
      <c r="L13" s="349">
        <v>-13.227513227513228</v>
      </c>
    </row>
    <row r="14" spans="1:17" s="110" customFormat="1" ht="22.5" customHeight="1" x14ac:dyDescent="0.2">
      <c r="A14" s="350"/>
      <c r="B14" s="351" t="s">
        <v>346</v>
      </c>
      <c r="C14" s="347"/>
      <c r="D14" s="347"/>
      <c r="E14" s="348"/>
      <c r="F14" s="536">
        <v>3172</v>
      </c>
      <c r="G14" s="536">
        <v>2666</v>
      </c>
      <c r="H14" s="536">
        <v>4468</v>
      </c>
      <c r="I14" s="536">
        <v>3120</v>
      </c>
      <c r="J14" s="537">
        <v>3369</v>
      </c>
      <c r="K14" s="538">
        <v>-197</v>
      </c>
      <c r="L14" s="349">
        <v>-5.8474324725437814</v>
      </c>
    </row>
    <row r="15" spans="1:17" s="110" customFormat="1" ht="15" customHeight="1" x14ac:dyDescent="0.2">
      <c r="A15" s="350" t="s">
        <v>347</v>
      </c>
      <c r="B15" s="351" t="s">
        <v>108</v>
      </c>
      <c r="C15" s="347"/>
      <c r="D15" s="347"/>
      <c r="E15" s="348"/>
      <c r="F15" s="536">
        <v>1614</v>
      </c>
      <c r="G15" s="536">
        <v>1409</v>
      </c>
      <c r="H15" s="536">
        <v>4438</v>
      </c>
      <c r="I15" s="536">
        <v>1739</v>
      </c>
      <c r="J15" s="537">
        <v>1760</v>
      </c>
      <c r="K15" s="538">
        <v>-146</v>
      </c>
      <c r="L15" s="349">
        <v>-8.295454545454545</v>
      </c>
    </row>
    <row r="16" spans="1:17" s="110" customFormat="1" ht="15" customHeight="1" x14ac:dyDescent="0.2">
      <c r="A16" s="350"/>
      <c r="B16" s="351" t="s">
        <v>109</v>
      </c>
      <c r="C16" s="347"/>
      <c r="D16" s="347"/>
      <c r="E16" s="348"/>
      <c r="F16" s="536">
        <v>4967</v>
      </c>
      <c r="G16" s="536">
        <v>3649</v>
      </c>
      <c r="H16" s="536">
        <v>5024</v>
      </c>
      <c r="I16" s="536">
        <v>5175</v>
      </c>
      <c r="J16" s="537">
        <v>5444</v>
      </c>
      <c r="K16" s="538">
        <v>-477</v>
      </c>
      <c r="L16" s="349">
        <v>-8.7619397501836893</v>
      </c>
    </row>
    <row r="17" spans="1:12" s="110" customFormat="1" ht="15" customHeight="1" x14ac:dyDescent="0.2">
      <c r="A17" s="350"/>
      <c r="B17" s="351" t="s">
        <v>110</v>
      </c>
      <c r="C17" s="347"/>
      <c r="D17" s="347"/>
      <c r="E17" s="348"/>
      <c r="F17" s="536">
        <v>758</v>
      </c>
      <c r="G17" s="536">
        <v>523</v>
      </c>
      <c r="H17" s="536">
        <v>650</v>
      </c>
      <c r="I17" s="536">
        <v>633</v>
      </c>
      <c r="J17" s="537">
        <v>971</v>
      </c>
      <c r="K17" s="538">
        <v>-213</v>
      </c>
      <c r="L17" s="349">
        <v>-21.936148300720905</v>
      </c>
    </row>
    <row r="18" spans="1:12" s="110" customFormat="1" ht="15" customHeight="1" x14ac:dyDescent="0.2">
      <c r="A18" s="350"/>
      <c r="B18" s="351" t="s">
        <v>111</v>
      </c>
      <c r="C18" s="347"/>
      <c r="D18" s="347"/>
      <c r="E18" s="348"/>
      <c r="F18" s="536">
        <v>97</v>
      </c>
      <c r="G18" s="536">
        <v>69</v>
      </c>
      <c r="H18" s="536">
        <v>83</v>
      </c>
      <c r="I18" s="536">
        <v>58</v>
      </c>
      <c r="J18" s="537">
        <v>108</v>
      </c>
      <c r="K18" s="538">
        <v>-11</v>
      </c>
      <c r="L18" s="349">
        <v>-10.185185185185185</v>
      </c>
    </row>
    <row r="19" spans="1:12" s="110" customFormat="1" ht="15" customHeight="1" x14ac:dyDescent="0.2">
      <c r="A19" s="118" t="s">
        <v>113</v>
      </c>
      <c r="B19" s="119" t="s">
        <v>181</v>
      </c>
      <c r="C19" s="347"/>
      <c r="D19" s="347"/>
      <c r="E19" s="348"/>
      <c r="F19" s="536">
        <v>5099</v>
      </c>
      <c r="G19" s="536">
        <v>3690</v>
      </c>
      <c r="H19" s="536">
        <v>7591</v>
      </c>
      <c r="I19" s="536">
        <v>5547</v>
      </c>
      <c r="J19" s="537">
        <v>5964</v>
      </c>
      <c r="K19" s="538">
        <v>-865</v>
      </c>
      <c r="L19" s="349">
        <v>-14.503688799463447</v>
      </c>
    </row>
    <row r="20" spans="1:12" s="110" customFormat="1" ht="15" customHeight="1" x14ac:dyDescent="0.2">
      <c r="A20" s="118"/>
      <c r="B20" s="119" t="s">
        <v>182</v>
      </c>
      <c r="C20" s="347"/>
      <c r="D20" s="347"/>
      <c r="E20" s="348"/>
      <c r="F20" s="536">
        <v>2337</v>
      </c>
      <c r="G20" s="536">
        <v>1960</v>
      </c>
      <c r="H20" s="536">
        <v>2604</v>
      </c>
      <c r="I20" s="536">
        <v>2058</v>
      </c>
      <c r="J20" s="537">
        <v>2319</v>
      </c>
      <c r="K20" s="538">
        <v>18</v>
      </c>
      <c r="L20" s="349">
        <v>0.77619663648124193</v>
      </c>
    </row>
    <row r="21" spans="1:12" s="110" customFormat="1" ht="15" customHeight="1" x14ac:dyDescent="0.2">
      <c r="A21" s="118" t="s">
        <v>113</v>
      </c>
      <c r="B21" s="119" t="s">
        <v>116</v>
      </c>
      <c r="C21" s="347"/>
      <c r="D21" s="347"/>
      <c r="E21" s="348"/>
      <c r="F21" s="536">
        <v>6128</v>
      </c>
      <c r="G21" s="536">
        <v>4617</v>
      </c>
      <c r="H21" s="536">
        <v>8636</v>
      </c>
      <c r="I21" s="536">
        <v>6102</v>
      </c>
      <c r="J21" s="537">
        <v>6798</v>
      </c>
      <c r="K21" s="538">
        <v>-670</v>
      </c>
      <c r="L21" s="349">
        <v>-9.8558399529273313</v>
      </c>
    </row>
    <row r="22" spans="1:12" s="110" customFormat="1" ht="15" customHeight="1" x14ac:dyDescent="0.2">
      <c r="A22" s="118"/>
      <c r="B22" s="119" t="s">
        <v>117</v>
      </c>
      <c r="C22" s="347"/>
      <c r="D22" s="347"/>
      <c r="E22" s="348"/>
      <c r="F22" s="536">
        <v>1302</v>
      </c>
      <c r="G22" s="536">
        <v>1029</v>
      </c>
      <c r="H22" s="536">
        <v>1553</v>
      </c>
      <c r="I22" s="536">
        <v>1495</v>
      </c>
      <c r="J22" s="537">
        <v>1473</v>
      </c>
      <c r="K22" s="538">
        <v>-171</v>
      </c>
      <c r="L22" s="349">
        <v>-11.608961303462321</v>
      </c>
    </row>
    <row r="23" spans="1:12" s="110" customFormat="1" ht="15" customHeight="1" x14ac:dyDescent="0.2">
      <c r="A23" s="352" t="s">
        <v>347</v>
      </c>
      <c r="B23" s="353" t="s">
        <v>193</v>
      </c>
      <c r="C23" s="354"/>
      <c r="D23" s="354"/>
      <c r="E23" s="355"/>
      <c r="F23" s="539">
        <v>148</v>
      </c>
      <c r="G23" s="539">
        <v>355</v>
      </c>
      <c r="H23" s="539">
        <v>2265</v>
      </c>
      <c r="I23" s="539">
        <v>191</v>
      </c>
      <c r="J23" s="540">
        <v>181</v>
      </c>
      <c r="K23" s="541">
        <v>-33</v>
      </c>
      <c r="L23" s="356">
        <v>-18.232044198895029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36.299999999999997</v>
      </c>
      <c r="G25" s="542">
        <v>40.200000000000003</v>
      </c>
      <c r="H25" s="542">
        <v>42.5</v>
      </c>
      <c r="I25" s="542">
        <v>41.8</v>
      </c>
      <c r="J25" s="542">
        <v>37.1</v>
      </c>
      <c r="K25" s="543" t="s">
        <v>349</v>
      </c>
      <c r="L25" s="364">
        <v>-0.80000000000000426</v>
      </c>
    </row>
    <row r="26" spans="1:12" s="110" customFormat="1" ht="15" customHeight="1" x14ac:dyDescent="0.2">
      <c r="A26" s="365" t="s">
        <v>105</v>
      </c>
      <c r="B26" s="366" t="s">
        <v>345</v>
      </c>
      <c r="C26" s="362"/>
      <c r="D26" s="362"/>
      <c r="E26" s="363"/>
      <c r="F26" s="542">
        <v>36.6</v>
      </c>
      <c r="G26" s="542">
        <v>38.9</v>
      </c>
      <c r="H26" s="542">
        <v>40.9</v>
      </c>
      <c r="I26" s="542">
        <v>40.799999999999997</v>
      </c>
      <c r="J26" s="544">
        <v>36.6</v>
      </c>
      <c r="K26" s="543" t="s">
        <v>349</v>
      </c>
      <c r="L26" s="364">
        <v>0</v>
      </c>
    </row>
    <row r="27" spans="1:12" s="110" customFormat="1" ht="15" customHeight="1" x14ac:dyDescent="0.2">
      <c r="A27" s="365"/>
      <c r="B27" s="366" t="s">
        <v>346</v>
      </c>
      <c r="C27" s="362"/>
      <c r="D27" s="362"/>
      <c r="E27" s="363"/>
      <c r="F27" s="542">
        <v>36</v>
      </c>
      <c r="G27" s="542">
        <v>41.6</v>
      </c>
      <c r="H27" s="542">
        <v>44.6</v>
      </c>
      <c r="I27" s="542">
        <v>43.2</v>
      </c>
      <c r="J27" s="542">
        <v>37.799999999999997</v>
      </c>
      <c r="K27" s="543" t="s">
        <v>349</v>
      </c>
      <c r="L27" s="364">
        <v>-1.7999999999999972</v>
      </c>
    </row>
    <row r="28" spans="1:12" s="110" customFormat="1" ht="15" customHeight="1" x14ac:dyDescent="0.2">
      <c r="A28" s="365" t="s">
        <v>113</v>
      </c>
      <c r="B28" s="366" t="s">
        <v>108</v>
      </c>
      <c r="C28" s="362"/>
      <c r="D28" s="362"/>
      <c r="E28" s="363"/>
      <c r="F28" s="542">
        <v>51.6</v>
      </c>
      <c r="G28" s="542">
        <v>50.2</v>
      </c>
      <c r="H28" s="542">
        <v>54.2</v>
      </c>
      <c r="I28" s="542">
        <v>57.5</v>
      </c>
      <c r="J28" s="542">
        <v>52.7</v>
      </c>
      <c r="K28" s="543" t="s">
        <v>349</v>
      </c>
      <c r="L28" s="364">
        <v>-1.1000000000000014</v>
      </c>
    </row>
    <row r="29" spans="1:12" s="110" customFormat="1" ht="11.25" x14ac:dyDescent="0.2">
      <c r="A29" s="365"/>
      <c r="B29" s="366" t="s">
        <v>109</v>
      </c>
      <c r="C29" s="362"/>
      <c r="D29" s="362"/>
      <c r="E29" s="363"/>
      <c r="F29" s="542">
        <v>33.299999999999997</v>
      </c>
      <c r="G29" s="542">
        <v>38.5</v>
      </c>
      <c r="H29" s="542">
        <v>38.700000000000003</v>
      </c>
      <c r="I29" s="542">
        <v>38</v>
      </c>
      <c r="J29" s="544">
        <v>35.200000000000003</v>
      </c>
      <c r="K29" s="543" t="s">
        <v>349</v>
      </c>
      <c r="L29" s="364">
        <v>-1.9000000000000057</v>
      </c>
    </row>
    <row r="30" spans="1:12" s="110" customFormat="1" ht="15" customHeight="1" x14ac:dyDescent="0.2">
      <c r="A30" s="365"/>
      <c r="B30" s="366" t="s">
        <v>110</v>
      </c>
      <c r="C30" s="362"/>
      <c r="D30" s="362"/>
      <c r="E30" s="363"/>
      <c r="F30" s="542">
        <v>28</v>
      </c>
      <c r="G30" s="542">
        <v>31.5</v>
      </c>
      <c r="H30" s="542">
        <v>34.4</v>
      </c>
      <c r="I30" s="542">
        <v>33.4</v>
      </c>
      <c r="J30" s="542">
        <v>23.3</v>
      </c>
      <c r="K30" s="543" t="s">
        <v>349</v>
      </c>
      <c r="L30" s="364">
        <v>4.6999999999999993</v>
      </c>
    </row>
    <row r="31" spans="1:12" s="110" customFormat="1" ht="15" customHeight="1" x14ac:dyDescent="0.2">
      <c r="A31" s="365"/>
      <c r="B31" s="366" t="s">
        <v>111</v>
      </c>
      <c r="C31" s="362"/>
      <c r="D31" s="362"/>
      <c r="E31" s="363"/>
      <c r="F31" s="542">
        <v>24.7</v>
      </c>
      <c r="G31" s="542">
        <v>36.200000000000003</v>
      </c>
      <c r="H31" s="542">
        <v>39.799999999999997</v>
      </c>
      <c r="I31" s="542">
        <v>37.9</v>
      </c>
      <c r="J31" s="542">
        <v>35.200000000000003</v>
      </c>
      <c r="K31" s="543" t="s">
        <v>349</v>
      </c>
      <c r="L31" s="364">
        <v>-10.500000000000004</v>
      </c>
    </row>
    <row r="32" spans="1:12" s="110" customFormat="1" ht="15" customHeight="1" x14ac:dyDescent="0.2">
      <c r="A32" s="367" t="s">
        <v>113</v>
      </c>
      <c r="B32" s="368" t="s">
        <v>181</v>
      </c>
      <c r="C32" s="362"/>
      <c r="D32" s="362"/>
      <c r="E32" s="363"/>
      <c r="F32" s="542">
        <v>34.700000000000003</v>
      </c>
      <c r="G32" s="542">
        <v>36.5</v>
      </c>
      <c r="H32" s="542">
        <v>40.200000000000003</v>
      </c>
      <c r="I32" s="542">
        <v>39.200000000000003</v>
      </c>
      <c r="J32" s="544">
        <v>35.1</v>
      </c>
      <c r="K32" s="543" t="s">
        <v>349</v>
      </c>
      <c r="L32" s="364">
        <v>-0.39999999999999858</v>
      </c>
    </row>
    <row r="33" spans="1:12" s="110" customFormat="1" ht="15" customHeight="1" x14ac:dyDescent="0.2">
      <c r="A33" s="367"/>
      <c r="B33" s="368" t="s">
        <v>182</v>
      </c>
      <c r="C33" s="362"/>
      <c r="D33" s="362"/>
      <c r="E33" s="363"/>
      <c r="F33" s="542">
        <v>39.700000000000003</v>
      </c>
      <c r="G33" s="542">
        <v>46.2</v>
      </c>
      <c r="H33" s="542">
        <v>47.1</v>
      </c>
      <c r="I33" s="542">
        <v>48.5</v>
      </c>
      <c r="J33" s="542">
        <v>42</v>
      </c>
      <c r="K33" s="543" t="s">
        <v>349</v>
      </c>
      <c r="L33" s="364">
        <v>-2.2999999999999972</v>
      </c>
    </row>
    <row r="34" spans="1:12" s="369" customFormat="1" ht="15" customHeight="1" x14ac:dyDescent="0.2">
      <c r="A34" s="367" t="s">
        <v>113</v>
      </c>
      <c r="B34" s="368" t="s">
        <v>116</v>
      </c>
      <c r="C34" s="362"/>
      <c r="D34" s="362"/>
      <c r="E34" s="363"/>
      <c r="F34" s="542">
        <v>35.1</v>
      </c>
      <c r="G34" s="542">
        <v>37.799999999999997</v>
      </c>
      <c r="H34" s="542">
        <v>41.5</v>
      </c>
      <c r="I34" s="542">
        <v>39.6</v>
      </c>
      <c r="J34" s="542">
        <v>35.5</v>
      </c>
      <c r="K34" s="543" t="s">
        <v>349</v>
      </c>
      <c r="L34" s="364">
        <v>-0.39999999999999858</v>
      </c>
    </row>
    <row r="35" spans="1:12" s="369" customFormat="1" ht="11.25" x14ac:dyDescent="0.2">
      <c r="A35" s="370"/>
      <c r="B35" s="371" t="s">
        <v>117</v>
      </c>
      <c r="C35" s="372"/>
      <c r="D35" s="372"/>
      <c r="E35" s="373"/>
      <c r="F35" s="545">
        <v>42</v>
      </c>
      <c r="G35" s="545">
        <v>50.4</v>
      </c>
      <c r="H35" s="545">
        <v>47.4</v>
      </c>
      <c r="I35" s="545">
        <v>50.2</v>
      </c>
      <c r="J35" s="546">
        <v>44.2</v>
      </c>
      <c r="K35" s="547" t="s">
        <v>349</v>
      </c>
      <c r="L35" s="374">
        <v>-2.2000000000000028</v>
      </c>
    </row>
    <row r="36" spans="1:12" s="369" customFormat="1" ht="15.95" customHeight="1" x14ac:dyDescent="0.2">
      <c r="A36" s="375" t="s">
        <v>350</v>
      </c>
      <c r="B36" s="376"/>
      <c r="C36" s="377"/>
      <c r="D36" s="376"/>
      <c r="E36" s="378"/>
      <c r="F36" s="548">
        <v>7236</v>
      </c>
      <c r="G36" s="548">
        <v>5210</v>
      </c>
      <c r="H36" s="548">
        <v>7506</v>
      </c>
      <c r="I36" s="548">
        <v>7371</v>
      </c>
      <c r="J36" s="548">
        <v>8000</v>
      </c>
      <c r="K36" s="549">
        <v>-764</v>
      </c>
      <c r="L36" s="380">
        <v>-9.5500000000000007</v>
      </c>
    </row>
    <row r="37" spans="1:12" s="369" customFormat="1" ht="15.95" customHeight="1" x14ac:dyDescent="0.2">
      <c r="A37" s="381"/>
      <c r="B37" s="382" t="s">
        <v>113</v>
      </c>
      <c r="C37" s="382" t="s">
        <v>351</v>
      </c>
      <c r="D37" s="382"/>
      <c r="E37" s="383"/>
      <c r="F37" s="548">
        <v>2630</v>
      </c>
      <c r="G37" s="548">
        <v>2092</v>
      </c>
      <c r="H37" s="548">
        <v>3193</v>
      </c>
      <c r="I37" s="548">
        <v>3078</v>
      </c>
      <c r="J37" s="548">
        <v>2967</v>
      </c>
      <c r="K37" s="549">
        <v>-337</v>
      </c>
      <c r="L37" s="380">
        <v>-11.358274351196496</v>
      </c>
    </row>
    <row r="38" spans="1:12" s="369" customFormat="1" ht="15.95" customHeight="1" x14ac:dyDescent="0.2">
      <c r="A38" s="381"/>
      <c r="B38" s="384" t="s">
        <v>105</v>
      </c>
      <c r="C38" s="384" t="s">
        <v>106</v>
      </c>
      <c r="D38" s="385"/>
      <c r="E38" s="383"/>
      <c r="F38" s="548">
        <v>4170</v>
      </c>
      <c r="G38" s="548">
        <v>2799</v>
      </c>
      <c r="H38" s="548">
        <v>4107</v>
      </c>
      <c r="I38" s="548">
        <v>4361</v>
      </c>
      <c r="J38" s="550">
        <v>4775</v>
      </c>
      <c r="K38" s="549">
        <v>-605</v>
      </c>
      <c r="L38" s="380">
        <v>-12.670157068062828</v>
      </c>
    </row>
    <row r="39" spans="1:12" s="369" customFormat="1" ht="15.95" customHeight="1" x14ac:dyDescent="0.2">
      <c r="A39" s="381"/>
      <c r="B39" s="385"/>
      <c r="C39" s="382" t="s">
        <v>352</v>
      </c>
      <c r="D39" s="385"/>
      <c r="E39" s="383"/>
      <c r="F39" s="548">
        <v>1526</v>
      </c>
      <c r="G39" s="548">
        <v>1089</v>
      </c>
      <c r="H39" s="548">
        <v>1678</v>
      </c>
      <c r="I39" s="548">
        <v>1779</v>
      </c>
      <c r="J39" s="548">
        <v>1747</v>
      </c>
      <c r="K39" s="549">
        <v>-221</v>
      </c>
      <c r="L39" s="380">
        <v>-12.650257584430452</v>
      </c>
    </row>
    <row r="40" spans="1:12" s="369" customFormat="1" ht="15.95" customHeight="1" x14ac:dyDescent="0.2">
      <c r="A40" s="381"/>
      <c r="B40" s="384"/>
      <c r="C40" s="384" t="s">
        <v>107</v>
      </c>
      <c r="D40" s="385"/>
      <c r="E40" s="383"/>
      <c r="F40" s="548">
        <v>3066</v>
      </c>
      <c r="G40" s="548">
        <v>2411</v>
      </c>
      <c r="H40" s="548">
        <v>3399</v>
      </c>
      <c r="I40" s="548">
        <v>3010</v>
      </c>
      <c r="J40" s="548">
        <v>3225</v>
      </c>
      <c r="K40" s="549">
        <v>-159</v>
      </c>
      <c r="L40" s="380">
        <v>-4.9302325581395348</v>
      </c>
    </row>
    <row r="41" spans="1:12" s="369" customFormat="1" ht="24" customHeight="1" x14ac:dyDescent="0.2">
      <c r="A41" s="381"/>
      <c r="B41" s="385"/>
      <c r="C41" s="382" t="s">
        <v>352</v>
      </c>
      <c r="D41" s="385"/>
      <c r="E41" s="383"/>
      <c r="F41" s="548">
        <v>1104</v>
      </c>
      <c r="G41" s="548">
        <v>1003</v>
      </c>
      <c r="H41" s="548">
        <v>1515</v>
      </c>
      <c r="I41" s="548">
        <v>1299</v>
      </c>
      <c r="J41" s="550">
        <v>1220</v>
      </c>
      <c r="K41" s="549">
        <v>-116</v>
      </c>
      <c r="L41" s="380">
        <v>-9.5081967213114762</v>
      </c>
    </row>
    <row r="42" spans="1:12" s="110" customFormat="1" ht="15" customHeight="1" x14ac:dyDescent="0.2">
      <c r="A42" s="381"/>
      <c r="B42" s="384" t="s">
        <v>113</v>
      </c>
      <c r="C42" s="384" t="s">
        <v>353</v>
      </c>
      <c r="D42" s="385"/>
      <c r="E42" s="383"/>
      <c r="F42" s="548">
        <v>1457</v>
      </c>
      <c r="G42" s="548">
        <v>1063</v>
      </c>
      <c r="H42" s="548">
        <v>2025</v>
      </c>
      <c r="I42" s="548">
        <v>1564</v>
      </c>
      <c r="J42" s="548">
        <v>1531</v>
      </c>
      <c r="K42" s="549">
        <v>-74</v>
      </c>
      <c r="L42" s="380">
        <v>-4.8334421946440234</v>
      </c>
    </row>
    <row r="43" spans="1:12" s="110" customFormat="1" ht="15" customHeight="1" x14ac:dyDescent="0.2">
      <c r="A43" s="381"/>
      <c r="B43" s="385"/>
      <c r="C43" s="382" t="s">
        <v>352</v>
      </c>
      <c r="D43" s="385"/>
      <c r="E43" s="383"/>
      <c r="F43" s="548">
        <v>752</v>
      </c>
      <c r="G43" s="548">
        <v>534</v>
      </c>
      <c r="H43" s="548">
        <v>1098</v>
      </c>
      <c r="I43" s="548">
        <v>899</v>
      </c>
      <c r="J43" s="548">
        <v>807</v>
      </c>
      <c r="K43" s="549">
        <v>-55</v>
      </c>
      <c r="L43" s="380">
        <v>-6.8153655514250309</v>
      </c>
    </row>
    <row r="44" spans="1:12" s="110" customFormat="1" ht="15" customHeight="1" x14ac:dyDescent="0.2">
      <c r="A44" s="381"/>
      <c r="B44" s="384"/>
      <c r="C44" s="366" t="s">
        <v>109</v>
      </c>
      <c r="D44" s="385"/>
      <c r="E44" s="383"/>
      <c r="F44" s="548">
        <v>4924</v>
      </c>
      <c r="G44" s="548">
        <v>3555</v>
      </c>
      <c r="H44" s="548">
        <v>4750</v>
      </c>
      <c r="I44" s="548">
        <v>5117</v>
      </c>
      <c r="J44" s="550">
        <v>5390</v>
      </c>
      <c r="K44" s="549">
        <v>-466</v>
      </c>
      <c r="L44" s="380">
        <v>-8.6456400742115029</v>
      </c>
    </row>
    <row r="45" spans="1:12" s="110" customFormat="1" ht="15" customHeight="1" x14ac:dyDescent="0.2">
      <c r="A45" s="381"/>
      <c r="B45" s="385"/>
      <c r="C45" s="382" t="s">
        <v>352</v>
      </c>
      <c r="D45" s="385"/>
      <c r="E45" s="383"/>
      <c r="F45" s="548">
        <v>1642</v>
      </c>
      <c r="G45" s="548">
        <v>1368</v>
      </c>
      <c r="H45" s="548">
        <v>1839</v>
      </c>
      <c r="I45" s="548">
        <v>1946</v>
      </c>
      <c r="J45" s="548">
        <v>1896</v>
      </c>
      <c r="K45" s="549">
        <v>-254</v>
      </c>
      <c r="L45" s="380">
        <v>-13.396624472573839</v>
      </c>
    </row>
    <row r="46" spans="1:12" s="110" customFormat="1" ht="15" customHeight="1" x14ac:dyDescent="0.2">
      <c r="A46" s="381"/>
      <c r="B46" s="384"/>
      <c r="C46" s="366" t="s">
        <v>110</v>
      </c>
      <c r="D46" s="385"/>
      <c r="E46" s="383"/>
      <c r="F46" s="548">
        <v>758</v>
      </c>
      <c r="G46" s="548">
        <v>523</v>
      </c>
      <c r="H46" s="548">
        <v>648</v>
      </c>
      <c r="I46" s="548">
        <v>632</v>
      </c>
      <c r="J46" s="548">
        <v>971</v>
      </c>
      <c r="K46" s="549">
        <v>-213</v>
      </c>
      <c r="L46" s="380">
        <v>-21.936148300720905</v>
      </c>
    </row>
    <row r="47" spans="1:12" s="110" customFormat="1" ht="15" customHeight="1" x14ac:dyDescent="0.2">
      <c r="A47" s="381"/>
      <c r="B47" s="385"/>
      <c r="C47" s="382" t="s">
        <v>352</v>
      </c>
      <c r="D47" s="385"/>
      <c r="E47" s="383"/>
      <c r="F47" s="548">
        <v>212</v>
      </c>
      <c r="G47" s="548">
        <v>165</v>
      </c>
      <c r="H47" s="548">
        <v>223</v>
      </c>
      <c r="I47" s="548">
        <v>211</v>
      </c>
      <c r="J47" s="550">
        <v>226</v>
      </c>
      <c r="K47" s="549">
        <v>-14</v>
      </c>
      <c r="L47" s="380">
        <v>-6.1946902654867255</v>
      </c>
    </row>
    <row r="48" spans="1:12" s="110" customFormat="1" ht="15" customHeight="1" x14ac:dyDescent="0.2">
      <c r="A48" s="381"/>
      <c r="B48" s="385"/>
      <c r="C48" s="366" t="s">
        <v>111</v>
      </c>
      <c r="D48" s="386"/>
      <c r="E48" s="387"/>
      <c r="F48" s="548">
        <v>97</v>
      </c>
      <c r="G48" s="548">
        <v>69</v>
      </c>
      <c r="H48" s="548">
        <v>83</v>
      </c>
      <c r="I48" s="548">
        <v>58</v>
      </c>
      <c r="J48" s="548">
        <v>108</v>
      </c>
      <c r="K48" s="549">
        <v>-11</v>
      </c>
      <c r="L48" s="380">
        <v>-10.185185185185185</v>
      </c>
    </row>
    <row r="49" spans="1:12" s="110" customFormat="1" ht="15" customHeight="1" x14ac:dyDescent="0.2">
      <c r="A49" s="381"/>
      <c r="B49" s="385"/>
      <c r="C49" s="382" t="s">
        <v>352</v>
      </c>
      <c r="D49" s="385"/>
      <c r="E49" s="383"/>
      <c r="F49" s="548">
        <v>24</v>
      </c>
      <c r="G49" s="548">
        <v>25</v>
      </c>
      <c r="H49" s="548">
        <v>33</v>
      </c>
      <c r="I49" s="548">
        <v>22</v>
      </c>
      <c r="J49" s="548">
        <v>38</v>
      </c>
      <c r="K49" s="549">
        <v>-14</v>
      </c>
      <c r="L49" s="380">
        <v>-36.842105263157897</v>
      </c>
    </row>
    <row r="50" spans="1:12" s="110" customFormat="1" ht="15" customHeight="1" x14ac:dyDescent="0.2">
      <c r="A50" s="381"/>
      <c r="B50" s="384" t="s">
        <v>113</v>
      </c>
      <c r="C50" s="382" t="s">
        <v>181</v>
      </c>
      <c r="D50" s="385"/>
      <c r="E50" s="383"/>
      <c r="F50" s="548">
        <v>4913</v>
      </c>
      <c r="G50" s="548">
        <v>3268</v>
      </c>
      <c r="H50" s="548">
        <v>4999</v>
      </c>
      <c r="I50" s="548">
        <v>5324</v>
      </c>
      <c r="J50" s="550">
        <v>5691</v>
      </c>
      <c r="K50" s="549">
        <v>-778</v>
      </c>
      <c r="L50" s="380">
        <v>-13.670708135652784</v>
      </c>
    </row>
    <row r="51" spans="1:12" s="110" customFormat="1" ht="15" customHeight="1" x14ac:dyDescent="0.2">
      <c r="A51" s="381"/>
      <c r="B51" s="385"/>
      <c r="C51" s="382" t="s">
        <v>352</v>
      </c>
      <c r="D51" s="385"/>
      <c r="E51" s="383"/>
      <c r="F51" s="548">
        <v>1707</v>
      </c>
      <c r="G51" s="548">
        <v>1194</v>
      </c>
      <c r="H51" s="548">
        <v>2011</v>
      </c>
      <c r="I51" s="548">
        <v>2086</v>
      </c>
      <c r="J51" s="548">
        <v>1997</v>
      </c>
      <c r="K51" s="549">
        <v>-290</v>
      </c>
      <c r="L51" s="380">
        <v>-14.521782674011016</v>
      </c>
    </row>
    <row r="52" spans="1:12" s="110" customFormat="1" ht="15" customHeight="1" x14ac:dyDescent="0.2">
      <c r="A52" s="381"/>
      <c r="B52" s="384"/>
      <c r="C52" s="382" t="s">
        <v>182</v>
      </c>
      <c r="D52" s="385"/>
      <c r="E52" s="383"/>
      <c r="F52" s="548">
        <v>2323</v>
      </c>
      <c r="G52" s="548">
        <v>1942</v>
      </c>
      <c r="H52" s="548">
        <v>2507</v>
      </c>
      <c r="I52" s="548">
        <v>2047</v>
      </c>
      <c r="J52" s="548">
        <v>2309</v>
      </c>
      <c r="K52" s="549">
        <v>14</v>
      </c>
      <c r="L52" s="380">
        <v>0.60632308358596798</v>
      </c>
    </row>
    <row r="53" spans="1:12" s="269" customFormat="1" ht="11.25" customHeight="1" x14ac:dyDescent="0.2">
      <c r="A53" s="381"/>
      <c r="B53" s="385"/>
      <c r="C53" s="382" t="s">
        <v>352</v>
      </c>
      <c r="D53" s="385"/>
      <c r="E53" s="383"/>
      <c r="F53" s="548">
        <v>923</v>
      </c>
      <c r="G53" s="548">
        <v>898</v>
      </c>
      <c r="H53" s="548">
        <v>1182</v>
      </c>
      <c r="I53" s="548">
        <v>992</v>
      </c>
      <c r="J53" s="550">
        <v>970</v>
      </c>
      <c r="K53" s="549">
        <v>-47</v>
      </c>
      <c r="L53" s="380">
        <v>-4.8453608247422677</v>
      </c>
    </row>
    <row r="54" spans="1:12" s="151" customFormat="1" ht="12.75" customHeight="1" x14ac:dyDescent="0.2">
      <c r="A54" s="381"/>
      <c r="B54" s="384" t="s">
        <v>113</v>
      </c>
      <c r="C54" s="384" t="s">
        <v>116</v>
      </c>
      <c r="D54" s="385"/>
      <c r="E54" s="383"/>
      <c r="F54" s="548">
        <v>5948</v>
      </c>
      <c r="G54" s="548">
        <v>4222</v>
      </c>
      <c r="H54" s="548">
        <v>6169</v>
      </c>
      <c r="I54" s="548">
        <v>5900</v>
      </c>
      <c r="J54" s="548">
        <v>6547</v>
      </c>
      <c r="K54" s="549">
        <v>-599</v>
      </c>
      <c r="L54" s="380">
        <v>-9.1492286543455013</v>
      </c>
    </row>
    <row r="55" spans="1:12" ht="11.25" x14ac:dyDescent="0.2">
      <c r="A55" s="381"/>
      <c r="B55" s="385"/>
      <c r="C55" s="382" t="s">
        <v>352</v>
      </c>
      <c r="D55" s="385"/>
      <c r="E55" s="383"/>
      <c r="F55" s="548">
        <v>2090</v>
      </c>
      <c r="G55" s="548">
        <v>1594</v>
      </c>
      <c r="H55" s="548">
        <v>2559</v>
      </c>
      <c r="I55" s="548">
        <v>2339</v>
      </c>
      <c r="J55" s="548">
        <v>2327</v>
      </c>
      <c r="K55" s="549">
        <v>-237</v>
      </c>
      <c r="L55" s="380">
        <v>-10.184787279759346</v>
      </c>
    </row>
    <row r="56" spans="1:12" ht="14.25" customHeight="1" x14ac:dyDescent="0.2">
      <c r="A56" s="381"/>
      <c r="B56" s="385"/>
      <c r="C56" s="384" t="s">
        <v>117</v>
      </c>
      <c r="D56" s="385"/>
      <c r="E56" s="383"/>
      <c r="F56" s="548">
        <v>1282</v>
      </c>
      <c r="G56" s="548">
        <v>984</v>
      </c>
      <c r="H56" s="548">
        <v>1332</v>
      </c>
      <c r="I56" s="548">
        <v>1463</v>
      </c>
      <c r="J56" s="548">
        <v>1442</v>
      </c>
      <c r="K56" s="549">
        <v>-160</v>
      </c>
      <c r="L56" s="380">
        <v>-11.095700416088766</v>
      </c>
    </row>
    <row r="57" spans="1:12" ht="18.75" customHeight="1" x14ac:dyDescent="0.2">
      <c r="A57" s="388"/>
      <c r="B57" s="389"/>
      <c r="C57" s="390" t="s">
        <v>352</v>
      </c>
      <c r="D57" s="389"/>
      <c r="E57" s="391"/>
      <c r="F57" s="551">
        <v>539</v>
      </c>
      <c r="G57" s="552">
        <v>496</v>
      </c>
      <c r="H57" s="552">
        <v>632</v>
      </c>
      <c r="I57" s="552">
        <v>734</v>
      </c>
      <c r="J57" s="552">
        <v>638</v>
      </c>
      <c r="K57" s="553">
        <f t="shared" ref="K57" si="0">IF(OR(F57=".",J57=".")=TRUE,".",IF(OR(F57="*",J57="*")=TRUE,"*",IF(AND(F57="-",J57="-")=TRUE,"-",IF(AND(ISNUMBER(J57),ISNUMBER(F57))=TRUE,IF(F57-J57=0,0,F57-J57),IF(ISNUMBER(F57)=TRUE,F57,-J57)))))</f>
        <v>-99</v>
      </c>
      <c r="L57" s="392">
        <f t="shared" ref="L57" si="1">IF(K57 =".",".",IF(K57 ="*","*",IF(K57="-","-",IF(K57=0,0,IF(OR(J57="-",J57=".",F57="-",F57=".")=TRUE,"X",IF(J57=0,"0,0",IF(ABS(K57*100/J57)&gt;250,".X",(K57*100/J57))))))))</f>
        <v>-15.517241379310345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7436</v>
      </c>
      <c r="E11" s="114">
        <v>5650</v>
      </c>
      <c r="F11" s="114">
        <v>10195</v>
      </c>
      <c r="G11" s="114">
        <v>7605</v>
      </c>
      <c r="H11" s="140">
        <v>8283</v>
      </c>
      <c r="I11" s="115">
        <v>-847</v>
      </c>
      <c r="J11" s="116">
        <v>-10.225763612217795</v>
      </c>
    </row>
    <row r="12" spans="1:15" s="110" customFormat="1" ht="24.95" customHeight="1" x14ac:dyDescent="0.2">
      <c r="A12" s="193" t="s">
        <v>132</v>
      </c>
      <c r="B12" s="194" t="s">
        <v>133</v>
      </c>
      <c r="C12" s="113">
        <v>1.6137708445400754</v>
      </c>
      <c r="D12" s="115">
        <v>120</v>
      </c>
      <c r="E12" s="114">
        <v>86</v>
      </c>
      <c r="F12" s="114">
        <v>212</v>
      </c>
      <c r="G12" s="114">
        <v>117</v>
      </c>
      <c r="H12" s="140">
        <v>122</v>
      </c>
      <c r="I12" s="115">
        <v>-2</v>
      </c>
      <c r="J12" s="116">
        <v>-1.639344262295082</v>
      </c>
    </row>
    <row r="13" spans="1:15" s="110" customFormat="1" ht="24.95" customHeight="1" x14ac:dyDescent="0.2">
      <c r="A13" s="193" t="s">
        <v>134</v>
      </c>
      <c r="B13" s="199" t="s">
        <v>214</v>
      </c>
      <c r="C13" s="113">
        <v>0.99515868746637981</v>
      </c>
      <c r="D13" s="115">
        <v>74</v>
      </c>
      <c r="E13" s="114">
        <v>84</v>
      </c>
      <c r="F13" s="114">
        <v>99</v>
      </c>
      <c r="G13" s="114">
        <v>80</v>
      </c>
      <c r="H13" s="140">
        <v>93</v>
      </c>
      <c r="I13" s="115">
        <v>-19</v>
      </c>
      <c r="J13" s="116">
        <v>-20.43010752688172</v>
      </c>
    </row>
    <row r="14" spans="1:15" s="287" customFormat="1" ht="24.95" customHeight="1" x14ac:dyDescent="0.2">
      <c r="A14" s="193" t="s">
        <v>215</v>
      </c>
      <c r="B14" s="199" t="s">
        <v>137</v>
      </c>
      <c r="C14" s="113">
        <v>19.997310381925768</v>
      </c>
      <c r="D14" s="115">
        <v>1487</v>
      </c>
      <c r="E14" s="114">
        <v>985</v>
      </c>
      <c r="F14" s="114">
        <v>1827</v>
      </c>
      <c r="G14" s="114">
        <v>1047</v>
      </c>
      <c r="H14" s="140">
        <v>1907</v>
      </c>
      <c r="I14" s="115">
        <v>-420</v>
      </c>
      <c r="J14" s="116">
        <v>-22.024121657052962</v>
      </c>
      <c r="K14" s="110"/>
      <c r="L14" s="110"/>
      <c r="M14" s="110"/>
      <c r="N14" s="110"/>
      <c r="O14" s="110"/>
    </row>
    <row r="15" spans="1:15" s="110" customFormat="1" ht="24.95" customHeight="1" x14ac:dyDescent="0.2">
      <c r="A15" s="193" t="s">
        <v>216</v>
      </c>
      <c r="B15" s="199" t="s">
        <v>217</v>
      </c>
      <c r="C15" s="113">
        <v>2.9989241527703068</v>
      </c>
      <c r="D15" s="115">
        <v>223</v>
      </c>
      <c r="E15" s="114">
        <v>336</v>
      </c>
      <c r="F15" s="114">
        <v>377</v>
      </c>
      <c r="G15" s="114">
        <v>196</v>
      </c>
      <c r="H15" s="140">
        <v>745</v>
      </c>
      <c r="I15" s="115">
        <v>-522</v>
      </c>
      <c r="J15" s="116">
        <v>-70.067114093959731</v>
      </c>
    </row>
    <row r="16" spans="1:15" s="287" customFormat="1" ht="24.95" customHeight="1" x14ac:dyDescent="0.2">
      <c r="A16" s="193" t="s">
        <v>218</v>
      </c>
      <c r="B16" s="199" t="s">
        <v>141</v>
      </c>
      <c r="C16" s="113">
        <v>14.537385691231846</v>
      </c>
      <c r="D16" s="115">
        <v>1081</v>
      </c>
      <c r="E16" s="114">
        <v>547</v>
      </c>
      <c r="F16" s="114">
        <v>1221</v>
      </c>
      <c r="G16" s="114">
        <v>722</v>
      </c>
      <c r="H16" s="140">
        <v>961</v>
      </c>
      <c r="I16" s="115">
        <v>120</v>
      </c>
      <c r="J16" s="116">
        <v>12.486992715920916</v>
      </c>
      <c r="K16" s="110"/>
      <c r="L16" s="110"/>
      <c r="M16" s="110"/>
      <c r="N16" s="110"/>
      <c r="O16" s="110"/>
    </row>
    <row r="17" spans="1:15" s="110" customFormat="1" ht="24.95" customHeight="1" x14ac:dyDescent="0.2">
      <c r="A17" s="193" t="s">
        <v>142</v>
      </c>
      <c r="B17" s="199" t="s">
        <v>220</v>
      </c>
      <c r="C17" s="113">
        <v>2.4610005379236148</v>
      </c>
      <c r="D17" s="115">
        <v>183</v>
      </c>
      <c r="E17" s="114">
        <v>102</v>
      </c>
      <c r="F17" s="114">
        <v>229</v>
      </c>
      <c r="G17" s="114">
        <v>129</v>
      </c>
      <c r="H17" s="140">
        <v>201</v>
      </c>
      <c r="I17" s="115">
        <v>-18</v>
      </c>
      <c r="J17" s="116">
        <v>-8.9552238805970141</v>
      </c>
    </row>
    <row r="18" spans="1:15" s="287" customFormat="1" ht="24.95" customHeight="1" x14ac:dyDescent="0.2">
      <c r="A18" s="201" t="s">
        <v>144</v>
      </c>
      <c r="B18" s="202" t="s">
        <v>145</v>
      </c>
      <c r="C18" s="113">
        <v>6.8047337278106506</v>
      </c>
      <c r="D18" s="115">
        <v>506</v>
      </c>
      <c r="E18" s="114">
        <v>297</v>
      </c>
      <c r="F18" s="114">
        <v>771</v>
      </c>
      <c r="G18" s="114">
        <v>516</v>
      </c>
      <c r="H18" s="140">
        <v>579</v>
      </c>
      <c r="I18" s="115">
        <v>-73</v>
      </c>
      <c r="J18" s="116">
        <v>-12.607944732297064</v>
      </c>
      <c r="K18" s="110"/>
      <c r="L18" s="110"/>
      <c r="M18" s="110"/>
      <c r="N18" s="110"/>
      <c r="O18" s="110"/>
    </row>
    <row r="19" spans="1:15" s="110" customFormat="1" ht="24.95" customHeight="1" x14ac:dyDescent="0.2">
      <c r="A19" s="193" t="s">
        <v>146</v>
      </c>
      <c r="B19" s="199" t="s">
        <v>147</v>
      </c>
      <c r="C19" s="113">
        <v>14.349112426035504</v>
      </c>
      <c r="D19" s="115">
        <v>1067</v>
      </c>
      <c r="E19" s="114">
        <v>895</v>
      </c>
      <c r="F19" s="114">
        <v>1483</v>
      </c>
      <c r="G19" s="114">
        <v>804</v>
      </c>
      <c r="H19" s="140">
        <v>1075</v>
      </c>
      <c r="I19" s="115">
        <v>-8</v>
      </c>
      <c r="J19" s="116">
        <v>-0.7441860465116279</v>
      </c>
    </row>
    <row r="20" spans="1:15" s="287" customFormat="1" ht="24.95" customHeight="1" x14ac:dyDescent="0.2">
      <c r="A20" s="193" t="s">
        <v>148</v>
      </c>
      <c r="B20" s="199" t="s">
        <v>149</v>
      </c>
      <c r="C20" s="113">
        <v>5.7692307692307692</v>
      </c>
      <c r="D20" s="115">
        <v>429</v>
      </c>
      <c r="E20" s="114">
        <v>238</v>
      </c>
      <c r="F20" s="114">
        <v>501</v>
      </c>
      <c r="G20" s="114">
        <v>299</v>
      </c>
      <c r="H20" s="140">
        <v>467</v>
      </c>
      <c r="I20" s="115">
        <v>-38</v>
      </c>
      <c r="J20" s="116">
        <v>-8.1370449678800849</v>
      </c>
      <c r="K20" s="110"/>
      <c r="L20" s="110"/>
      <c r="M20" s="110"/>
      <c r="N20" s="110"/>
      <c r="O20" s="110"/>
    </row>
    <row r="21" spans="1:15" s="110" customFormat="1" ht="24.95" customHeight="1" x14ac:dyDescent="0.2">
      <c r="A21" s="201" t="s">
        <v>150</v>
      </c>
      <c r="B21" s="202" t="s">
        <v>151</v>
      </c>
      <c r="C21" s="113">
        <v>6.0785368477676167</v>
      </c>
      <c r="D21" s="115">
        <v>452</v>
      </c>
      <c r="E21" s="114">
        <v>331</v>
      </c>
      <c r="F21" s="114">
        <v>472</v>
      </c>
      <c r="G21" s="114">
        <v>437</v>
      </c>
      <c r="H21" s="140">
        <v>490</v>
      </c>
      <c r="I21" s="115">
        <v>-38</v>
      </c>
      <c r="J21" s="116">
        <v>-7.7551020408163263</v>
      </c>
    </row>
    <row r="22" spans="1:15" s="110" customFormat="1" ht="24.95" customHeight="1" x14ac:dyDescent="0.2">
      <c r="A22" s="201" t="s">
        <v>152</v>
      </c>
      <c r="B22" s="199" t="s">
        <v>153</v>
      </c>
      <c r="C22" s="113">
        <v>0.80688542227003768</v>
      </c>
      <c r="D22" s="115">
        <v>60</v>
      </c>
      <c r="E22" s="114">
        <v>49</v>
      </c>
      <c r="F22" s="114">
        <v>97</v>
      </c>
      <c r="G22" s="114">
        <v>47</v>
      </c>
      <c r="H22" s="140">
        <v>51</v>
      </c>
      <c r="I22" s="115">
        <v>9</v>
      </c>
      <c r="J22" s="116">
        <v>17.647058823529413</v>
      </c>
    </row>
    <row r="23" spans="1:15" s="110" customFormat="1" ht="24.95" customHeight="1" x14ac:dyDescent="0.2">
      <c r="A23" s="193" t="s">
        <v>154</v>
      </c>
      <c r="B23" s="199" t="s">
        <v>155</v>
      </c>
      <c r="C23" s="113">
        <v>0.8875739644970414</v>
      </c>
      <c r="D23" s="115">
        <v>66</v>
      </c>
      <c r="E23" s="114">
        <v>41</v>
      </c>
      <c r="F23" s="114">
        <v>122</v>
      </c>
      <c r="G23" s="114">
        <v>30</v>
      </c>
      <c r="H23" s="140">
        <v>66</v>
      </c>
      <c r="I23" s="115">
        <v>0</v>
      </c>
      <c r="J23" s="116">
        <v>0</v>
      </c>
    </row>
    <row r="24" spans="1:15" s="110" customFormat="1" ht="24.95" customHeight="1" x14ac:dyDescent="0.2">
      <c r="A24" s="193" t="s">
        <v>156</v>
      </c>
      <c r="B24" s="199" t="s">
        <v>221</v>
      </c>
      <c r="C24" s="113">
        <v>5.0161377084454006</v>
      </c>
      <c r="D24" s="115">
        <v>373</v>
      </c>
      <c r="E24" s="114">
        <v>271</v>
      </c>
      <c r="F24" s="114">
        <v>538</v>
      </c>
      <c r="G24" s="114">
        <v>363</v>
      </c>
      <c r="H24" s="140">
        <v>676</v>
      </c>
      <c r="I24" s="115">
        <v>-303</v>
      </c>
      <c r="J24" s="116">
        <v>-44.822485207100591</v>
      </c>
    </row>
    <row r="25" spans="1:15" s="110" customFormat="1" ht="24.95" customHeight="1" x14ac:dyDescent="0.2">
      <c r="A25" s="193" t="s">
        <v>222</v>
      </c>
      <c r="B25" s="204" t="s">
        <v>159</v>
      </c>
      <c r="C25" s="113">
        <v>4.3033889187735346</v>
      </c>
      <c r="D25" s="115">
        <v>320</v>
      </c>
      <c r="E25" s="114">
        <v>200</v>
      </c>
      <c r="F25" s="114">
        <v>308</v>
      </c>
      <c r="G25" s="114">
        <v>256</v>
      </c>
      <c r="H25" s="140">
        <v>288</v>
      </c>
      <c r="I25" s="115">
        <v>32</v>
      </c>
      <c r="J25" s="116">
        <v>11.111111111111111</v>
      </c>
    </row>
    <row r="26" spans="1:15" s="110" customFormat="1" ht="24.95" customHeight="1" x14ac:dyDescent="0.2">
      <c r="A26" s="201">
        <v>782.78300000000002</v>
      </c>
      <c r="B26" s="203" t="s">
        <v>160</v>
      </c>
      <c r="C26" s="113">
        <v>9.4943518020441093</v>
      </c>
      <c r="D26" s="115">
        <v>706</v>
      </c>
      <c r="E26" s="114">
        <v>480</v>
      </c>
      <c r="F26" s="114">
        <v>935</v>
      </c>
      <c r="G26" s="114">
        <v>2090</v>
      </c>
      <c r="H26" s="140">
        <v>716</v>
      </c>
      <c r="I26" s="115">
        <v>-10</v>
      </c>
      <c r="J26" s="116">
        <v>-1.3966480446927374</v>
      </c>
    </row>
    <row r="27" spans="1:15" s="110" customFormat="1" ht="24.95" customHeight="1" x14ac:dyDescent="0.2">
      <c r="A27" s="193" t="s">
        <v>161</v>
      </c>
      <c r="B27" s="199" t="s">
        <v>162</v>
      </c>
      <c r="C27" s="113">
        <v>1.5196342119419042</v>
      </c>
      <c r="D27" s="115">
        <v>113</v>
      </c>
      <c r="E27" s="114">
        <v>100</v>
      </c>
      <c r="F27" s="114">
        <v>243</v>
      </c>
      <c r="G27" s="114">
        <v>111</v>
      </c>
      <c r="H27" s="140">
        <v>109</v>
      </c>
      <c r="I27" s="115">
        <v>4</v>
      </c>
      <c r="J27" s="116">
        <v>3.669724770642202</v>
      </c>
    </row>
    <row r="28" spans="1:15" s="110" customFormat="1" ht="24.95" customHeight="1" x14ac:dyDescent="0.2">
      <c r="A28" s="193" t="s">
        <v>163</v>
      </c>
      <c r="B28" s="199" t="s">
        <v>164</v>
      </c>
      <c r="C28" s="113">
        <v>3.2409897794513181</v>
      </c>
      <c r="D28" s="115">
        <v>241</v>
      </c>
      <c r="E28" s="114">
        <v>200</v>
      </c>
      <c r="F28" s="114">
        <v>557</v>
      </c>
      <c r="G28" s="114">
        <v>164</v>
      </c>
      <c r="H28" s="140">
        <v>278</v>
      </c>
      <c r="I28" s="115">
        <v>-37</v>
      </c>
      <c r="J28" s="116">
        <v>-13.309352517985612</v>
      </c>
    </row>
    <row r="29" spans="1:15" s="110" customFormat="1" ht="24.95" customHeight="1" x14ac:dyDescent="0.2">
      <c r="A29" s="193">
        <v>86</v>
      </c>
      <c r="B29" s="199" t="s">
        <v>165</v>
      </c>
      <c r="C29" s="113">
        <v>7.4771382463690159</v>
      </c>
      <c r="D29" s="115">
        <v>556</v>
      </c>
      <c r="E29" s="114">
        <v>604</v>
      </c>
      <c r="F29" s="114">
        <v>680</v>
      </c>
      <c r="G29" s="114">
        <v>475</v>
      </c>
      <c r="H29" s="140">
        <v>459</v>
      </c>
      <c r="I29" s="115">
        <v>97</v>
      </c>
      <c r="J29" s="116">
        <v>21.132897603485837</v>
      </c>
    </row>
    <row r="30" spans="1:15" s="110" customFormat="1" ht="24.95" customHeight="1" x14ac:dyDescent="0.2">
      <c r="A30" s="193">
        <v>87.88</v>
      </c>
      <c r="B30" s="204" t="s">
        <v>166</v>
      </c>
      <c r="C30" s="113">
        <v>8.2571274878967191</v>
      </c>
      <c r="D30" s="115">
        <v>614</v>
      </c>
      <c r="E30" s="114">
        <v>589</v>
      </c>
      <c r="F30" s="114">
        <v>939</v>
      </c>
      <c r="G30" s="114">
        <v>553</v>
      </c>
      <c r="H30" s="140">
        <v>573</v>
      </c>
      <c r="I30" s="115">
        <v>41</v>
      </c>
      <c r="J30" s="116">
        <v>7.1553228621291449</v>
      </c>
    </row>
    <row r="31" spans="1:15" s="110" customFormat="1" ht="24.95" customHeight="1" x14ac:dyDescent="0.2">
      <c r="A31" s="193" t="s">
        <v>167</v>
      </c>
      <c r="B31" s="199" t="s">
        <v>168</v>
      </c>
      <c r="C31" s="113">
        <v>3.3620225927918237</v>
      </c>
      <c r="D31" s="115">
        <v>250</v>
      </c>
      <c r="E31" s="114">
        <v>200</v>
      </c>
      <c r="F31" s="114">
        <v>411</v>
      </c>
      <c r="G31" s="114">
        <v>216</v>
      </c>
      <c r="H31" s="140">
        <v>334</v>
      </c>
      <c r="I31" s="115">
        <v>-84</v>
      </c>
      <c r="J31" s="116">
        <v>-25.149700598802394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1.6137708445400754</v>
      </c>
      <c r="D34" s="115">
        <v>120</v>
      </c>
      <c r="E34" s="114">
        <v>86</v>
      </c>
      <c r="F34" s="114">
        <v>212</v>
      </c>
      <c r="G34" s="114">
        <v>117</v>
      </c>
      <c r="H34" s="140">
        <v>122</v>
      </c>
      <c r="I34" s="115">
        <v>-2</v>
      </c>
      <c r="J34" s="116">
        <v>-1.639344262295082</v>
      </c>
    </row>
    <row r="35" spans="1:10" s="110" customFormat="1" ht="24.95" customHeight="1" x14ac:dyDescent="0.2">
      <c r="A35" s="292" t="s">
        <v>171</v>
      </c>
      <c r="B35" s="293" t="s">
        <v>172</v>
      </c>
      <c r="C35" s="113">
        <v>27.797202797202797</v>
      </c>
      <c r="D35" s="115">
        <v>2067</v>
      </c>
      <c r="E35" s="114">
        <v>1366</v>
      </c>
      <c r="F35" s="114">
        <v>2697</v>
      </c>
      <c r="G35" s="114">
        <v>1643</v>
      </c>
      <c r="H35" s="140">
        <v>2579</v>
      </c>
      <c r="I35" s="115">
        <v>-512</v>
      </c>
      <c r="J35" s="116">
        <v>-19.852656068243505</v>
      </c>
    </row>
    <row r="36" spans="1:10" s="110" customFormat="1" ht="24.95" customHeight="1" x14ac:dyDescent="0.2">
      <c r="A36" s="294" t="s">
        <v>173</v>
      </c>
      <c r="B36" s="295" t="s">
        <v>174</v>
      </c>
      <c r="C36" s="125">
        <v>70.562130177514788</v>
      </c>
      <c r="D36" s="143">
        <v>5247</v>
      </c>
      <c r="E36" s="144">
        <v>4198</v>
      </c>
      <c r="F36" s="144">
        <v>7286</v>
      </c>
      <c r="G36" s="144">
        <v>5845</v>
      </c>
      <c r="H36" s="145">
        <v>5582</v>
      </c>
      <c r="I36" s="143">
        <v>-335</v>
      </c>
      <c r="J36" s="146">
        <v>-6.0014331780723751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7436</v>
      </c>
      <c r="F11" s="264">
        <v>5650</v>
      </c>
      <c r="G11" s="264">
        <v>10195</v>
      </c>
      <c r="H11" s="264">
        <v>7605</v>
      </c>
      <c r="I11" s="265">
        <v>8283</v>
      </c>
      <c r="J11" s="263">
        <v>-847</v>
      </c>
      <c r="K11" s="266">
        <v>-10.225763612217795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26.3986013986014</v>
      </c>
      <c r="E13" s="115">
        <v>1963</v>
      </c>
      <c r="F13" s="114">
        <v>1568</v>
      </c>
      <c r="G13" s="114">
        <v>2483</v>
      </c>
      <c r="H13" s="114">
        <v>2935</v>
      </c>
      <c r="I13" s="140">
        <v>2453</v>
      </c>
      <c r="J13" s="115">
        <v>-490</v>
      </c>
      <c r="K13" s="116">
        <v>-19.975540154912352</v>
      </c>
    </row>
    <row r="14" spans="1:15" ht="15.95" customHeight="1" x14ac:dyDescent="0.2">
      <c r="A14" s="306" t="s">
        <v>230</v>
      </c>
      <c r="B14" s="307"/>
      <c r="C14" s="308"/>
      <c r="D14" s="113">
        <v>54.72027972027972</v>
      </c>
      <c r="E14" s="115">
        <v>4069</v>
      </c>
      <c r="F14" s="114">
        <v>3099</v>
      </c>
      <c r="G14" s="114">
        <v>6284</v>
      </c>
      <c r="H14" s="114">
        <v>3576</v>
      </c>
      <c r="I14" s="140">
        <v>4465</v>
      </c>
      <c r="J14" s="115">
        <v>-396</v>
      </c>
      <c r="K14" s="116">
        <v>-8.868980963045912</v>
      </c>
    </row>
    <row r="15" spans="1:15" ht="15.95" customHeight="1" x14ac:dyDescent="0.2">
      <c r="A15" s="306" t="s">
        <v>231</v>
      </c>
      <c r="B15" s="307"/>
      <c r="C15" s="308"/>
      <c r="D15" s="113">
        <v>8.7681549220010755</v>
      </c>
      <c r="E15" s="115">
        <v>652</v>
      </c>
      <c r="F15" s="114">
        <v>436</v>
      </c>
      <c r="G15" s="114">
        <v>583</v>
      </c>
      <c r="H15" s="114">
        <v>512</v>
      </c>
      <c r="I15" s="140">
        <v>643</v>
      </c>
      <c r="J15" s="115">
        <v>9</v>
      </c>
      <c r="K15" s="116">
        <v>1.3996889580093312</v>
      </c>
    </row>
    <row r="16" spans="1:15" ht="15.95" customHeight="1" x14ac:dyDescent="0.2">
      <c r="A16" s="306" t="s">
        <v>232</v>
      </c>
      <c r="B16" s="307"/>
      <c r="C16" s="308"/>
      <c r="D16" s="113">
        <v>9.7498655190962875</v>
      </c>
      <c r="E16" s="115">
        <v>725</v>
      </c>
      <c r="F16" s="114">
        <v>502</v>
      </c>
      <c r="G16" s="114">
        <v>728</v>
      </c>
      <c r="H16" s="114">
        <v>556</v>
      </c>
      <c r="I16" s="140">
        <v>689</v>
      </c>
      <c r="J16" s="115">
        <v>36</v>
      </c>
      <c r="K16" s="116">
        <v>5.2249637155297535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1.3179128563743949</v>
      </c>
      <c r="E18" s="115">
        <v>98</v>
      </c>
      <c r="F18" s="114">
        <v>70</v>
      </c>
      <c r="G18" s="114">
        <v>222</v>
      </c>
      <c r="H18" s="114">
        <v>104</v>
      </c>
      <c r="I18" s="140">
        <v>79</v>
      </c>
      <c r="J18" s="115">
        <v>19</v>
      </c>
      <c r="K18" s="116">
        <v>24.050632911392405</v>
      </c>
    </row>
    <row r="19" spans="1:11" ht="14.1" customHeight="1" x14ac:dyDescent="0.2">
      <c r="A19" s="306" t="s">
        <v>235</v>
      </c>
      <c r="B19" s="307" t="s">
        <v>236</v>
      </c>
      <c r="C19" s="308"/>
      <c r="D19" s="113">
        <v>0.95481441635287789</v>
      </c>
      <c r="E19" s="115">
        <v>71</v>
      </c>
      <c r="F19" s="114">
        <v>40</v>
      </c>
      <c r="G19" s="114">
        <v>194</v>
      </c>
      <c r="H19" s="114">
        <v>90</v>
      </c>
      <c r="I19" s="140">
        <v>55</v>
      </c>
      <c r="J19" s="115">
        <v>16</v>
      </c>
      <c r="K19" s="116">
        <v>29.09090909090909</v>
      </c>
    </row>
    <row r="20" spans="1:11" ht="14.1" customHeight="1" x14ac:dyDescent="0.2">
      <c r="A20" s="306">
        <v>12</v>
      </c>
      <c r="B20" s="307" t="s">
        <v>237</v>
      </c>
      <c r="C20" s="308"/>
      <c r="D20" s="113">
        <v>1.600322754168908</v>
      </c>
      <c r="E20" s="115">
        <v>119</v>
      </c>
      <c r="F20" s="114">
        <v>76</v>
      </c>
      <c r="G20" s="114">
        <v>130</v>
      </c>
      <c r="H20" s="114">
        <v>110</v>
      </c>
      <c r="I20" s="140">
        <v>127</v>
      </c>
      <c r="J20" s="115">
        <v>-8</v>
      </c>
      <c r="K20" s="116">
        <v>-6.2992125984251972</v>
      </c>
    </row>
    <row r="21" spans="1:11" ht="14.1" customHeight="1" x14ac:dyDescent="0.2">
      <c r="A21" s="306">
        <v>21</v>
      </c>
      <c r="B21" s="307" t="s">
        <v>238</v>
      </c>
      <c r="C21" s="308"/>
      <c r="D21" s="113">
        <v>0.41689080150618613</v>
      </c>
      <c r="E21" s="115">
        <v>31</v>
      </c>
      <c r="F21" s="114">
        <v>9</v>
      </c>
      <c r="G21" s="114">
        <v>28</v>
      </c>
      <c r="H21" s="114">
        <v>24</v>
      </c>
      <c r="I21" s="140">
        <v>26</v>
      </c>
      <c r="J21" s="115">
        <v>5</v>
      </c>
      <c r="K21" s="116">
        <v>19.23076923076923</v>
      </c>
    </row>
    <row r="22" spans="1:11" ht="14.1" customHeight="1" x14ac:dyDescent="0.2">
      <c r="A22" s="306">
        <v>22</v>
      </c>
      <c r="B22" s="307" t="s">
        <v>239</v>
      </c>
      <c r="C22" s="308"/>
      <c r="D22" s="113">
        <v>1.2775685852608929</v>
      </c>
      <c r="E22" s="115">
        <v>95</v>
      </c>
      <c r="F22" s="114">
        <v>105</v>
      </c>
      <c r="G22" s="114">
        <v>198</v>
      </c>
      <c r="H22" s="114">
        <v>138</v>
      </c>
      <c r="I22" s="140">
        <v>188</v>
      </c>
      <c r="J22" s="115">
        <v>-93</v>
      </c>
      <c r="K22" s="116">
        <v>-49.468085106382979</v>
      </c>
    </row>
    <row r="23" spans="1:11" ht="14.1" customHeight="1" x14ac:dyDescent="0.2">
      <c r="A23" s="306">
        <v>23</v>
      </c>
      <c r="B23" s="307" t="s">
        <v>240</v>
      </c>
      <c r="C23" s="308"/>
      <c r="D23" s="113">
        <v>0.75309306078536853</v>
      </c>
      <c r="E23" s="115">
        <v>56</v>
      </c>
      <c r="F23" s="114">
        <v>27</v>
      </c>
      <c r="G23" s="114">
        <v>71</v>
      </c>
      <c r="H23" s="114">
        <v>34</v>
      </c>
      <c r="I23" s="140">
        <v>68</v>
      </c>
      <c r="J23" s="115">
        <v>-12</v>
      </c>
      <c r="K23" s="116">
        <v>-17.647058823529413</v>
      </c>
    </row>
    <row r="24" spans="1:11" ht="14.1" customHeight="1" x14ac:dyDescent="0.2">
      <c r="A24" s="306">
        <v>24</v>
      </c>
      <c r="B24" s="307" t="s">
        <v>241</v>
      </c>
      <c r="C24" s="308"/>
      <c r="D24" s="113">
        <v>7.1409359870898337</v>
      </c>
      <c r="E24" s="115">
        <v>531</v>
      </c>
      <c r="F24" s="114">
        <v>328</v>
      </c>
      <c r="G24" s="114">
        <v>669</v>
      </c>
      <c r="H24" s="114">
        <v>791</v>
      </c>
      <c r="I24" s="140">
        <v>794</v>
      </c>
      <c r="J24" s="115">
        <v>-263</v>
      </c>
      <c r="K24" s="116">
        <v>-33.123425692695214</v>
      </c>
    </row>
    <row r="25" spans="1:11" ht="14.1" customHeight="1" x14ac:dyDescent="0.2">
      <c r="A25" s="306">
        <v>25</v>
      </c>
      <c r="B25" s="307" t="s">
        <v>242</v>
      </c>
      <c r="C25" s="308"/>
      <c r="D25" s="113">
        <v>4.9892415277030659</v>
      </c>
      <c r="E25" s="115">
        <v>371</v>
      </c>
      <c r="F25" s="114">
        <v>246</v>
      </c>
      <c r="G25" s="114">
        <v>528</v>
      </c>
      <c r="H25" s="114">
        <v>476</v>
      </c>
      <c r="I25" s="140">
        <v>485</v>
      </c>
      <c r="J25" s="115">
        <v>-114</v>
      </c>
      <c r="K25" s="116">
        <v>-23.505154639175259</v>
      </c>
    </row>
    <row r="26" spans="1:11" ht="14.1" customHeight="1" x14ac:dyDescent="0.2">
      <c r="A26" s="306">
        <v>26</v>
      </c>
      <c r="B26" s="307" t="s">
        <v>243</v>
      </c>
      <c r="C26" s="308"/>
      <c r="D26" s="113">
        <v>3.4561592253899946</v>
      </c>
      <c r="E26" s="115">
        <v>257</v>
      </c>
      <c r="F26" s="114">
        <v>137</v>
      </c>
      <c r="G26" s="114">
        <v>350</v>
      </c>
      <c r="H26" s="114">
        <v>352</v>
      </c>
      <c r="I26" s="140">
        <v>251</v>
      </c>
      <c r="J26" s="115">
        <v>6</v>
      </c>
      <c r="K26" s="116">
        <v>2.3904382470119523</v>
      </c>
    </row>
    <row r="27" spans="1:11" ht="14.1" customHeight="1" x14ac:dyDescent="0.2">
      <c r="A27" s="306">
        <v>27</v>
      </c>
      <c r="B27" s="307" t="s">
        <v>244</v>
      </c>
      <c r="C27" s="308"/>
      <c r="D27" s="113">
        <v>3.160301237224314</v>
      </c>
      <c r="E27" s="115">
        <v>235</v>
      </c>
      <c r="F27" s="114">
        <v>117</v>
      </c>
      <c r="G27" s="114">
        <v>159</v>
      </c>
      <c r="H27" s="114">
        <v>166</v>
      </c>
      <c r="I27" s="140">
        <v>241</v>
      </c>
      <c r="J27" s="115">
        <v>-6</v>
      </c>
      <c r="K27" s="116">
        <v>-2.4896265560165975</v>
      </c>
    </row>
    <row r="28" spans="1:11" ht="14.1" customHeight="1" x14ac:dyDescent="0.2">
      <c r="A28" s="306">
        <v>28</v>
      </c>
      <c r="B28" s="307" t="s">
        <v>245</v>
      </c>
      <c r="C28" s="308"/>
      <c r="D28" s="113">
        <v>0.24206562668101131</v>
      </c>
      <c r="E28" s="115">
        <v>18</v>
      </c>
      <c r="F28" s="114">
        <v>10</v>
      </c>
      <c r="G28" s="114">
        <v>16</v>
      </c>
      <c r="H28" s="114">
        <v>22</v>
      </c>
      <c r="I28" s="140">
        <v>31</v>
      </c>
      <c r="J28" s="115">
        <v>-13</v>
      </c>
      <c r="K28" s="116">
        <v>-41.935483870967744</v>
      </c>
    </row>
    <row r="29" spans="1:11" ht="14.1" customHeight="1" x14ac:dyDescent="0.2">
      <c r="A29" s="306">
        <v>29</v>
      </c>
      <c r="B29" s="307" t="s">
        <v>246</v>
      </c>
      <c r="C29" s="308"/>
      <c r="D29" s="113">
        <v>2.7568585260892955</v>
      </c>
      <c r="E29" s="115">
        <v>205</v>
      </c>
      <c r="F29" s="114">
        <v>199</v>
      </c>
      <c r="G29" s="114">
        <v>284</v>
      </c>
      <c r="H29" s="114">
        <v>224</v>
      </c>
      <c r="I29" s="140">
        <v>302</v>
      </c>
      <c r="J29" s="115">
        <v>-97</v>
      </c>
      <c r="K29" s="116">
        <v>-32.119205298013242</v>
      </c>
    </row>
    <row r="30" spans="1:11" ht="14.1" customHeight="1" x14ac:dyDescent="0.2">
      <c r="A30" s="306" t="s">
        <v>247</v>
      </c>
      <c r="B30" s="307" t="s">
        <v>248</v>
      </c>
      <c r="C30" s="308"/>
      <c r="D30" s="113">
        <v>0.55137170521785905</v>
      </c>
      <c r="E30" s="115">
        <v>41</v>
      </c>
      <c r="F30" s="114">
        <v>59</v>
      </c>
      <c r="G30" s="114">
        <v>94</v>
      </c>
      <c r="H30" s="114" t="s">
        <v>513</v>
      </c>
      <c r="I30" s="140" t="s">
        <v>513</v>
      </c>
      <c r="J30" s="115" t="s">
        <v>513</v>
      </c>
      <c r="K30" s="116" t="s">
        <v>513</v>
      </c>
    </row>
    <row r="31" spans="1:11" ht="14.1" customHeight="1" x14ac:dyDescent="0.2">
      <c r="A31" s="306" t="s">
        <v>249</v>
      </c>
      <c r="B31" s="307" t="s">
        <v>250</v>
      </c>
      <c r="C31" s="308"/>
      <c r="D31" s="113">
        <v>2.2054868208714362</v>
      </c>
      <c r="E31" s="115">
        <v>164</v>
      </c>
      <c r="F31" s="114">
        <v>140</v>
      </c>
      <c r="G31" s="114">
        <v>185</v>
      </c>
      <c r="H31" s="114">
        <v>159</v>
      </c>
      <c r="I31" s="140">
        <v>181</v>
      </c>
      <c r="J31" s="115">
        <v>-17</v>
      </c>
      <c r="K31" s="116">
        <v>-9.3922651933701662</v>
      </c>
    </row>
    <row r="32" spans="1:11" ht="14.1" customHeight="1" x14ac:dyDescent="0.2">
      <c r="A32" s="306">
        <v>31</v>
      </c>
      <c r="B32" s="307" t="s">
        <v>251</v>
      </c>
      <c r="C32" s="308"/>
      <c r="D32" s="113">
        <v>0.2824098977945132</v>
      </c>
      <c r="E32" s="115">
        <v>21</v>
      </c>
      <c r="F32" s="114">
        <v>22</v>
      </c>
      <c r="G32" s="114">
        <v>33</v>
      </c>
      <c r="H32" s="114">
        <v>23</v>
      </c>
      <c r="I32" s="140">
        <v>28</v>
      </c>
      <c r="J32" s="115">
        <v>-7</v>
      </c>
      <c r="K32" s="116">
        <v>-25</v>
      </c>
    </row>
    <row r="33" spans="1:11" ht="14.1" customHeight="1" x14ac:dyDescent="0.2">
      <c r="A33" s="306">
        <v>32</v>
      </c>
      <c r="B33" s="307" t="s">
        <v>252</v>
      </c>
      <c r="C33" s="308"/>
      <c r="D33" s="113">
        <v>3.200645508337816</v>
      </c>
      <c r="E33" s="115">
        <v>238</v>
      </c>
      <c r="F33" s="114">
        <v>161</v>
      </c>
      <c r="G33" s="114">
        <v>311</v>
      </c>
      <c r="H33" s="114">
        <v>284</v>
      </c>
      <c r="I33" s="140">
        <v>253</v>
      </c>
      <c r="J33" s="115">
        <v>-15</v>
      </c>
      <c r="K33" s="116">
        <v>-5.9288537549407119</v>
      </c>
    </row>
    <row r="34" spans="1:11" ht="14.1" customHeight="1" x14ac:dyDescent="0.2">
      <c r="A34" s="306">
        <v>33</v>
      </c>
      <c r="B34" s="307" t="s">
        <v>253</v>
      </c>
      <c r="C34" s="308"/>
      <c r="D34" s="113">
        <v>1.4254975793437332</v>
      </c>
      <c r="E34" s="115">
        <v>106</v>
      </c>
      <c r="F34" s="114">
        <v>55</v>
      </c>
      <c r="G34" s="114">
        <v>152</v>
      </c>
      <c r="H34" s="114">
        <v>96</v>
      </c>
      <c r="I34" s="140">
        <v>89</v>
      </c>
      <c r="J34" s="115">
        <v>17</v>
      </c>
      <c r="K34" s="116">
        <v>19.101123595505619</v>
      </c>
    </row>
    <row r="35" spans="1:11" ht="14.1" customHeight="1" x14ac:dyDescent="0.2">
      <c r="A35" s="306">
        <v>34</v>
      </c>
      <c r="B35" s="307" t="s">
        <v>254</v>
      </c>
      <c r="C35" s="308"/>
      <c r="D35" s="113">
        <v>1.6810112963959118</v>
      </c>
      <c r="E35" s="115">
        <v>125</v>
      </c>
      <c r="F35" s="114">
        <v>93</v>
      </c>
      <c r="G35" s="114">
        <v>222</v>
      </c>
      <c r="H35" s="114">
        <v>123</v>
      </c>
      <c r="I35" s="140">
        <v>154</v>
      </c>
      <c r="J35" s="115">
        <v>-29</v>
      </c>
      <c r="K35" s="116">
        <v>-18.831168831168831</v>
      </c>
    </row>
    <row r="36" spans="1:11" ht="14.1" customHeight="1" x14ac:dyDescent="0.2">
      <c r="A36" s="306">
        <v>41</v>
      </c>
      <c r="B36" s="307" t="s">
        <v>255</v>
      </c>
      <c r="C36" s="308"/>
      <c r="D36" s="113">
        <v>0.33620225927918235</v>
      </c>
      <c r="E36" s="115">
        <v>25</v>
      </c>
      <c r="F36" s="114">
        <v>21</v>
      </c>
      <c r="G36" s="114">
        <v>53</v>
      </c>
      <c r="H36" s="114">
        <v>36</v>
      </c>
      <c r="I36" s="140">
        <v>38</v>
      </c>
      <c r="J36" s="115">
        <v>-13</v>
      </c>
      <c r="K36" s="116">
        <v>-34.210526315789473</v>
      </c>
    </row>
    <row r="37" spans="1:11" ht="14.1" customHeight="1" x14ac:dyDescent="0.2">
      <c r="A37" s="306">
        <v>42</v>
      </c>
      <c r="B37" s="307" t="s">
        <v>256</v>
      </c>
      <c r="C37" s="308"/>
      <c r="D37" s="113">
        <v>0.25551371705217857</v>
      </c>
      <c r="E37" s="115">
        <v>19</v>
      </c>
      <c r="F37" s="114" t="s">
        <v>513</v>
      </c>
      <c r="G37" s="114">
        <v>11</v>
      </c>
      <c r="H37" s="114" t="s">
        <v>513</v>
      </c>
      <c r="I37" s="140">
        <v>13</v>
      </c>
      <c r="J37" s="115">
        <v>6</v>
      </c>
      <c r="K37" s="116">
        <v>46.153846153846153</v>
      </c>
    </row>
    <row r="38" spans="1:11" ht="14.1" customHeight="1" x14ac:dyDescent="0.2">
      <c r="A38" s="306">
        <v>43</v>
      </c>
      <c r="B38" s="307" t="s">
        <v>257</v>
      </c>
      <c r="C38" s="308"/>
      <c r="D38" s="113">
        <v>0.83378160301237225</v>
      </c>
      <c r="E38" s="115">
        <v>62</v>
      </c>
      <c r="F38" s="114">
        <v>52</v>
      </c>
      <c r="G38" s="114">
        <v>112</v>
      </c>
      <c r="H38" s="114">
        <v>78</v>
      </c>
      <c r="I38" s="140">
        <v>64</v>
      </c>
      <c r="J38" s="115">
        <v>-2</v>
      </c>
      <c r="K38" s="116">
        <v>-3.125</v>
      </c>
    </row>
    <row r="39" spans="1:11" ht="14.1" customHeight="1" x14ac:dyDescent="0.2">
      <c r="A39" s="306">
        <v>51</v>
      </c>
      <c r="B39" s="307" t="s">
        <v>258</v>
      </c>
      <c r="C39" s="308"/>
      <c r="D39" s="113">
        <v>7.3964497041420119</v>
      </c>
      <c r="E39" s="115">
        <v>550</v>
      </c>
      <c r="F39" s="114">
        <v>451</v>
      </c>
      <c r="G39" s="114">
        <v>898</v>
      </c>
      <c r="H39" s="114">
        <v>846</v>
      </c>
      <c r="I39" s="140">
        <v>636</v>
      </c>
      <c r="J39" s="115">
        <v>-86</v>
      </c>
      <c r="K39" s="116">
        <v>-13.522012578616351</v>
      </c>
    </row>
    <row r="40" spans="1:11" ht="14.1" customHeight="1" x14ac:dyDescent="0.2">
      <c r="A40" s="306" t="s">
        <v>259</v>
      </c>
      <c r="B40" s="307" t="s">
        <v>260</v>
      </c>
      <c r="C40" s="308"/>
      <c r="D40" s="113">
        <v>6.9930069930069934</v>
      </c>
      <c r="E40" s="115">
        <v>520</v>
      </c>
      <c r="F40" s="114">
        <v>421</v>
      </c>
      <c r="G40" s="114">
        <v>852</v>
      </c>
      <c r="H40" s="114">
        <v>822</v>
      </c>
      <c r="I40" s="140">
        <v>605</v>
      </c>
      <c r="J40" s="115">
        <v>-85</v>
      </c>
      <c r="K40" s="116">
        <v>-14.049586776859504</v>
      </c>
    </row>
    <row r="41" spans="1:11" ht="14.1" customHeight="1" x14ac:dyDescent="0.2">
      <c r="A41" s="306"/>
      <c r="B41" s="307" t="s">
        <v>261</v>
      </c>
      <c r="C41" s="308"/>
      <c r="D41" s="113">
        <v>6.4281871974179667</v>
      </c>
      <c r="E41" s="115">
        <v>478</v>
      </c>
      <c r="F41" s="114">
        <v>366</v>
      </c>
      <c r="G41" s="114">
        <v>705</v>
      </c>
      <c r="H41" s="114">
        <v>776</v>
      </c>
      <c r="I41" s="140">
        <v>563</v>
      </c>
      <c r="J41" s="115">
        <v>-85</v>
      </c>
      <c r="K41" s="116">
        <v>-15.097690941385435</v>
      </c>
    </row>
    <row r="42" spans="1:11" ht="14.1" customHeight="1" x14ac:dyDescent="0.2">
      <c r="A42" s="306">
        <v>52</v>
      </c>
      <c r="B42" s="307" t="s">
        <v>262</v>
      </c>
      <c r="C42" s="308"/>
      <c r="D42" s="113">
        <v>7.4098977945131788</v>
      </c>
      <c r="E42" s="115">
        <v>551</v>
      </c>
      <c r="F42" s="114">
        <v>280</v>
      </c>
      <c r="G42" s="114">
        <v>434</v>
      </c>
      <c r="H42" s="114">
        <v>482</v>
      </c>
      <c r="I42" s="140">
        <v>550</v>
      </c>
      <c r="J42" s="115">
        <v>1</v>
      </c>
      <c r="K42" s="116">
        <v>0.18181818181818182</v>
      </c>
    </row>
    <row r="43" spans="1:11" ht="14.1" customHeight="1" x14ac:dyDescent="0.2">
      <c r="A43" s="306" t="s">
        <v>263</v>
      </c>
      <c r="B43" s="307" t="s">
        <v>264</v>
      </c>
      <c r="C43" s="308"/>
      <c r="D43" s="113">
        <v>6.4819795589026361</v>
      </c>
      <c r="E43" s="115">
        <v>482</v>
      </c>
      <c r="F43" s="114">
        <v>238</v>
      </c>
      <c r="G43" s="114">
        <v>358</v>
      </c>
      <c r="H43" s="114">
        <v>292</v>
      </c>
      <c r="I43" s="140">
        <v>454</v>
      </c>
      <c r="J43" s="115">
        <v>28</v>
      </c>
      <c r="K43" s="116">
        <v>6.1674008810572687</v>
      </c>
    </row>
    <row r="44" spans="1:11" ht="14.1" customHeight="1" x14ac:dyDescent="0.2">
      <c r="A44" s="306">
        <v>53</v>
      </c>
      <c r="B44" s="307" t="s">
        <v>265</v>
      </c>
      <c r="C44" s="308"/>
      <c r="D44" s="113">
        <v>0.64550833781603012</v>
      </c>
      <c r="E44" s="115">
        <v>48</v>
      </c>
      <c r="F44" s="114">
        <v>35</v>
      </c>
      <c r="G44" s="114">
        <v>112</v>
      </c>
      <c r="H44" s="114">
        <v>44</v>
      </c>
      <c r="I44" s="140">
        <v>31</v>
      </c>
      <c r="J44" s="115">
        <v>17</v>
      </c>
      <c r="K44" s="116">
        <v>54.838709677419352</v>
      </c>
    </row>
    <row r="45" spans="1:11" ht="14.1" customHeight="1" x14ac:dyDescent="0.2">
      <c r="A45" s="306" t="s">
        <v>266</v>
      </c>
      <c r="B45" s="307" t="s">
        <v>267</v>
      </c>
      <c r="C45" s="308"/>
      <c r="D45" s="113">
        <v>0.53792361484669182</v>
      </c>
      <c r="E45" s="115">
        <v>40</v>
      </c>
      <c r="F45" s="114">
        <v>29</v>
      </c>
      <c r="G45" s="114">
        <v>103</v>
      </c>
      <c r="H45" s="114">
        <v>41</v>
      </c>
      <c r="I45" s="140">
        <v>25</v>
      </c>
      <c r="J45" s="115">
        <v>15</v>
      </c>
      <c r="K45" s="116">
        <v>60</v>
      </c>
    </row>
    <row r="46" spans="1:11" ht="14.1" customHeight="1" x14ac:dyDescent="0.2">
      <c r="A46" s="306">
        <v>54</v>
      </c>
      <c r="B46" s="307" t="s">
        <v>268</v>
      </c>
      <c r="C46" s="308"/>
      <c r="D46" s="113">
        <v>2.8778913394298011</v>
      </c>
      <c r="E46" s="115">
        <v>214</v>
      </c>
      <c r="F46" s="114">
        <v>161</v>
      </c>
      <c r="G46" s="114">
        <v>198</v>
      </c>
      <c r="H46" s="114">
        <v>201</v>
      </c>
      <c r="I46" s="140">
        <v>222</v>
      </c>
      <c r="J46" s="115">
        <v>-8</v>
      </c>
      <c r="K46" s="116">
        <v>-3.6036036036036037</v>
      </c>
    </row>
    <row r="47" spans="1:11" ht="14.1" customHeight="1" x14ac:dyDescent="0.2">
      <c r="A47" s="306">
        <v>61</v>
      </c>
      <c r="B47" s="307" t="s">
        <v>269</v>
      </c>
      <c r="C47" s="308"/>
      <c r="D47" s="113">
        <v>4.9354491662183966</v>
      </c>
      <c r="E47" s="115">
        <v>367</v>
      </c>
      <c r="F47" s="114">
        <v>123</v>
      </c>
      <c r="G47" s="114">
        <v>238</v>
      </c>
      <c r="H47" s="114">
        <v>137</v>
      </c>
      <c r="I47" s="140">
        <v>244</v>
      </c>
      <c r="J47" s="115">
        <v>123</v>
      </c>
      <c r="K47" s="116">
        <v>50.409836065573771</v>
      </c>
    </row>
    <row r="48" spans="1:11" ht="14.1" customHeight="1" x14ac:dyDescent="0.2">
      <c r="A48" s="306">
        <v>62</v>
      </c>
      <c r="B48" s="307" t="s">
        <v>270</v>
      </c>
      <c r="C48" s="308"/>
      <c r="D48" s="113">
        <v>7.3561054330285103</v>
      </c>
      <c r="E48" s="115">
        <v>547</v>
      </c>
      <c r="F48" s="114">
        <v>594</v>
      </c>
      <c r="G48" s="114">
        <v>881</v>
      </c>
      <c r="H48" s="114">
        <v>477</v>
      </c>
      <c r="I48" s="140">
        <v>627</v>
      </c>
      <c r="J48" s="115">
        <v>-80</v>
      </c>
      <c r="K48" s="116">
        <v>-12.759170653907496</v>
      </c>
    </row>
    <row r="49" spans="1:11" ht="14.1" customHeight="1" x14ac:dyDescent="0.2">
      <c r="A49" s="306">
        <v>63</v>
      </c>
      <c r="B49" s="307" t="s">
        <v>271</v>
      </c>
      <c r="C49" s="308"/>
      <c r="D49" s="113">
        <v>3.3620225927918237</v>
      </c>
      <c r="E49" s="115">
        <v>250</v>
      </c>
      <c r="F49" s="114">
        <v>213</v>
      </c>
      <c r="G49" s="114">
        <v>314</v>
      </c>
      <c r="H49" s="114">
        <v>263</v>
      </c>
      <c r="I49" s="140">
        <v>307</v>
      </c>
      <c r="J49" s="115">
        <v>-57</v>
      </c>
      <c r="K49" s="116">
        <v>-18.566775244299674</v>
      </c>
    </row>
    <row r="50" spans="1:11" ht="14.1" customHeight="1" x14ac:dyDescent="0.2">
      <c r="A50" s="306" t="s">
        <v>272</v>
      </c>
      <c r="B50" s="307" t="s">
        <v>273</v>
      </c>
      <c r="C50" s="308"/>
      <c r="D50" s="113">
        <v>0.4975793437331899</v>
      </c>
      <c r="E50" s="115">
        <v>37</v>
      </c>
      <c r="F50" s="114">
        <v>20</v>
      </c>
      <c r="G50" s="114">
        <v>77</v>
      </c>
      <c r="H50" s="114">
        <v>32</v>
      </c>
      <c r="I50" s="140">
        <v>28</v>
      </c>
      <c r="J50" s="115">
        <v>9</v>
      </c>
      <c r="K50" s="116">
        <v>32.142857142857146</v>
      </c>
    </row>
    <row r="51" spans="1:11" ht="14.1" customHeight="1" x14ac:dyDescent="0.2">
      <c r="A51" s="306" t="s">
        <v>274</v>
      </c>
      <c r="B51" s="307" t="s">
        <v>275</v>
      </c>
      <c r="C51" s="308"/>
      <c r="D51" s="113">
        <v>2.6627218934911241</v>
      </c>
      <c r="E51" s="115">
        <v>198</v>
      </c>
      <c r="F51" s="114">
        <v>178</v>
      </c>
      <c r="G51" s="114">
        <v>214</v>
      </c>
      <c r="H51" s="114">
        <v>220</v>
      </c>
      <c r="I51" s="140">
        <v>267</v>
      </c>
      <c r="J51" s="115">
        <v>-69</v>
      </c>
      <c r="K51" s="116">
        <v>-25.842696629213481</v>
      </c>
    </row>
    <row r="52" spans="1:11" ht="14.1" customHeight="1" x14ac:dyDescent="0.2">
      <c r="A52" s="306">
        <v>71</v>
      </c>
      <c r="B52" s="307" t="s">
        <v>276</v>
      </c>
      <c r="C52" s="308"/>
      <c r="D52" s="113">
        <v>7.6116191500806885</v>
      </c>
      <c r="E52" s="115">
        <v>566</v>
      </c>
      <c r="F52" s="114">
        <v>356</v>
      </c>
      <c r="G52" s="114">
        <v>700</v>
      </c>
      <c r="H52" s="114">
        <v>521</v>
      </c>
      <c r="I52" s="140">
        <v>627</v>
      </c>
      <c r="J52" s="115">
        <v>-61</v>
      </c>
      <c r="K52" s="116">
        <v>-9.7288676236044651</v>
      </c>
    </row>
    <row r="53" spans="1:11" ht="14.1" customHeight="1" x14ac:dyDescent="0.2">
      <c r="A53" s="306" t="s">
        <v>277</v>
      </c>
      <c r="B53" s="307" t="s">
        <v>278</v>
      </c>
      <c r="C53" s="308"/>
      <c r="D53" s="113">
        <v>2.3265196342119419</v>
      </c>
      <c r="E53" s="115">
        <v>173</v>
      </c>
      <c r="F53" s="114">
        <v>127</v>
      </c>
      <c r="G53" s="114">
        <v>246</v>
      </c>
      <c r="H53" s="114">
        <v>148</v>
      </c>
      <c r="I53" s="140">
        <v>215</v>
      </c>
      <c r="J53" s="115">
        <v>-42</v>
      </c>
      <c r="K53" s="116">
        <v>-19.534883720930232</v>
      </c>
    </row>
    <row r="54" spans="1:11" ht="14.1" customHeight="1" x14ac:dyDescent="0.2">
      <c r="A54" s="306" t="s">
        <v>279</v>
      </c>
      <c r="B54" s="307" t="s">
        <v>280</v>
      </c>
      <c r="C54" s="308"/>
      <c r="D54" s="113">
        <v>4.4378698224852071</v>
      </c>
      <c r="E54" s="115">
        <v>330</v>
      </c>
      <c r="F54" s="114">
        <v>184</v>
      </c>
      <c r="G54" s="114">
        <v>395</v>
      </c>
      <c r="H54" s="114">
        <v>292</v>
      </c>
      <c r="I54" s="140">
        <v>335</v>
      </c>
      <c r="J54" s="115">
        <v>-5</v>
      </c>
      <c r="K54" s="116">
        <v>-1.4925373134328359</v>
      </c>
    </row>
    <row r="55" spans="1:11" ht="14.1" customHeight="1" x14ac:dyDescent="0.2">
      <c r="A55" s="306">
        <v>72</v>
      </c>
      <c r="B55" s="307" t="s">
        <v>281</v>
      </c>
      <c r="C55" s="308"/>
      <c r="D55" s="113">
        <v>2.0710059171597632</v>
      </c>
      <c r="E55" s="115">
        <v>154</v>
      </c>
      <c r="F55" s="114">
        <v>93</v>
      </c>
      <c r="G55" s="114">
        <v>219</v>
      </c>
      <c r="H55" s="114">
        <v>120</v>
      </c>
      <c r="I55" s="140">
        <v>183</v>
      </c>
      <c r="J55" s="115">
        <v>-29</v>
      </c>
      <c r="K55" s="116">
        <v>-15.846994535519126</v>
      </c>
    </row>
    <row r="56" spans="1:11" ht="14.1" customHeight="1" x14ac:dyDescent="0.2">
      <c r="A56" s="306" t="s">
        <v>282</v>
      </c>
      <c r="B56" s="307" t="s">
        <v>283</v>
      </c>
      <c r="C56" s="308"/>
      <c r="D56" s="113">
        <v>0.82033351264120491</v>
      </c>
      <c r="E56" s="115">
        <v>61</v>
      </c>
      <c r="F56" s="114">
        <v>33</v>
      </c>
      <c r="G56" s="114">
        <v>106</v>
      </c>
      <c r="H56" s="114">
        <v>24</v>
      </c>
      <c r="I56" s="140">
        <v>59</v>
      </c>
      <c r="J56" s="115">
        <v>2</v>
      </c>
      <c r="K56" s="116">
        <v>3.3898305084745761</v>
      </c>
    </row>
    <row r="57" spans="1:11" ht="14.1" customHeight="1" x14ac:dyDescent="0.2">
      <c r="A57" s="306" t="s">
        <v>284</v>
      </c>
      <c r="B57" s="307" t="s">
        <v>285</v>
      </c>
      <c r="C57" s="308"/>
      <c r="D57" s="113">
        <v>0.82033351264120491</v>
      </c>
      <c r="E57" s="115">
        <v>61</v>
      </c>
      <c r="F57" s="114">
        <v>45</v>
      </c>
      <c r="G57" s="114">
        <v>46</v>
      </c>
      <c r="H57" s="114">
        <v>59</v>
      </c>
      <c r="I57" s="140">
        <v>80</v>
      </c>
      <c r="J57" s="115">
        <v>-19</v>
      </c>
      <c r="K57" s="116">
        <v>-23.75</v>
      </c>
    </row>
    <row r="58" spans="1:11" ht="14.1" customHeight="1" x14ac:dyDescent="0.2">
      <c r="A58" s="306">
        <v>73</v>
      </c>
      <c r="B58" s="307" t="s">
        <v>286</v>
      </c>
      <c r="C58" s="308"/>
      <c r="D58" s="113">
        <v>1.5734265734265733</v>
      </c>
      <c r="E58" s="115">
        <v>117</v>
      </c>
      <c r="F58" s="114">
        <v>89</v>
      </c>
      <c r="G58" s="114">
        <v>171</v>
      </c>
      <c r="H58" s="114">
        <v>86</v>
      </c>
      <c r="I58" s="140">
        <v>104</v>
      </c>
      <c r="J58" s="115">
        <v>13</v>
      </c>
      <c r="K58" s="116">
        <v>12.5</v>
      </c>
    </row>
    <row r="59" spans="1:11" ht="14.1" customHeight="1" x14ac:dyDescent="0.2">
      <c r="A59" s="306" t="s">
        <v>287</v>
      </c>
      <c r="B59" s="307" t="s">
        <v>288</v>
      </c>
      <c r="C59" s="308"/>
      <c r="D59" s="113">
        <v>1.2372243141473911</v>
      </c>
      <c r="E59" s="115">
        <v>92</v>
      </c>
      <c r="F59" s="114">
        <v>71</v>
      </c>
      <c r="G59" s="114">
        <v>123</v>
      </c>
      <c r="H59" s="114">
        <v>69</v>
      </c>
      <c r="I59" s="140">
        <v>82</v>
      </c>
      <c r="J59" s="115">
        <v>10</v>
      </c>
      <c r="K59" s="116">
        <v>12.195121951219512</v>
      </c>
    </row>
    <row r="60" spans="1:11" ht="14.1" customHeight="1" x14ac:dyDescent="0.2">
      <c r="A60" s="306">
        <v>81</v>
      </c>
      <c r="B60" s="307" t="s">
        <v>289</v>
      </c>
      <c r="C60" s="308"/>
      <c r="D60" s="113">
        <v>8.5126412049488973</v>
      </c>
      <c r="E60" s="115">
        <v>633</v>
      </c>
      <c r="F60" s="114">
        <v>630</v>
      </c>
      <c r="G60" s="114">
        <v>714</v>
      </c>
      <c r="H60" s="114">
        <v>573</v>
      </c>
      <c r="I60" s="140">
        <v>507</v>
      </c>
      <c r="J60" s="115">
        <v>126</v>
      </c>
      <c r="K60" s="116">
        <v>24.852071005917161</v>
      </c>
    </row>
    <row r="61" spans="1:11" ht="14.1" customHeight="1" x14ac:dyDescent="0.2">
      <c r="A61" s="306" t="s">
        <v>290</v>
      </c>
      <c r="B61" s="307" t="s">
        <v>291</v>
      </c>
      <c r="C61" s="308"/>
      <c r="D61" s="113">
        <v>2.7434104357181281</v>
      </c>
      <c r="E61" s="115">
        <v>204</v>
      </c>
      <c r="F61" s="114">
        <v>114</v>
      </c>
      <c r="G61" s="114">
        <v>231</v>
      </c>
      <c r="H61" s="114">
        <v>165</v>
      </c>
      <c r="I61" s="140">
        <v>120</v>
      </c>
      <c r="J61" s="115">
        <v>84</v>
      </c>
      <c r="K61" s="116">
        <v>70</v>
      </c>
    </row>
    <row r="62" spans="1:11" ht="14.1" customHeight="1" x14ac:dyDescent="0.2">
      <c r="A62" s="306" t="s">
        <v>292</v>
      </c>
      <c r="B62" s="307" t="s">
        <v>293</v>
      </c>
      <c r="C62" s="308"/>
      <c r="D62" s="113">
        <v>2.8913394298009685</v>
      </c>
      <c r="E62" s="115">
        <v>215</v>
      </c>
      <c r="F62" s="114">
        <v>314</v>
      </c>
      <c r="G62" s="114">
        <v>294</v>
      </c>
      <c r="H62" s="114">
        <v>230</v>
      </c>
      <c r="I62" s="140">
        <v>179</v>
      </c>
      <c r="J62" s="115">
        <v>36</v>
      </c>
      <c r="K62" s="116">
        <v>20.11173184357542</v>
      </c>
    </row>
    <row r="63" spans="1:11" ht="14.1" customHeight="1" x14ac:dyDescent="0.2">
      <c r="A63" s="306"/>
      <c r="B63" s="307" t="s">
        <v>294</v>
      </c>
      <c r="C63" s="308"/>
      <c r="D63" s="113">
        <v>2.4206562668101128</v>
      </c>
      <c r="E63" s="115">
        <v>180</v>
      </c>
      <c r="F63" s="114">
        <v>296</v>
      </c>
      <c r="G63" s="114">
        <v>249</v>
      </c>
      <c r="H63" s="114">
        <v>196</v>
      </c>
      <c r="I63" s="140">
        <v>142</v>
      </c>
      <c r="J63" s="115">
        <v>38</v>
      </c>
      <c r="K63" s="116">
        <v>26.760563380281692</v>
      </c>
    </row>
    <row r="64" spans="1:11" ht="14.1" customHeight="1" x14ac:dyDescent="0.2">
      <c r="A64" s="306" t="s">
        <v>295</v>
      </c>
      <c r="B64" s="307" t="s">
        <v>296</v>
      </c>
      <c r="C64" s="308"/>
      <c r="D64" s="113">
        <v>1.1296395911780528</v>
      </c>
      <c r="E64" s="115">
        <v>84</v>
      </c>
      <c r="F64" s="114">
        <v>68</v>
      </c>
      <c r="G64" s="114">
        <v>64</v>
      </c>
      <c r="H64" s="114">
        <v>64</v>
      </c>
      <c r="I64" s="140">
        <v>79</v>
      </c>
      <c r="J64" s="115">
        <v>5</v>
      </c>
      <c r="K64" s="116">
        <v>6.3291139240506329</v>
      </c>
    </row>
    <row r="65" spans="1:11" ht="14.1" customHeight="1" x14ac:dyDescent="0.2">
      <c r="A65" s="306" t="s">
        <v>297</v>
      </c>
      <c r="B65" s="307" t="s">
        <v>298</v>
      </c>
      <c r="C65" s="308"/>
      <c r="D65" s="113">
        <v>0.71274878967186661</v>
      </c>
      <c r="E65" s="115">
        <v>53</v>
      </c>
      <c r="F65" s="114">
        <v>70</v>
      </c>
      <c r="G65" s="114">
        <v>59</v>
      </c>
      <c r="H65" s="114">
        <v>52</v>
      </c>
      <c r="I65" s="140">
        <v>66</v>
      </c>
      <c r="J65" s="115">
        <v>-13</v>
      </c>
      <c r="K65" s="116">
        <v>-19.696969696969695</v>
      </c>
    </row>
    <row r="66" spans="1:11" ht="14.1" customHeight="1" x14ac:dyDescent="0.2">
      <c r="A66" s="306">
        <v>82</v>
      </c>
      <c r="B66" s="307" t="s">
        <v>299</v>
      </c>
      <c r="C66" s="308"/>
      <c r="D66" s="113">
        <v>3.4830554061323293</v>
      </c>
      <c r="E66" s="115">
        <v>259</v>
      </c>
      <c r="F66" s="114">
        <v>314</v>
      </c>
      <c r="G66" s="114">
        <v>418</v>
      </c>
      <c r="H66" s="114">
        <v>258</v>
      </c>
      <c r="I66" s="140">
        <v>320</v>
      </c>
      <c r="J66" s="115">
        <v>-61</v>
      </c>
      <c r="K66" s="116">
        <v>-19.0625</v>
      </c>
    </row>
    <row r="67" spans="1:11" ht="14.1" customHeight="1" x14ac:dyDescent="0.2">
      <c r="A67" s="306" t="s">
        <v>300</v>
      </c>
      <c r="B67" s="307" t="s">
        <v>301</v>
      </c>
      <c r="C67" s="308"/>
      <c r="D67" s="113">
        <v>2.2458310919849382</v>
      </c>
      <c r="E67" s="115">
        <v>167</v>
      </c>
      <c r="F67" s="114">
        <v>235</v>
      </c>
      <c r="G67" s="114">
        <v>255</v>
      </c>
      <c r="H67" s="114">
        <v>218</v>
      </c>
      <c r="I67" s="140">
        <v>193</v>
      </c>
      <c r="J67" s="115">
        <v>-26</v>
      </c>
      <c r="K67" s="116">
        <v>-13.471502590673575</v>
      </c>
    </row>
    <row r="68" spans="1:11" ht="14.1" customHeight="1" x14ac:dyDescent="0.2">
      <c r="A68" s="306" t="s">
        <v>302</v>
      </c>
      <c r="B68" s="307" t="s">
        <v>303</v>
      </c>
      <c r="C68" s="308"/>
      <c r="D68" s="113">
        <v>0.80688542227003768</v>
      </c>
      <c r="E68" s="115">
        <v>60</v>
      </c>
      <c r="F68" s="114">
        <v>43</v>
      </c>
      <c r="G68" s="114">
        <v>96</v>
      </c>
      <c r="H68" s="114">
        <v>16</v>
      </c>
      <c r="I68" s="140">
        <v>93</v>
      </c>
      <c r="J68" s="115">
        <v>-33</v>
      </c>
      <c r="K68" s="116">
        <v>-35.483870967741936</v>
      </c>
    </row>
    <row r="69" spans="1:11" ht="14.1" customHeight="1" x14ac:dyDescent="0.2">
      <c r="A69" s="306">
        <v>83</v>
      </c>
      <c r="B69" s="307" t="s">
        <v>304</v>
      </c>
      <c r="C69" s="308"/>
      <c r="D69" s="113">
        <v>4.451317912856374</v>
      </c>
      <c r="E69" s="115">
        <v>331</v>
      </c>
      <c r="F69" s="114">
        <v>321</v>
      </c>
      <c r="G69" s="114">
        <v>844</v>
      </c>
      <c r="H69" s="114">
        <v>262</v>
      </c>
      <c r="I69" s="140">
        <v>382</v>
      </c>
      <c r="J69" s="115">
        <v>-51</v>
      </c>
      <c r="K69" s="116">
        <v>-13.350785340314136</v>
      </c>
    </row>
    <row r="70" spans="1:11" ht="14.1" customHeight="1" x14ac:dyDescent="0.2">
      <c r="A70" s="306" t="s">
        <v>305</v>
      </c>
      <c r="B70" s="307" t="s">
        <v>306</v>
      </c>
      <c r="C70" s="308"/>
      <c r="D70" s="113">
        <v>3.3620225927918237</v>
      </c>
      <c r="E70" s="115">
        <v>250</v>
      </c>
      <c r="F70" s="114">
        <v>240</v>
      </c>
      <c r="G70" s="114">
        <v>742</v>
      </c>
      <c r="H70" s="114">
        <v>171</v>
      </c>
      <c r="I70" s="140">
        <v>317</v>
      </c>
      <c r="J70" s="115">
        <v>-67</v>
      </c>
      <c r="K70" s="116">
        <v>-21.135646687697161</v>
      </c>
    </row>
    <row r="71" spans="1:11" ht="14.1" customHeight="1" x14ac:dyDescent="0.2">
      <c r="A71" s="306"/>
      <c r="B71" s="307" t="s">
        <v>307</v>
      </c>
      <c r="C71" s="308"/>
      <c r="D71" s="113">
        <v>1.8020441097364175</v>
      </c>
      <c r="E71" s="115">
        <v>134</v>
      </c>
      <c r="F71" s="114">
        <v>116</v>
      </c>
      <c r="G71" s="114">
        <v>453</v>
      </c>
      <c r="H71" s="114">
        <v>76</v>
      </c>
      <c r="I71" s="140">
        <v>216</v>
      </c>
      <c r="J71" s="115">
        <v>-82</v>
      </c>
      <c r="K71" s="116">
        <v>-37.962962962962962</v>
      </c>
    </row>
    <row r="72" spans="1:11" ht="14.1" customHeight="1" x14ac:dyDescent="0.2">
      <c r="A72" s="306">
        <v>84</v>
      </c>
      <c r="B72" s="307" t="s">
        <v>308</v>
      </c>
      <c r="C72" s="308"/>
      <c r="D72" s="113">
        <v>1.8423883808499193</v>
      </c>
      <c r="E72" s="115">
        <v>137</v>
      </c>
      <c r="F72" s="114">
        <v>105</v>
      </c>
      <c r="G72" s="114">
        <v>195</v>
      </c>
      <c r="H72" s="114">
        <v>104</v>
      </c>
      <c r="I72" s="140">
        <v>141</v>
      </c>
      <c r="J72" s="115">
        <v>-4</v>
      </c>
      <c r="K72" s="116">
        <v>-2.8368794326241136</v>
      </c>
    </row>
    <row r="73" spans="1:11" ht="14.1" customHeight="1" x14ac:dyDescent="0.2">
      <c r="A73" s="306" t="s">
        <v>309</v>
      </c>
      <c r="B73" s="307" t="s">
        <v>310</v>
      </c>
      <c r="C73" s="308"/>
      <c r="D73" s="113">
        <v>0.72619688004303384</v>
      </c>
      <c r="E73" s="115">
        <v>54</v>
      </c>
      <c r="F73" s="114">
        <v>38</v>
      </c>
      <c r="G73" s="114">
        <v>68</v>
      </c>
      <c r="H73" s="114">
        <v>51</v>
      </c>
      <c r="I73" s="140">
        <v>64</v>
      </c>
      <c r="J73" s="115">
        <v>-10</v>
      </c>
      <c r="K73" s="116">
        <v>-15.625</v>
      </c>
    </row>
    <row r="74" spans="1:11" ht="14.1" customHeight="1" x14ac:dyDescent="0.2">
      <c r="A74" s="306" t="s">
        <v>311</v>
      </c>
      <c r="B74" s="307" t="s">
        <v>312</v>
      </c>
      <c r="C74" s="308"/>
      <c r="D74" s="113">
        <v>5.3792361484669177E-2</v>
      </c>
      <c r="E74" s="115">
        <v>4</v>
      </c>
      <c r="F74" s="114">
        <v>10</v>
      </c>
      <c r="G74" s="114">
        <v>19</v>
      </c>
      <c r="H74" s="114">
        <v>4</v>
      </c>
      <c r="I74" s="140">
        <v>12</v>
      </c>
      <c r="J74" s="115">
        <v>-8</v>
      </c>
      <c r="K74" s="116">
        <v>-66.666666666666671</v>
      </c>
    </row>
    <row r="75" spans="1:11" ht="14.1" customHeight="1" x14ac:dyDescent="0.2">
      <c r="A75" s="306" t="s">
        <v>313</v>
      </c>
      <c r="B75" s="307" t="s">
        <v>314</v>
      </c>
      <c r="C75" s="308"/>
      <c r="D75" s="113">
        <v>0.65895642818719746</v>
      </c>
      <c r="E75" s="115">
        <v>49</v>
      </c>
      <c r="F75" s="114">
        <v>33</v>
      </c>
      <c r="G75" s="114">
        <v>67</v>
      </c>
      <c r="H75" s="114">
        <v>29</v>
      </c>
      <c r="I75" s="140">
        <v>42</v>
      </c>
      <c r="J75" s="115">
        <v>7</v>
      </c>
      <c r="K75" s="116">
        <v>16.666666666666668</v>
      </c>
    </row>
    <row r="76" spans="1:11" ht="14.1" customHeight="1" x14ac:dyDescent="0.2">
      <c r="A76" s="306">
        <v>91</v>
      </c>
      <c r="B76" s="307" t="s">
        <v>315</v>
      </c>
      <c r="C76" s="308"/>
      <c r="D76" s="113">
        <v>0.26896180742334591</v>
      </c>
      <c r="E76" s="115">
        <v>20</v>
      </c>
      <c r="F76" s="114">
        <v>45</v>
      </c>
      <c r="G76" s="114">
        <v>83</v>
      </c>
      <c r="H76" s="114">
        <v>15</v>
      </c>
      <c r="I76" s="140">
        <v>29</v>
      </c>
      <c r="J76" s="115">
        <v>-9</v>
      </c>
      <c r="K76" s="116">
        <v>-31.03448275862069</v>
      </c>
    </row>
    <row r="77" spans="1:11" ht="14.1" customHeight="1" x14ac:dyDescent="0.2">
      <c r="A77" s="306">
        <v>92</v>
      </c>
      <c r="B77" s="307" t="s">
        <v>316</v>
      </c>
      <c r="C77" s="308"/>
      <c r="D77" s="113">
        <v>0.41689080150618613</v>
      </c>
      <c r="E77" s="115">
        <v>31</v>
      </c>
      <c r="F77" s="114">
        <v>44</v>
      </c>
      <c r="G77" s="114">
        <v>50</v>
      </c>
      <c r="H77" s="114">
        <v>51</v>
      </c>
      <c r="I77" s="140">
        <v>72</v>
      </c>
      <c r="J77" s="115">
        <v>-41</v>
      </c>
      <c r="K77" s="116">
        <v>-56.944444444444443</v>
      </c>
    </row>
    <row r="78" spans="1:11" ht="14.1" customHeight="1" x14ac:dyDescent="0.2">
      <c r="A78" s="306">
        <v>93</v>
      </c>
      <c r="B78" s="307" t="s">
        <v>317</v>
      </c>
      <c r="C78" s="308"/>
      <c r="D78" s="113">
        <v>0.16137708445400753</v>
      </c>
      <c r="E78" s="115">
        <v>12</v>
      </c>
      <c r="F78" s="114">
        <v>6</v>
      </c>
      <c r="G78" s="114">
        <v>32</v>
      </c>
      <c r="H78" s="114">
        <v>18</v>
      </c>
      <c r="I78" s="140">
        <v>22</v>
      </c>
      <c r="J78" s="115">
        <v>-10</v>
      </c>
      <c r="K78" s="116">
        <v>-45.454545454545453</v>
      </c>
    </row>
    <row r="79" spans="1:11" ht="14.1" customHeight="1" x14ac:dyDescent="0.2">
      <c r="A79" s="306">
        <v>94</v>
      </c>
      <c r="B79" s="307" t="s">
        <v>318</v>
      </c>
      <c r="C79" s="308"/>
      <c r="D79" s="113">
        <v>9.4136632598171066E-2</v>
      </c>
      <c r="E79" s="115">
        <v>7</v>
      </c>
      <c r="F79" s="114">
        <v>9</v>
      </c>
      <c r="G79" s="114">
        <v>25</v>
      </c>
      <c r="H79" s="114">
        <v>30</v>
      </c>
      <c r="I79" s="140">
        <v>12</v>
      </c>
      <c r="J79" s="115">
        <v>-5</v>
      </c>
      <c r="K79" s="116">
        <v>-41.666666666666664</v>
      </c>
    </row>
    <row r="80" spans="1:11" ht="14.1" customHeight="1" x14ac:dyDescent="0.2">
      <c r="A80" s="306" t="s">
        <v>319</v>
      </c>
      <c r="B80" s="307" t="s">
        <v>320</v>
      </c>
      <c r="C80" s="308"/>
      <c r="D80" s="113">
        <v>4.0344271113501882E-2</v>
      </c>
      <c r="E80" s="115">
        <v>3</v>
      </c>
      <c r="F80" s="114" t="s">
        <v>513</v>
      </c>
      <c r="G80" s="114">
        <v>3</v>
      </c>
      <c r="H80" s="114" t="s">
        <v>513</v>
      </c>
      <c r="I80" s="140">
        <v>3</v>
      </c>
      <c r="J80" s="115">
        <v>0</v>
      </c>
      <c r="K80" s="116">
        <v>0</v>
      </c>
    </row>
    <row r="81" spans="1:11" ht="14.1" customHeight="1" x14ac:dyDescent="0.2">
      <c r="A81" s="310" t="s">
        <v>321</v>
      </c>
      <c r="B81" s="311" t="s">
        <v>333</v>
      </c>
      <c r="C81" s="312"/>
      <c r="D81" s="125">
        <v>0.36309844002151692</v>
      </c>
      <c r="E81" s="143">
        <v>27</v>
      </c>
      <c r="F81" s="144">
        <v>45</v>
      </c>
      <c r="G81" s="144">
        <v>117</v>
      </c>
      <c r="H81" s="144">
        <v>26</v>
      </c>
      <c r="I81" s="145">
        <v>33</v>
      </c>
      <c r="J81" s="143">
        <v>-6</v>
      </c>
      <c r="K81" s="146">
        <v>-18.181818181818183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7858</v>
      </c>
      <c r="E11" s="114">
        <v>7203</v>
      </c>
      <c r="F11" s="114">
        <v>8402</v>
      </c>
      <c r="G11" s="114">
        <v>7578</v>
      </c>
      <c r="H11" s="140">
        <v>8374</v>
      </c>
      <c r="I11" s="115">
        <v>-516</v>
      </c>
      <c r="J11" s="116">
        <v>-6.1619297826606161</v>
      </c>
    </row>
    <row r="12" spans="1:15" s="110" customFormat="1" ht="24.95" customHeight="1" x14ac:dyDescent="0.2">
      <c r="A12" s="193" t="s">
        <v>132</v>
      </c>
      <c r="B12" s="194" t="s">
        <v>133</v>
      </c>
      <c r="C12" s="113">
        <v>1.2853143293458895</v>
      </c>
      <c r="D12" s="115">
        <v>101</v>
      </c>
      <c r="E12" s="114">
        <v>158</v>
      </c>
      <c r="F12" s="114">
        <v>227</v>
      </c>
      <c r="G12" s="114">
        <v>113</v>
      </c>
      <c r="H12" s="140">
        <v>94</v>
      </c>
      <c r="I12" s="115">
        <v>7</v>
      </c>
      <c r="J12" s="116">
        <v>7.4468085106382977</v>
      </c>
    </row>
    <row r="13" spans="1:15" s="110" customFormat="1" ht="24.95" customHeight="1" x14ac:dyDescent="0.2">
      <c r="A13" s="193" t="s">
        <v>134</v>
      </c>
      <c r="B13" s="199" t="s">
        <v>214</v>
      </c>
      <c r="C13" s="113">
        <v>0.80173072028505976</v>
      </c>
      <c r="D13" s="115">
        <v>63</v>
      </c>
      <c r="E13" s="114">
        <v>72</v>
      </c>
      <c r="F13" s="114">
        <v>74</v>
      </c>
      <c r="G13" s="114">
        <v>46</v>
      </c>
      <c r="H13" s="140">
        <v>82</v>
      </c>
      <c r="I13" s="115">
        <v>-19</v>
      </c>
      <c r="J13" s="116">
        <v>-23.170731707317074</v>
      </c>
    </row>
    <row r="14" spans="1:15" s="287" customFormat="1" ht="24.95" customHeight="1" x14ac:dyDescent="0.2">
      <c r="A14" s="193" t="s">
        <v>215</v>
      </c>
      <c r="B14" s="199" t="s">
        <v>137</v>
      </c>
      <c r="C14" s="113">
        <v>21.226775260880633</v>
      </c>
      <c r="D14" s="115">
        <v>1668</v>
      </c>
      <c r="E14" s="114">
        <v>1589</v>
      </c>
      <c r="F14" s="114">
        <v>1472</v>
      </c>
      <c r="G14" s="114">
        <v>1070</v>
      </c>
      <c r="H14" s="140">
        <v>2094</v>
      </c>
      <c r="I14" s="115">
        <v>-426</v>
      </c>
      <c r="J14" s="116">
        <v>-20.343839541547279</v>
      </c>
      <c r="K14" s="110"/>
      <c r="L14" s="110"/>
      <c r="M14" s="110"/>
      <c r="N14" s="110"/>
      <c r="O14" s="110"/>
    </row>
    <row r="15" spans="1:15" s="110" customFormat="1" ht="24.95" customHeight="1" x14ac:dyDescent="0.2">
      <c r="A15" s="193" t="s">
        <v>216</v>
      </c>
      <c r="B15" s="199" t="s">
        <v>217</v>
      </c>
      <c r="C15" s="113">
        <v>3.703232374650038</v>
      </c>
      <c r="D15" s="115">
        <v>291</v>
      </c>
      <c r="E15" s="114">
        <v>670</v>
      </c>
      <c r="F15" s="114">
        <v>264</v>
      </c>
      <c r="G15" s="114">
        <v>205</v>
      </c>
      <c r="H15" s="140">
        <v>424</v>
      </c>
      <c r="I15" s="115">
        <v>-133</v>
      </c>
      <c r="J15" s="116">
        <v>-31.367924528301888</v>
      </c>
    </row>
    <row r="16" spans="1:15" s="287" customFormat="1" ht="24.95" customHeight="1" x14ac:dyDescent="0.2">
      <c r="A16" s="193" t="s">
        <v>218</v>
      </c>
      <c r="B16" s="199" t="s">
        <v>141</v>
      </c>
      <c r="C16" s="113">
        <v>15.512853143293459</v>
      </c>
      <c r="D16" s="115">
        <v>1219</v>
      </c>
      <c r="E16" s="114">
        <v>706</v>
      </c>
      <c r="F16" s="114">
        <v>1021</v>
      </c>
      <c r="G16" s="114">
        <v>716</v>
      </c>
      <c r="H16" s="140">
        <v>1363</v>
      </c>
      <c r="I16" s="115">
        <v>-144</v>
      </c>
      <c r="J16" s="116">
        <v>-10.564930300807044</v>
      </c>
      <c r="K16" s="110"/>
      <c r="L16" s="110"/>
      <c r="M16" s="110"/>
      <c r="N16" s="110"/>
      <c r="O16" s="110"/>
    </row>
    <row r="17" spans="1:15" s="110" customFormat="1" ht="24.95" customHeight="1" x14ac:dyDescent="0.2">
      <c r="A17" s="193" t="s">
        <v>142</v>
      </c>
      <c r="B17" s="199" t="s">
        <v>220</v>
      </c>
      <c r="C17" s="113">
        <v>2.0106897429371342</v>
      </c>
      <c r="D17" s="115">
        <v>158</v>
      </c>
      <c r="E17" s="114">
        <v>213</v>
      </c>
      <c r="F17" s="114">
        <v>187</v>
      </c>
      <c r="G17" s="114">
        <v>149</v>
      </c>
      <c r="H17" s="140">
        <v>307</v>
      </c>
      <c r="I17" s="115">
        <v>-149</v>
      </c>
      <c r="J17" s="116">
        <v>-48.534201954397396</v>
      </c>
    </row>
    <row r="18" spans="1:15" s="287" customFormat="1" ht="24.95" customHeight="1" x14ac:dyDescent="0.2">
      <c r="A18" s="201" t="s">
        <v>144</v>
      </c>
      <c r="B18" s="202" t="s">
        <v>145</v>
      </c>
      <c r="C18" s="113">
        <v>6.5029269534232625</v>
      </c>
      <c r="D18" s="115">
        <v>511</v>
      </c>
      <c r="E18" s="114">
        <v>431</v>
      </c>
      <c r="F18" s="114">
        <v>538</v>
      </c>
      <c r="G18" s="114">
        <v>396</v>
      </c>
      <c r="H18" s="140">
        <v>568</v>
      </c>
      <c r="I18" s="115">
        <v>-57</v>
      </c>
      <c r="J18" s="116">
        <v>-10.035211267605634</v>
      </c>
      <c r="K18" s="110"/>
      <c r="L18" s="110"/>
      <c r="M18" s="110"/>
      <c r="N18" s="110"/>
      <c r="O18" s="110"/>
    </row>
    <row r="19" spans="1:15" s="110" customFormat="1" ht="24.95" customHeight="1" x14ac:dyDescent="0.2">
      <c r="A19" s="193" t="s">
        <v>146</v>
      </c>
      <c r="B19" s="199" t="s">
        <v>147</v>
      </c>
      <c r="C19" s="113">
        <v>14.494782387375922</v>
      </c>
      <c r="D19" s="115">
        <v>1139</v>
      </c>
      <c r="E19" s="114">
        <v>938</v>
      </c>
      <c r="F19" s="114">
        <v>1163</v>
      </c>
      <c r="G19" s="114">
        <v>876</v>
      </c>
      <c r="H19" s="140">
        <v>1223</v>
      </c>
      <c r="I19" s="115">
        <v>-84</v>
      </c>
      <c r="J19" s="116">
        <v>-6.8683565004088312</v>
      </c>
    </row>
    <row r="20" spans="1:15" s="287" customFormat="1" ht="24.95" customHeight="1" x14ac:dyDescent="0.2">
      <c r="A20" s="193" t="s">
        <v>148</v>
      </c>
      <c r="B20" s="199" t="s">
        <v>149</v>
      </c>
      <c r="C20" s="113">
        <v>4.3522524815474677</v>
      </c>
      <c r="D20" s="115">
        <v>342</v>
      </c>
      <c r="E20" s="114">
        <v>461</v>
      </c>
      <c r="F20" s="114">
        <v>372</v>
      </c>
      <c r="G20" s="114">
        <v>339</v>
      </c>
      <c r="H20" s="140">
        <v>367</v>
      </c>
      <c r="I20" s="115">
        <v>-25</v>
      </c>
      <c r="J20" s="116">
        <v>-6.8119891008174385</v>
      </c>
      <c r="K20" s="110"/>
      <c r="L20" s="110"/>
      <c r="M20" s="110"/>
      <c r="N20" s="110"/>
      <c r="O20" s="110"/>
    </row>
    <row r="21" spans="1:15" s="110" customFormat="1" ht="24.95" customHeight="1" x14ac:dyDescent="0.2">
      <c r="A21" s="201" t="s">
        <v>150</v>
      </c>
      <c r="B21" s="202" t="s">
        <v>151</v>
      </c>
      <c r="C21" s="113">
        <v>5.8793586154237722</v>
      </c>
      <c r="D21" s="115">
        <v>462</v>
      </c>
      <c r="E21" s="114">
        <v>413</v>
      </c>
      <c r="F21" s="114">
        <v>449</v>
      </c>
      <c r="G21" s="114">
        <v>419</v>
      </c>
      <c r="H21" s="140">
        <v>409</v>
      </c>
      <c r="I21" s="115">
        <v>53</v>
      </c>
      <c r="J21" s="116">
        <v>12.95843520782396</v>
      </c>
    </row>
    <row r="22" spans="1:15" s="110" customFormat="1" ht="24.95" customHeight="1" x14ac:dyDescent="0.2">
      <c r="A22" s="201" t="s">
        <v>152</v>
      </c>
      <c r="B22" s="199" t="s">
        <v>153</v>
      </c>
      <c r="C22" s="113">
        <v>0.92898956477475181</v>
      </c>
      <c r="D22" s="115">
        <v>73</v>
      </c>
      <c r="E22" s="114">
        <v>51</v>
      </c>
      <c r="F22" s="114">
        <v>84</v>
      </c>
      <c r="G22" s="114">
        <v>59</v>
      </c>
      <c r="H22" s="140">
        <v>55</v>
      </c>
      <c r="I22" s="115">
        <v>18</v>
      </c>
      <c r="J22" s="116">
        <v>32.727272727272727</v>
      </c>
    </row>
    <row r="23" spans="1:15" s="110" customFormat="1" ht="24.95" customHeight="1" x14ac:dyDescent="0.2">
      <c r="A23" s="193" t="s">
        <v>154</v>
      </c>
      <c r="B23" s="199" t="s">
        <v>155</v>
      </c>
      <c r="C23" s="113">
        <v>1.3234919826927971</v>
      </c>
      <c r="D23" s="115">
        <v>104</v>
      </c>
      <c r="E23" s="114">
        <v>70</v>
      </c>
      <c r="F23" s="114">
        <v>93</v>
      </c>
      <c r="G23" s="114">
        <v>68</v>
      </c>
      <c r="H23" s="140">
        <v>113</v>
      </c>
      <c r="I23" s="115">
        <v>-9</v>
      </c>
      <c r="J23" s="116">
        <v>-7.9646017699115044</v>
      </c>
    </row>
    <row r="24" spans="1:15" s="110" customFormat="1" ht="24.95" customHeight="1" x14ac:dyDescent="0.2">
      <c r="A24" s="193" t="s">
        <v>156</v>
      </c>
      <c r="B24" s="199" t="s">
        <v>221</v>
      </c>
      <c r="C24" s="113">
        <v>4.3268007126495291</v>
      </c>
      <c r="D24" s="115">
        <v>340</v>
      </c>
      <c r="E24" s="114">
        <v>437</v>
      </c>
      <c r="F24" s="114">
        <v>352</v>
      </c>
      <c r="G24" s="114">
        <v>305</v>
      </c>
      <c r="H24" s="140">
        <v>495</v>
      </c>
      <c r="I24" s="115">
        <v>-155</v>
      </c>
      <c r="J24" s="116">
        <v>-31.313131313131311</v>
      </c>
    </row>
    <row r="25" spans="1:15" s="110" customFormat="1" ht="24.95" customHeight="1" x14ac:dyDescent="0.2">
      <c r="A25" s="193" t="s">
        <v>222</v>
      </c>
      <c r="B25" s="204" t="s">
        <v>159</v>
      </c>
      <c r="C25" s="113">
        <v>3.4105370323237465</v>
      </c>
      <c r="D25" s="115">
        <v>268</v>
      </c>
      <c r="E25" s="114">
        <v>239</v>
      </c>
      <c r="F25" s="114">
        <v>270</v>
      </c>
      <c r="G25" s="114">
        <v>214</v>
      </c>
      <c r="H25" s="140">
        <v>285</v>
      </c>
      <c r="I25" s="115">
        <v>-17</v>
      </c>
      <c r="J25" s="116">
        <v>-5.9649122807017543</v>
      </c>
    </row>
    <row r="26" spans="1:15" s="110" customFormat="1" ht="24.95" customHeight="1" x14ac:dyDescent="0.2">
      <c r="A26" s="201">
        <v>782.78300000000002</v>
      </c>
      <c r="B26" s="203" t="s">
        <v>160</v>
      </c>
      <c r="C26" s="113">
        <v>11.109697123950115</v>
      </c>
      <c r="D26" s="115">
        <v>873</v>
      </c>
      <c r="E26" s="114">
        <v>824</v>
      </c>
      <c r="F26" s="114">
        <v>961</v>
      </c>
      <c r="G26" s="114">
        <v>2117</v>
      </c>
      <c r="H26" s="140">
        <v>943</v>
      </c>
      <c r="I26" s="115">
        <v>-70</v>
      </c>
      <c r="J26" s="116">
        <v>-7.4231177094379639</v>
      </c>
    </row>
    <row r="27" spans="1:15" s="110" customFormat="1" ht="24.95" customHeight="1" x14ac:dyDescent="0.2">
      <c r="A27" s="193" t="s">
        <v>161</v>
      </c>
      <c r="B27" s="199" t="s">
        <v>162</v>
      </c>
      <c r="C27" s="113">
        <v>1.5271061338763043</v>
      </c>
      <c r="D27" s="115">
        <v>120</v>
      </c>
      <c r="E27" s="114">
        <v>83</v>
      </c>
      <c r="F27" s="114">
        <v>211</v>
      </c>
      <c r="G27" s="114">
        <v>107</v>
      </c>
      <c r="H27" s="140">
        <v>112</v>
      </c>
      <c r="I27" s="115">
        <v>8</v>
      </c>
      <c r="J27" s="116">
        <v>7.1428571428571432</v>
      </c>
    </row>
    <row r="28" spans="1:15" s="110" customFormat="1" ht="24.95" customHeight="1" x14ac:dyDescent="0.2">
      <c r="A28" s="193" t="s">
        <v>163</v>
      </c>
      <c r="B28" s="199" t="s">
        <v>164</v>
      </c>
      <c r="C28" s="113">
        <v>3.3341817256299313</v>
      </c>
      <c r="D28" s="115">
        <v>262</v>
      </c>
      <c r="E28" s="114">
        <v>182</v>
      </c>
      <c r="F28" s="114">
        <v>475</v>
      </c>
      <c r="G28" s="114">
        <v>176</v>
      </c>
      <c r="H28" s="140">
        <v>246</v>
      </c>
      <c r="I28" s="115">
        <v>16</v>
      </c>
      <c r="J28" s="116">
        <v>6.5040650406504064</v>
      </c>
    </row>
    <row r="29" spans="1:15" s="110" customFormat="1" ht="24.95" customHeight="1" x14ac:dyDescent="0.2">
      <c r="A29" s="193">
        <v>86</v>
      </c>
      <c r="B29" s="199" t="s">
        <v>165</v>
      </c>
      <c r="C29" s="113">
        <v>7.5337235937897686</v>
      </c>
      <c r="D29" s="115">
        <v>592</v>
      </c>
      <c r="E29" s="114">
        <v>511</v>
      </c>
      <c r="F29" s="114">
        <v>572</v>
      </c>
      <c r="G29" s="114">
        <v>509</v>
      </c>
      <c r="H29" s="140">
        <v>442</v>
      </c>
      <c r="I29" s="115">
        <v>150</v>
      </c>
      <c r="J29" s="116">
        <v>33.936651583710407</v>
      </c>
    </row>
    <row r="30" spans="1:15" s="110" customFormat="1" ht="24.95" customHeight="1" x14ac:dyDescent="0.2">
      <c r="A30" s="193">
        <v>87.88</v>
      </c>
      <c r="B30" s="204" t="s">
        <v>166</v>
      </c>
      <c r="C30" s="113">
        <v>8.8699414609315355</v>
      </c>
      <c r="D30" s="115">
        <v>697</v>
      </c>
      <c r="E30" s="114">
        <v>491</v>
      </c>
      <c r="F30" s="114">
        <v>746</v>
      </c>
      <c r="G30" s="114">
        <v>519</v>
      </c>
      <c r="H30" s="140">
        <v>544</v>
      </c>
      <c r="I30" s="115">
        <v>153</v>
      </c>
      <c r="J30" s="116">
        <v>28.125</v>
      </c>
    </row>
    <row r="31" spans="1:15" s="110" customFormat="1" ht="24.95" customHeight="1" x14ac:dyDescent="0.2">
      <c r="A31" s="193" t="s">
        <v>167</v>
      </c>
      <c r="B31" s="199" t="s">
        <v>168</v>
      </c>
      <c r="C31" s="113">
        <v>3.0923899210995165</v>
      </c>
      <c r="D31" s="115">
        <v>243</v>
      </c>
      <c r="E31" s="114">
        <v>253</v>
      </c>
      <c r="F31" s="114">
        <v>343</v>
      </c>
      <c r="G31" s="114">
        <v>245</v>
      </c>
      <c r="H31" s="140">
        <v>302</v>
      </c>
      <c r="I31" s="115">
        <v>-59</v>
      </c>
      <c r="J31" s="116">
        <v>-19.536423841059602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1.2853143293458895</v>
      </c>
      <c r="D34" s="115">
        <v>101</v>
      </c>
      <c r="E34" s="114">
        <v>158</v>
      </c>
      <c r="F34" s="114">
        <v>227</v>
      </c>
      <c r="G34" s="114">
        <v>113</v>
      </c>
      <c r="H34" s="140">
        <v>94</v>
      </c>
      <c r="I34" s="115">
        <v>7</v>
      </c>
      <c r="J34" s="116">
        <v>7.4468085106382977</v>
      </c>
    </row>
    <row r="35" spans="1:10" s="110" customFormat="1" ht="24.95" customHeight="1" x14ac:dyDescent="0.2">
      <c r="A35" s="292" t="s">
        <v>171</v>
      </c>
      <c r="B35" s="293" t="s">
        <v>172</v>
      </c>
      <c r="C35" s="113">
        <v>28.531432934588953</v>
      </c>
      <c r="D35" s="115">
        <v>2242</v>
      </c>
      <c r="E35" s="114">
        <v>2092</v>
      </c>
      <c r="F35" s="114">
        <v>2084</v>
      </c>
      <c r="G35" s="114">
        <v>1512</v>
      </c>
      <c r="H35" s="140">
        <v>2744</v>
      </c>
      <c r="I35" s="115">
        <v>-502</v>
      </c>
      <c r="J35" s="116">
        <v>-18.294460641399418</v>
      </c>
    </row>
    <row r="36" spans="1:10" s="110" customFormat="1" ht="24.95" customHeight="1" x14ac:dyDescent="0.2">
      <c r="A36" s="294" t="s">
        <v>173</v>
      </c>
      <c r="B36" s="295" t="s">
        <v>174</v>
      </c>
      <c r="C36" s="125">
        <v>70.183252736065157</v>
      </c>
      <c r="D36" s="143">
        <v>5515</v>
      </c>
      <c r="E36" s="144">
        <v>4953</v>
      </c>
      <c r="F36" s="144">
        <v>6091</v>
      </c>
      <c r="G36" s="144">
        <v>5953</v>
      </c>
      <c r="H36" s="145">
        <v>5536</v>
      </c>
      <c r="I36" s="143">
        <v>-21</v>
      </c>
      <c r="J36" s="146">
        <v>-0.37933526011560692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7858</v>
      </c>
      <c r="F11" s="264">
        <v>7203</v>
      </c>
      <c r="G11" s="264">
        <v>8402</v>
      </c>
      <c r="H11" s="264">
        <v>7578</v>
      </c>
      <c r="I11" s="265">
        <v>8374</v>
      </c>
      <c r="J11" s="263">
        <v>-516</v>
      </c>
      <c r="K11" s="266">
        <v>-6.1619297826606161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25.808093662509545</v>
      </c>
      <c r="E13" s="115">
        <v>2028</v>
      </c>
      <c r="F13" s="114">
        <v>2275</v>
      </c>
      <c r="G13" s="114">
        <v>2377</v>
      </c>
      <c r="H13" s="114">
        <v>2685</v>
      </c>
      <c r="I13" s="140">
        <v>2268</v>
      </c>
      <c r="J13" s="115">
        <v>-240</v>
      </c>
      <c r="K13" s="116">
        <v>-10.582010582010582</v>
      </c>
    </row>
    <row r="14" spans="1:17" ht="15.95" customHeight="1" x14ac:dyDescent="0.2">
      <c r="A14" s="306" t="s">
        <v>230</v>
      </c>
      <c r="B14" s="307"/>
      <c r="C14" s="308"/>
      <c r="D14" s="113">
        <v>54.988546703995929</v>
      </c>
      <c r="E14" s="115">
        <v>4321</v>
      </c>
      <c r="F14" s="114">
        <v>3885</v>
      </c>
      <c r="G14" s="114">
        <v>4696</v>
      </c>
      <c r="H14" s="114">
        <v>3820</v>
      </c>
      <c r="I14" s="140">
        <v>4733</v>
      </c>
      <c r="J14" s="115">
        <v>-412</v>
      </c>
      <c r="K14" s="116">
        <v>-8.7048383688992175</v>
      </c>
    </row>
    <row r="15" spans="1:17" ht="15.95" customHeight="1" x14ac:dyDescent="0.2">
      <c r="A15" s="306" t="s">
        <v>231</v>
      </c>
      <c r="B15" s="307"/>
      <c r="C15" s="308"/>
      <c r="D15" s="113">
        <v>8.8190379231356584</v>
      </c>
      <c r="E15" s="115">
        <v>693</v>
      </c>
      <c r="F15" s="114">
        <v>545</v>
      </c>
      <c r="G15" s="114">
        <v>550</v>
      </c>
      <c r="H15" s="114">
        <v>474</v>
      </c>
      <c r="I15" s="140">
        <v>648</v>
      </c>
      <c r="J15" s="115">
        <v>45</v>
      </c>
      <c r="K15" s="116">
        <v>6.9444444444444446</v>
      </c>
    </row>
    <row r="16" spans="1:17" ht="15.95" customHeight="1" x14ac:dyDescent="0.2">
      <c r="A16" s="306" t="s">
        <v>232</v>
      </c>
      <c r="B16" s="307"/>
      <c r="C16" s="308"/>
      <c r="D16" s="113">
        <v>9.9134639857470095</v>
      </c>
      <c r="E16" s="115">
        <v>779</v>
      </c>
      <c r="F16" s="114">
        <v>448</v>
      </c>
      <c r="G16" s="114">
        <v>702</v>
      </c>
      <c r="H16" s="114">
        <v>547</v>
      </c>
      <c r="I16" s="140">
        <v>674</v>
      </c>
      <c r="J16" s="115">
        <v>105</v>
      </c>
      <c r="K16" s="116">
        <v>15.578635014836795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0.94171544922372108</v>
      </c>
      <c r="E18" s="115">
        <v>74</v>
      </c>
      <c r="F18" s="114">
        <v>124</v>
      </c>
      <c r="G18" s="114">
        <v>190</v>
      </c>
      <c r="H18" s="114">
        <v>80</v>
      </c>
      <c r="I18" s="140">
        <v>58</v>
      </c>
      <c r="J18" s="115">
        <v>16</v>
      </c>
      <c r="K18" s="116">
        <v>27.586206896551722</v>
      </c>
    </row>
    <row r="19" spans="1:11" ht="14.1" customHeight="1" x14ac:dyDescent="0.2">
      <c r="A19" s="306" t="s">
        <v>235</v>
      </c>
      <c r="B19" s="307" t="s">
        <v>236</v>
      </c>
      <c r="C19" s="308"/>
      <c r="D19" s="113">
        <v>0.67447187579536783</v>
      </c>
      <c r="E19" s="115">
        <v>53</v>
      </c>
      <c r="F19" s="114">
        <v>92</v>
      </c>
      <c r="G19" s="114">
        <v>169</v>
      </c>
      <c r="H19" s="114">
        <v>53</v>
      </c>
      <c r="I19" s="140">
        <v>37</v>
      </c>
      <c r="J19" s="115">
        <v>16</v>
      </c>
      <c r="K19" s="116">
        <v>43.243243243243242</v>
      </c>
    </row>
    <row r="20" spans="1:11" ht="14.1" customHeight="1" x14ac:dyDescent="0.2">
      <c r="A20" s="306">
        <v>12</v>
      </c>
      <c r="B20" s="307" t="s">
        <v>237</v>
      </c>
      <c r="C20" s="308"/>
      <c r="D20" s="113">
        <v>1.4252990582845508</v>
      </c>
      <c r="E20" s="115">
        <v>112</v>
      </c>
      <c r="F20" s="114">
        <v>120</v>
      </c>
      <c r="G20" s="114">
        <v>132</v>
      </c>
      <c r="H20" s="114">
        <v>98</v>
      </c>
      <c r="I20" s="140">
        <v>127</v>
      </c>
      <c r="J20" s="115">
        <v>-15</v>
      </c>
      <c r="K20" s="116">
        <v>-11.811023622047244</v>
      </c>
    </row>
    <row r="21" spans="1:11" ht="14.1" customHeight="1" x14ac:dyDescent="0.2">
      <c r="A21" s="306">
        <v>21</v>
      </c>
      <c r="B21" s="307" t="s">
        <v>238</v>
      </c>
      <c r="C21" s="308"/>
      <c r="D21" s="113">
        <v>0.41995418681598373</v>
      </c>
      <c r="E21" s="115">
        <v>33</v>
      </c>
      <c r="F21" s="114">
        <v>40</v>
      </c>
      <c r="G21" s="114">
        <v>25</v>
      </c>
      <c r="H21" s="114">
        <v>17</v>
      </c>
      <c r="I21" s="140">
        <v>29</v>
      </c>
      <c r="J21" s="115">
        <v>4</v>
      </c>
      <c r="K21" s="116">
        <v>13.793103448275861</v>
      </c>
    </row>
    <row r="22" spans="1:11" ht="14.1" customHeight="1" x14ac:dyDescent="0.2">
      <c r="A22" s="306">
        <v>22</v>
      </c>
      <c r="B22" s="307" t="s">
        <v>239</v>
      </c>
      <c r="C22" s="308"/>
      <c r="D22" s="113">
        <v>1.6289132094680581</v>
      </c>
      <c r="E22" s="115">
        <v>128</v>
      </c>
      <c r="F22" s="114">
        <v>144</v>
      </c>
      <c r="G22" s="114">
        <v>170</v>
      </c>
      <c r="H22" s="114">
        <v>152</v>
      </c>
      <c r="I22" s="140">
        <v>179</v>
      </c>
      <c r="J22" s="115">
        <v>-51</v>
      </c>
      <c r="K22" s="116">
        <v>-28.491620111731844</v>
      </c>
    </row>
    <row r="23" spans="1:11" ht="14.1" customHeight="1" x14ac:dyDescent="0.2">
      <c r="A23" s="306">
        <v>23</v>
      </c>
      <c r="B23" s="307" t="s">
        <v>240</v>
      </c>
      <c r="C23" s="308"/>
      <c r="D23" s="113">
        <v>0.58539068465258337</v>
      </c>
      <c r="E23" s="115">
        <v>46</v>
      </c>
      <c r="F23" s="114">
        <v>36</v>
      </c>
      <c r="G23" s="114">
        <v>50</v>
      </c>
      <c r="H23" s="114">
        <v>46</v>
      </c>
      <c r="I23" s="140">
        <v>78</v>
      </c>
      <c r="J23" s="115">
        <v>-32</v>
      </c>
      <c r="K23" s="116">
        <v>-41.025641025641029</v>
      </c>
    </row>
    <row r="24" spans="1:11" ht="14.1" customHeight="1" x14ac:dyDescent="0.2">
      <c r="A24" s="306">
        <v>24</v>
      </c>
      <c r="B24" s="307" t="s">
        <v>241</v>
      </c>
      <c r="C24" s="308"/>
      <c r="D24" s="113">
        <v>8.5772461186052436</v>
      </c>
      <c r="E24" s="115">
        <v>674</v>
      </c>
      <c r="F24" s="114">
        <v>719</v>
      </c>
      <c r="G24" s="114">
        <v>693</v>
      </c>
      <c r="H24" s="114">
        <v>804</v>
      </c>
      <c r="I24" s="140">
        <v>875</v>
      </c>
      <c r="J24" s="115">
        <v>-201</v>
      </c>
      <c r="K24" s="116">
        <v>-22.971428571428572</v>
      </c>
    </row>
    <row r="25" spans="1:11" ht="14.1" customHeight="1" x14ac:dyDescent="0.2">
      <c r="A25" s="306">
        <v>25</v>
      </c>
      <c r="B25" s="307" t="s">
        <v>242</v>
      </c>
      <c r="C25" s="308"/>
      <c r="D25" s="113">
        <v>6.2229574955459404</v>
      </c>
      <c r="E25" s="115">
        <v>489</v>
      </c>
      <c r="F25" s="114">
        <v>386</v>
      </c>
      <c r="G25" s="114">
        <v>407</v>
      </c>
      <c r="H25" s="114">
        <v>487</v>
      </c>
      <c r="I25" s="140">
        <v>500</v>
      </c>
      <c r="J25" s="115">
        <v>-11</v>
      </c>
      <c r="K25" s="116">
        <v>-2.2000000000000002</v>
      </c>
    </row>
    <row r="26" spans="1:11" ht="14.1" customHeight="1" x14ac:dyDescent="0.2">
      <c r="A26" s="306">
        <v>26</v>
      </c>
      <c r="B26" s="307" t="s">
        <v>243</v>
      </c>
      <c r="C26" s="308"/>
      <c r="D26" s="113">
        <v>3.0287604988546706</v>
      </c>
      <c r="E26" s="115">
        <v>238</v>
      </c>
      <c r="F26" s="114">
        <v>239</v>
      </c>
      <c r="G26" s="114">
        <v>250</v>
      </c>
      <c r="H26" s="114">
        <v>401</v>
      </c>
      <c r="I26" s="140">
        <v>267</v>
      </c>
      <c r="J26" s="115">
        <v>-29</v>
      </c>
      <c r="K26" s="116">
        <v>-10.861423220973784</v>
      </c>
    </row>
    <row r="27" spans="1:11" ht="14.1" customHeight="1" x14ac:dyDescent="0.2">
      <c r="A27" s="306">
        <v>27</v>
      </c>
      <c r="B27" s="307" t="s">
        <v>244</v>
      </c>
      <c r="C27" s="308"/>
      <c r="D27" s="113">
        <v>3.0414863833036394</v>
      </c>
      <c r="E27" s="115">
        <v>239</v>
      </c>
      <c r="F27" s="114">
        <v>156</v>
      </c>
      <c r="G27" s="114">
        <v>155</v>
      </c>
      <c r="H27" s="114">
        <v>185</v>
      </c>
      <c r="I27" s="140">
        <v>240</v>
      </c>
      <c r="J27" s="115">
        <v>-1</v>
      </c>
      <c r="K27" s="116">
        <v>-0.41666666666666669</v>
      </c>
    </row>
    <row r="28" spans="1:11" ht="14.1" customHeight="1" x14ac:dyDescent="0.2">
      <c r="A28" s="306">
        <v>28</v>
      </c>
      <c r="B28" s="307" t="s">
        <v>245</v>
      </c>
      <c r="C28" s="308"/>
      <c r="D28" s="113">
        <v>0.29269534232629169</v>
      </c>
      <c r="E28" s="115">
        <v>23</v>
      </c>
      <c r="F28" s="114">
        <v>25</v>
      </c>
      <c r="G28" s="114">
        <v>27</v>
      </c>
      <c r="H28" s="114">
        <v>29</v>
      </c>
      <c r="I28" s="140">
        <v>27</v>
      </c>
      <c r="J28" s="115">
        <v>-4</v>
      </c>
      <c r="K28" s="116">
        <v>-14.814814814814815</v>
      </c>
    </row>
    <row r="29" spans="1:11" ht="14.1" customHeight="1" x14ac:dyDescent="0.2">
      <c r="A29" s="306">
        <v>29</v>
      </c>
      <c r="B29" s="307" t="s">
        <v>246</v>
      </c>
      <c r="C29" s="308"/>
      <c r="D29" s="113">
        <v>3.4868923390175617</v>
      </c>
      <c r="E29" s="115">
        <v>274</v>
      </c>
      <c r="F29" s="114">
        <v>220</v>
      </c>
      <c r="G29" s="114">
        <v>254</v>
      </c>
      <c r="H29" s="114">
        <v>235</v>
      </c>
      <c r="I29" s="140">
        <v>274</v>
      </c>
      <c r="J29" s="115">
        <v>0</v>
      </c>
      <c r="K29" s="116">
        <v>0</v>
      </c>
    </row>
    <row r="30" spans="1:11" ht="14.1" customHeight="1" x14ac:dyDescent="0.2">
      <c r="A30" s="306" t="s">
        <v>247</v>
      </c>
      <c r="B30" s="307" t="s">
        <v>248</v>
      </c>
      <c r="C30" s="308"/>
      <c r="D30" s="113">
        <v>0.81445660473402903</v>
      </c>
      <c r="E30" s="115">
        <v>64</v>
      </c>
      <c r="F30" s="114">
        <v>73</v>
      </c>
      <c r="G30" s="114">
        <v>80</v>
      </c>
      <c r="H30" s="114" t="s">
        <v>513</v>
      </c>
      <c r="I30" s="140" t="s">
        <v>513</v>
      </c>
      <c r="J30" s="115" t="s">
        <v>513</v>
      </c>
      <c r="K30" s="116" t="s">
        <v>513</v>
      </c>
    </row>
    <row r="31" spans="1:11" ht="14.1" customHeight="1" x14ac:dyDescent="0.2">
      <c r="A31" s="306" t="s">
        <v>249</v>
      </c>
      <c r="B31" s="307" t="s">
        <v>250</v>
      </c>
      <c r="C31" s="308"/>
      <c r="D31" s="113">
        <v>2.6724357342835328</v>
      </c>
      <c r="E31" s="115">
        <v>210</v>
      </c>
      <c r="F31" s="114">
        <v>147</v>
      </c>
      <c r="G31" s="114">
        <v>171</v>
      </c>
      <c r="H31" s="114">
        <v>168</v>
      </c>
      <c r="I31" s="140">
        <v>155</v>
      </c>
      <c r="J31" s="115">
        <v>55</v>
      </c>
      <c r="K31" s="116">
        <v>35.483870967741936</v>
      </c>
    </row>
    <row r="32" spans="1:11" ht="14.1" customHeight="1" x14ac:dyDescent="0.2">
      <c r="A32" s="306">
        <v>31</v>
      </c>
      <c r="B32" s="307" t="s">
        <v>251</v>
      </c>
      <c r="C32" s="308"/>
      <c r="D32" s="113">
        <v>0.36905064902010692</v>
      </c>
      <c r="E32" s="115">
        <v>29</v>
      </c>
      <c r="F32" s="114">
        <v>15</v>
      </c>
      <c r="G32" s="114">
        <v>27</v>
      </c>
      <c r="H32" s="114">
        <v>24</v>
      </c>
      <c r="I32" s="140">
        <v>25</v>
      </c>
      <c r="J32" s="115">
        <v>4</v>
      </c>
      <c r="K32" s="116">
        <v>16</v>
      </c>
    </row>
    <row r="33" spans="1:11" ht="14.1" customHeight="1" x14ac:dyDescent="0.2">
      <c r="A33" s="306">
        <v>32</v>
      </c>
      <c r="B33" s="307" t="s">
        <v>252</v>
      </c>
      <c r="C33" s="308"/>
      <c r="D33" s="113">
        <v>2.8378722321201324</v>
      </c>
      <c r="E33" s="115">
        <v>223</v>
      </c>
      <c r="F33" s="114">
        <v>219</v>
      </c>
      <c r="G33" s="114">
        <v>243</v>
      </c>
      <c r="H33" s="114">
        <v>177</v>
      </c>
      <c r="I33" s="140">
        <v>227</v>
      </c>
      <c r="J33" s="115">
        <v>-4</v>
      </c>
      <c r="K33" s="116">
        <v>-1.7621145374449338</v>
      </c>
    </row>
    <row r="34" spans="1:11" ht="14.1" customHeight="1" x14ac:dyDescent="0.2">
      <c r="A34" s="306">
        <v>33</v>
      </c>
      <c r="B34" s="307" t="s">
        <v>253</v>
      </c>
      <c r="C34" s="308"/>
      <c r="D34" s="113">
        <v>1.2471366759989819</v>
      </c>
      <c r="E34" s="115">
        <v>98</v>
      </c>
      <c r="F34" s="114">
        <v>100</v>
      </c>
      <c r="G34" s="114">
        <v>120</v>
      </c>
      <c r="H34" s="114">
        <v>69</v>
      </c>
      <c r="I34" s="140">
        <v>103</v>
      </c>
      <c r="J34" s="115">
        <v>-5</v>
      </c>
      <c r="K34" s="116">
        <v>-4.8543689320388346</v>
      </c>
    </row>
    <row r="35" spans="1:11" ht="14.1" customHeight="1" x14ac:dyDescent="0.2">
      <c r="A35" s="306">
        <v>34</v>
      </c>
      <c r="B35" s="307" t="s">
        <v>254</v>
      </c>
      <c r="C35" s="308"/>
      <c r="D35" s="113">
        <v>1.6543649783659964</v>
      </c>
      <c r="E35" s="115">
        <v>130</v>
      </c>
      <c r="F35" s="114">
        <v>98</v>
      </c>
      <c r="G35" s="114">
        <v>133</v>
      </c>
      <c r="H35" s="114">
        <v>110</v>
      </c>
      <c r="I35" s="140">
        <v>161</v>
      </c>
      <c r="J35" s="115">
        <v>-31</v>
      </c>
      <c r="K35" s="116">
        <v>-19.254658385093169</v>
      </c>
    </row>
    <row r="36" spans="1:11" ht="14.1" customHeight="1" x14ac:dyDescent="0.2">
      <c r="A36" s="306">
        <v>41</v>
      </c>
      <c r="B36" s="307" t="s">
        <v>255</v>
      </c>
      <c r="C36" s="308"/>
      <c r="D36" s="113">
        <v>0.35632476457113771</v>
      </c>
      <c r="E36" s="115">
        <v>28</v>
      </c>
      <c r="F36" s="114">
        <v>30</v>
      </c>
      <c r="G36" s="114">
        <v>44</v>
      </c>
      <c r="H36" s="114">
        <v>27</v>
      </c>
      <c r="I36" s="140">
        <v>34</v>
      </c>
      <c r="J36" s="115">
        <v>-6</v>
      </c>
      <c r="K36" s="116">
        <v>-17.647058823529413</v>
      </c>
    </row>
    <row r="37" spans="1:11" ht="14.1" customHeight="1" x14ac:dyDescent="0.2">
      <c r="A37" s="306">
        <v>42</v>
      </c>
      <c r="B37" s="307" t="s">
        <v>256</v>
      </c>
      <c r="C37" s="308"/>
      <c r="D37" s="113">
        <v>0.10180707559175363</v>
      </c>
      <c r="E37" s="115">
        <v>8</v>
      </c>
      <c r="F37" s="114" t="s">
        <v>513</v>
      </c>
      <c r="G37" s="114" t="s">
        <v>513</v>
      </c>
      <c r="H37" s="114" t="s">
        <v>513</v>
      </c>
      <c r="I37" s="140">
        <v>8</v>
      </c>
      <c r="J37" s="115">
        <v>0</v>
      </c>
      <c r="K37" s="116">
        <v>0</v>
      </c>
    </row>
    <row r="38" spans="1:11" ht="14.1" customHeight="1" x14ac:dyDescent="0.2">
      <c r="A38" s="306">
        <v>43</v>
      </c>
      <c r="B38" s="307" t="s">
        <v>257</v>
      </c>
      <c r="C38" s="308"/>
      <c r="D38" s="113">
        <v>0.72537541359124458</v>
      </c>
      <c r="E38" s="115">
        <v>57</v>
      </c>
      <c r="F38" s="114">
        <v>44</v>
      </c>
      <c r="G38" s="114">
        <v>85</v>
      </c>
      <c r="H38" s="114">
        <v>72</v>
      </c>
      <c r="I38" s="140">
        <v>69</v>
      </c>
      <c r="J38" s="115">
        <v>-12</v>
      </c>
      <c r="K38" s="116">
        <v>-17.391304347826086</v>
      </c>
    </row>
    <row r="39" spans="1:11" ht="14.1" customHeight="1" x14ac:dyDescent="0.2">
      <c r="A39" s="306">
        <v>51</v>
      </c>
      <c r="B39" s="307" t="s">
        <v>258</v>
      </c>
      <c r="C39" s="308"/>
      <c r="D39" s="113">
        <v>7.8136930516670908</v>
      </c>
      <c r="E39" s="115">
        <v>614</v>
      </c>
      <c r="F39" s="114">
        <v>675</v>
      </c>
      <c r="G39" s="114">
        <v>726</v>
      </c>
      <c r="H39" s="114">
        <v>769</v>
      </c>
      <c r="I39" s="140">
        <v>676</v>
      </c>
      <c r="J39" s="115">
        <v>-62</v>
      </c>
      <c r="K39" s="116">
        <v>-9.1715976331360949</v>
      </c>
    </row>
    <row r="40" spans="1:11" ht="14.1" customHeight="1" x14ac:dyDescent="0.2">
      <c r="A40" s="306" t="s">
        <v>259</v>
      </c>
      <c r="B40" s="307" t="s">
        <v>260</v>
      </c>
      <c r="C40" s="308"/>
      <c r="D40" s="113">
        <v>7.34283532705523</v>
      </c>
      <c r="E40" s="115">
        <v>577</v>
      </c>
      <c r="F40" s="114">
        <v>650</v>
      </c>
      <c r="G40" s="114">
        <v>690</v>
      </c>
      <c r="H40" s="114">
        <v>736</v>
      </c>
      <c r="I40" s="140">
        <v>645</v>
      </c>
      <c r="J40" s="115">
        <v>-68</v>
      </c>
      <c r="K40" s="116">
        <v>-10.542635658914728</v>
      </c>
    </row>
    <row r="41" spans="1:11" ht="14.1" customHeight="1" x14ac:dyDescent="0.2">
      <c r="A41" s="306"/>
      <c r="B41" s="307" t="s">
        <v>261</v>
      </c>
      <c r="C41" s="308"/>
      <c r="D41" s="113">
        <v>6.3756681089335707</v>
      </c>
      <c r="E41" s="115">
        <v>501</v>
      </c>
      <c r="F41" s="114">
        <v>602</v>
      </c>
      <c r="G41" s="114">
        <v>615</v>
      </c>
      <c r="H41" s="114">
        <v>671</v>
      </c>
      <c r="I41" s="140">
        <v>598</v>
      </c>
      <c r="J41" s="115">
        <v>-97</v>
      </c>
      <c r="K41" s="116">
        <v>-16.220735785953178</v>
      </c>
    </row>
    <row r="42" spans="1:11" ht="14.1" customHeight="1" x14ac:dyDescent="0.2">
      <c r="A42" s="306">
        <v>52</v>
      </c>
      <c r="B42" s="307" t="s">
        <v>262</v>
      </c>
      <c r="C42" s="308"/>
      <c r="D42" s="113">
        <v>5.1921608551794352</v>
      </c>
      <c r="E42" s="115">
        <v>408</v>
      </c>
      <c r="F42" s="114">
        <v>518</v>
      </c>
      <c r="G42" s="114">
        <v>343</v>
      </c>
      <c r="H42" s="114">
        <v>451</v>
      </c>
      <c r="I42" s="140">
        <v>429</v>
      </c>
      <c r="J42" s="115">
        <v>-21</v>
      </c>
      <c r="K42" s="116">
        <v>-4.895104895104895</v>
      </c>
    </row>
    <row r="43" spans="1:11" ht="14.1" customHeight="1" x14ac:dyDescent="0.2">
      <c r="A43" s="306" t="s">
        <v>263</v>
      </c>
      <c r="B43" s="307" t="s">
        <v>264</v>
      </c>
      <c r="C43" s="308"/>
      <c r="D43" s="113">
        <v>4.0977347925680832</v>
      </c>
      <c r="E43" s="115">
        <v>322</v>
      </c>
      <c r="F43" s="114">
        <v>451</v>
      </c>
      <c r="G43" s="114">
        <v>260</v>
      </c>
      <c r="H43" s="114">
        <v>276</v>
      </c>
      <c r="I43" s="140">
        <v>336</v>
      </c>
      <c r="J43" s="115">
        <v>-14</v>
      </c>
      <c r="K43" s="116">
        <v>-4.166666666666667</v>
      </c>
    </row>
    <row r="44" spans="1:11" ht="14.1" customHeight="1" x14ac:dyDescent="0.2">
      <c r="A44" s="306">
        <v>53</v>
      </c>
      <c r="B44" s="307" t="s">
        <v>265</v>
      </c>
      <c r="C44" s="308"/>
      <c r="D44" s="113">
        <v>0.52176126240773735</v>
      </c>
      <c r="E44" s="115">
        <v>41</v>
      </c>
      <c r="F44" s="114">
        <v>39</v>
      </c>
      <c r="G44" s="114">
        <v>67</v>
      </c>
      <c r="H44" s="114">
        <v>46</v>
      </c>
      <c r="I44" s="140">
        <v>38</v>
      </c>
      <c r="J44" s="115">
        <v>3</v>
      </c>
      <c r="K44" s="116">
        <v>7.8947368421052628</v>
      </c>
    </row>
    <row r="45" spans="1:11" ht="14.1" customHeight="1" x14ac:dyDescent="0.2">
      <c r="A45" s="306" t="s">
        <v>266</v>
      </c>
      <c r="B45" s="307" t="s">
        <v>267</v>
      </c>
      <c r="C45" s="308"/>
      <c r="D45" s="113">
        <v>0.52176126240773735</v>
      </c>
      <c r="E45" s="115">
        <v>41</v>
      </c>
      <c r="F45" s="114">
        <v>39</v>
      </c>
      <c r="G45" s="114">
        <v>43</v>
      </c>
      <c r="H45" s="114">
        <v>45</v>
      </c>
      <c r="I45" s="140">
        <v>35</v>
      </c>
      <c r="J45" s="115">
        <v>6</v>
      </c>
      <c r="K45" s="116">
        <v>17.142857142857142</v>
      </c>
    </row>
    <row r="46" spans="1:11" ht="14.1" customHeight="1" x14ac:dyDescent="0.2">
      <c r="A46" s="306">
        <v>54</v>
      </c>
      <c r="B46" s="307" t="s">
        <v>268</v>
      </c>
      <c r="C46" s="308"/>
      <c r="D46" s="113">
        <v>2.5833545431407483</v>
      </c>
      <c r="E46" s="115">
        <v>203</v>
      </c>
      <c r="F46" s="114">
        <v>156</v>
      </c>
      <c r="G46" s="114">
        <v>199</v>
      </c>
      <c r="H46" s="114">
        <v>193</v>
      </c>
      <c r="I46" s="140">
        <v>199</v>
      </c>
      <c r="J46" s="115">
        <v>4</v>
      </c>
      <c r="K46" s="116">
        <v>2.0100502512562812</v>
      </c>
    </row>
    <row r="47" spans="1:11" ht="14.1" customHeight="1" x14ac:dyDescent="0.2">
      <c r="A47" s="306">
        <v>61</v>
      </c>
      <c r="B47" s="307" t="s">
        <v>269</v>
      </c>
      <c r="C47" s="308"/>
      <c r="D47" s="113">
        <v>4.5558666327309751</v>
      </c>
      <c r="E47" s="115">
        <v>358</v>
      </c>
      <c r="F47" s="114">
        <v>170</v>
      </c>
      <c r="G47" s="114">
        <v>193</v>
      </c>
      <c r="H47" s="114">
        <v>170</v>
      </c>
      <c r="I47" s="140">
        <v>292</v>
      </c>
      <c r="J47" s="115">
        <v>66</v>
      </c>
      <c r="K47" s="116">
        <v>22.602739726027398</v>
      </c>
    </row>
    <row r="48" spans="1:11" ht="14.1" customHeight="1" x14ac:dyDescent="0.2">
      <c r="A48" s="306">
        <v>62</v>
      </c>
      <c r="B48" s="307" t="s">
        <v>270</v>
      </c>
      <c r="C48" s="308"/>
      <c r="D48" s="113">
        <v>7.1137694069737849</v>
      </c>
      <c r="E48" s="115">
        <v>559</v>
      </c>
      <c r="F48" s="114">
        <v>617</v>
      </c>
      <c r="G48" s="114">
        <v>728</v>
      </c>
      <c r="H48" s="114">
        <v>504</v>
      </c>
      <c r="I48" s="140">
        <v>657</v>
      </c>
      <c r="J48" s="115">
        <v>-98</v>
      </c>
      <c r="K48" s="116">
        <v>-14.916286149162861</v>
      </c>
    </row>
    <row r="49" spans="1:11" ht="14.1" customHeight="1" x14ac:dyDescent="0.2">
      <c r="A49" s="306">
        <v>63</v>
      </c>
      <c r="B49" s="307" t="s">
        <v>271</v>
      </c>
      <c r="C49" s="308"/>
      <c r="D49" s="113">
        <v>3.3978111478747772</v>
      </c>
      <c r="E49" s="115">
        <v>267</v>
      </c>
      <c r="F49" s="114">
        <v>275</v>
      </c>
      <c r="G49" s="114">
        <v>306</v>
      </c>
      <c r="H49" s="114">
        <v>218</v>
      </c>
      <c r="I49" s="140">
        <v>270</v>
      </c>
      <c r="J49" s="115">
        <v>-3</v>
      </c>
      <c r="K49" s="116">
        <v>-1.1111111111111112</v>
      </c>
    </row>
    <row r="50" spans="1:11" ht="14.1" customHeight="1" x14ac:dyDescent="0.2">
      <c r="A50" s="306" t="s">
        <v>272</v>
      </c>
      <c r="B50" s="307" t="s">
        <v>273</v>
      </c>
      <c r="C50" s="308"/>
      <c r="D50" s="113">
        <v>0.54721303130567578</v>
      </c>
      <c r="E50" s="115">
        <v>43</v>
      </c>
      <c r="F50" s="114">
        <v>37</v>
      </c>
      <c r="G50" s="114">
        <v>44</v>
      </c>
      <c r="H50" s="114">
        <v>30</v>
      </c>
      <c r="I50" s="140">
        <v>32</v>
      </c>
      <c r="J50" s="115">
        <v>11</v>
      </c>
      <c r="K50" s="116">
        <v>34.375</v>
      </c>
    </row>
    <row r="51" spans="1:11" ht="14.1" customHeight="1" x14ac:dyDescent="0.2">
      <c r="A51" s="306" t="s">
        <v>274</v>
      </c>
      <c r="B51" s="307" t="s">
        <v>275</v>
      </c>
      <c r="C51" s="308"/>
      <c r="D51" s="113">
        <v>2.6597098498345635</v>
      </c>
      <c r="E51" s="115">
        <v>209</v>
      </c>
      <c r="F51" s="114">
        <v>216</v>
      </c>
      <c r="G51" s="114">
        <v>238</v>
      </c>
      <c r="H51" s="114">
        <v>177</v>
      </c>
      <c r="I51" s="140">
        <v>220</v>
      </c>
      <c r="J51" s="115">
        <v>-11</v>
      </c>
      <c r="K51" s="116">
        <v>-5</v>
      </c>
    </row>
    <row r="52" spans="1:11" ht="14.1" customHeight="1" x14ac:dyDescent="0.2">
      <c r="A52" s="306">
        <v>71</v>
      </c>
      <c r="B52" s="307" t="s">
        <v>276</v>
      </c>
      <c r="C52" s="308"/>
      <c r="D52" s="113">
        <v>7.1392211758717234</v>
      </c>
      <c r="E52" s="115">
        <v>561</v>
      </c>
      <c r="F52" s="114">
        <v>436</v>
      </c>
      <c r="G52" s="114">
        <v>533</v>
      </c>
      <c r="H52" s="114">
        <v>575</v>
      </c>
      <c r="I52" s="140">
        <v>663</v>
      </c>
      <c r="J52" s="115">
        <v>-102</v>
      </c>
      <c r="K52" s="116">
        <v>-15.384615384615385</v>
      </c>
    </row>
    <row r="53" spans="1:11" ht="14.1" customHeight="1" x14ac:dyDescent="0.2">
      <c r="A53" s="306" t="s">
        <v>277</v>
      </c>
      <c r="B53" s="307" t="s">
        <v>278</v>
      </c>
      <c r="C53" s="308"/>
      <c r="D53" s="113">
        <v>2.1888521252227031</v>
      </c>
      <c r="E53" s="115">
        <v>172</v>
      </c>
      <c r="F53" s="114">
        <v>153</v>
      </c>
      <c r="G53" s="114">
        <v>166</v>
      </c>
      <c r="H53" s="114">
        <v>179</v>
      </c>
      <c r="I53" s="140">
        <v>244</v>
      </c>
      <c r="J53" s="115">
        <v>-72</v>
      </c>
      <c r="K53" s="116">
        <v>-29.508196721311474</v>
      </c>
    </row>
    <row r="54" spans="1:11" ht="14.1" customHeight="1" x14ac:dyDescent="0.2">
      <c r="A54" s="306" t="s">
        <v>279</v>
      </c>
      <c r="B54" s="307" t="s">
        <v>280</v>
      </c>
      <c r="C54" s="308"/>
      <c r="D54" s="113">
        <v>3.9704759480783913</v>
      </c>
      <c r="E54" s="115">
        <v>312</v>
      </c>
      <c r="F54" s="114">
        <v>233</v>
      </c>
      <c r="G54" s="114">
        <v>300</v>
      </c>
      <c r="H54" s="114">
        <v>318</v>
      </c>
      <c r="I54" s="140">
        <v>335</v>
      </c>
      <c r="J54" s="115">
        <v>-23</v>
      </c>
      <c r="K54" s="116">
        <v>-6.8656716417910451</v>
      </c>
    </row>
    <row r="55" spans="1:11" ht="14.1" customHeight="1" x14ac:dyDescent="0.2">
      <c r="A55" s="306">
        <v>72</v>
      </c>
      <c r="B55" s="307" t="s">
        <v>281</v>
      </c>
      <c r="C55" s="308"/>
      <c r="D55" s="113">
        <v>2.7233392720794094</v>
      </c>
      <c r="E55" s="115">
        <v>214</v>
      </c>
      <c r="F55" s="114">
        <v>145</v>
      </c>
      <c r="G55" s="114">
        <v>146</v>
      </c>
      <c r="H55" s="114">
        <v>150</v>
      </c>
      <c r="I55" s="140">
        <v>238</v>
      </c>
      <c r="J55" s="115">
        <v>-24</v>
      </c>
      <c r="K55" s="116">
        <v>-10.084033613445378</v>
      </c>
    </row>
    <row r="56" spans="1:11" ht="14.1" customHeight="1" x14ac:dyDescent="0.2">
      <c r="A56" s="306" t="s">
        <v>282</v>
      </c>
      <c r="B56" s="307" t="s">
        <v>283</v>
      </c>
      <c r="C56" s="308"/>
      <c r="D56" s="113">
        <v>1.2471366759989819</v>
      </c>
      <c r="E56" s="115">
        <v>98</v>
      </c>
      <c r="F56" s="114">
        <v>64</v>
      </c>
      <c r="G56" s="114">
        <v>72</v>
      </c>
      <c r="H56" s="114">
        <v>63</v>
      </c>
      <c r="I56" s="140">
        <v>102</v>
      </c>
      <c r="J56" s="115">
        <v>-4</v>
      </c>
      <c r="K56" s="116">
        <v>-3.9215686274509802</v>
      </c>
    </row>
    <row r="57" spans="1:11" ht="14.1" customHeight="1" x14ac:dyDescent="0.2">
      <c r="A57" s="306" t="s">
        <v>284</v>
      </c>
      <c r="B57" s="307" t="s">
        <v>285</v>
      </c>
      <c r="C57" s="308"/>
      <c r="D57" s="113">
        <v>0.80173072028505976</v>
      </c>
      <c r="E57" s="115">
        <v>63</v>
      </c>
      <c r="F57" s="114">
        <v>57</v>
      </c>
      <c r="G57" s="114">
        <v>46</v>
      </c>
      <c r="H57" s="114">
        <v>50</v>
      </c>
      <c r="I57" s="140">
        <v>68</v>
      </c>
      <c r="J57" s="115">
        <v>-5</v>
      </c>
      <c r="K57" s="116">
        <v>-7.3529411764705879</v>
      </c>
    </row>
    <row r="58" spans="1:11" ht="14.1" customHeight="1" x14ac:dyDescent="0.2">
      <c r="A58" s="306">
        <v>73</v>
      </c>
      <c r="B58" s="307" t="s">
        <v>286</v>
      </c>
      <c r="C58" s="308"/>
      <c r="D58" s="113">
        <v>1.5652837872232119</v>
      </c>
      <c r="E58" s="115">
        <v>123</v>
      </c>
      <c r="F58" s="114">
        <v>85</v>
      </c>
      <c r="G58" s="114">
        <v>119</v>
      </c>
      <c r="H58" s="114">
        <v>107</v>
      </c>
      <c r="I58" s="140">
        <v>128</v>
      </c>
      <c r="J58" s="115">
        <v>-5</v>
      </c>
      <c r="K58" s="116">
        <v>-3.90625</v>
      </c>
    </row>
    <row r="59" spans="1:11" ht="14.1" customHeight="1" x14ac:dyDescent="0.2">
      <c r="A59" s="306" t="s">
        <v>287</v>
      </c>
      <c r="B59" s="307" t="s">
        <v>288</v>
      </c>
      <c r="C59" s="308"/>
      <c r="D59" s="113">
        <v>1.1707813693051667</v>
      </c>
      <c r="E59" s="115">
        <v>92</v>
      </c>
      <c r="F59" s="114">
        <v>62</v>
      </c>
      <c r="G59" s="114">
        <v>88</v>
      </c>
      <c r="H59" s="114">
        <v>79</v>
      </c>
      <c r="I59" s="140">
        <v>97</v>
      </c>
      <c r="J59" s="115">
        <v>-5</v>
      </c>
      <c r="K59" s="116">
        <v>-5.1546391752577323</v>
      </c>
    </row>
    <row r="60" spans="1:11" ht="14.1" customHeight="1" x14ac:dyDescent="0.2">
      <c r="A60" s="306">
        <v>81</v>
      </c>
      <c r="B60" s="307" t="s">
        <v>289</v>
      </c>
      <c r="C60" s="308"/>
      <c r="D60" s="113">
        <v>8.3481801985237976</v>
      </c>
      <c r="E60" s="115">
        <v>656</v>
      </c>
      <c r="F60" s="114">
        <v>566</v>
      </c>
      <c r="G60" s="114">
        <v>663</v>
      </c>
      <c r="H60" s="114">
        <v>575</v>
      </c>
      <c r="I60" s="140">
        <v>516</v>
      </c>
      <c r="J60" s="115">
        <v>140</v>
      </c>
      <c r="K60" s="116">
        <v>27.131782945736433</v>
      </c>
    </row>
    <row r="61" spans="1:11" ht="14.1" customHeight="1" x14ac:dyDescent="0.2">
      <c r="A61" s="306" t="s">
        <v>290</v>
      </c>
      <c r="B61" s="307" t="s">
        <v>291</v>
      </c>
      <c r="C61" s="308"/>
      <c r="D61" s="113">
        <v>2.6215321964876557</v>
      </c>
      <c r="E61" s="115">
        <v>206</v>
      </c>
      <c r="F61" s="114">
        <v>130</v>
      </c>
      <c r="G61" s="114">
        <v>190</v>
      </c>
      <c r="H61" s="114">
        <v>187</v>
      </c>
      <c r="I61" s="140">
        <v>141</v>
      </c>
      <c r="J61" s="115">
        <v>65</v>
      </c>
      <c r="K61" s="116">
        <v>46.099290780141843</v>
      </c>
    </row>
    <row r="62" spans="1:11" ht="14.1" customHeight="1" x14ac:dyDescent="0.2">
      <c r="A62" s="306" t="s">
        <v>292</v>
      </c>
      <c r="B62" s="307" t="s">
        <v>293</v>
      </c>
      <c r="C62" s="308"/>
      <c r="D62" s="113">
        <v>2.7106133876304401</v>
      </c>
      <c r="E62" s="115">
        <v>213</v>
      </c>
      <c r="F62" s="114">
        <v>255</v>
      </c>
      <c r="G62" s="114">
        <v>285</v>
      </c>
      <c r="H62" s="114">
        <v>214</v>
      </c>
      <c r="I62" s="140">
        <v>180</v>
      </c>
      <c r="J62" s="115">
        <v>33</v>
      </c>
      <c r="K62" s="116">
        <v>18.333333333333332</v>
      </c>
    </row>
    <row r="63" spans="1:11" ht="14.1" customHeight="1" x14ac:dyDescent="0.2">
      <c r="A63" s="306"/>
      <c r="B63" s="307" t="s">
        <v>294</v>
      </c>
      <c r="C63" s="308"/>
      <c r="D63" s="113">
        <v>2.4179180453041487</v>
      </c>
      <c r="E63" s="115">
        <v>190</v>
      </c>
      <c r="F63" s="114">
        <v>238</v>
      </c>
      <c r="G63" s="114">
        <v>239</v>
      </c>
      <c r="H63" s="114">
        <v>182</v>
      </c>
      <c r="I63" s="140">
        <v>156</v>
      </c>
      <c r="J63" s="115">
        <v>34</v>
      </c>
      <c r="K63" s="116">
        <v>21.794871794871796</v>
      </c>
    </row>
    <row r="64" spans="1:11" ht="14.1" customHeight="1" x14ac:dyDescent="0.2">
      <c r="A64" s="306" t="s">
        <v>295</v>
      </c>
      <c r="B64" s="307" t="s">
        <v>296</v>
      </c>
      <c r="C64" s="308"/>
      <c r="D64" s="113">
        <v>1.2089590226520743</v>
      </c>
      <c r="E64" s="115">
        <v>95</v>
      </c>
      <c r="F64" s="114">
        <v>56</v>
      </c>
      <c r="G64" s="114">
        <v>62</v>
      </c>
      <c r="H64" s="114">
        <v>65</v>
      </c>
      <c r="I64" s="140">
        <v>67</v>
      </c>
      <c r="J64" s="115">
        <v>28</v>
      </c>
      <c r="K64" s="116">
        <v>41.791044776119406</v>
      </c>
    </row>
    <row r="65" spans="1:11" ht="14.1" customHeight="1" x14ac:dyDescent="0.2">
      <c r="A65" s="306" t="s">
        <v>297</v>
      </c>
      <c r="B65" s="307" t="s">
        <v>298</v>
      </c>
      <c r="C65" s="308"/>
      <c r="D65" s="113">
        <v>0.71264952914227542</v>
      </c>
      <c r="E65" s="115">
        <v>56</v>
      </c>
      <c r="F65" s="114">
        <v>58</v>
      </c>
      <c r="G65" s="114">
        <v>60</v>
      </c>
      <c r="H65" s="114">
        <v>54</v>
      </c>
      <c r="I65" s="140">
        <v>57</v>
      </c>
      <c r="J65" s="115">
        <v>-1</v>
      </c>
      <c r="K65" s="116">
        <v>-1.7543859649122806</v>
      </c>
    </row>
    <row r="66" spans="1:11" ht="14.1" customHeight="1" x14ac:dyDescent="0.2">
      <c r="A66" s="306">
        <v>82</v>
      </c>
      <c r="B66" s="307" t="s">
        <v>299</v>
      </c>
      <c r="C66" s="308"/>
      <c r="D66" s="113">
        <v>3.8813947569356069</v>
      </c>
      <c r="E66" s="115">
        <v>305</v>
      </c>
      <c r="F66" s="114">
        <v>265</v>
      </c>
      <c r="G66" s="114">
        <v>313</v>
      </c>
      <c r="H66" s="114">
        <v>254</v>
      </c>
      <c r="I66" s="140">
        <v>296</v>
      </c>
      <c r="J66" s="115">
        <v>9</v>
      </c>
      <c r="K66" s="116">
        <v>3.0405405405405403</v>
      </c>
    </row>
    <row r="67" spans="1:11" ht="14.1" customHeight="1" x14ac:dyDescent="0.2">
      <c r="A67" s="306" t="s">
        <v>300</v>
      </c>
      <c r="B67" s="307" t="s">
        <v>301</v>
      </c>
      <c r="C67" s="308"/>
      <c r="D67" s="113">
        <v>2.5960804275897176</v>
      </c>
      <c r="E67" s="115">
        <v>204</v>
      </c>
      <c r="F67" s="114">
        <v>175</v>
      </c>
      <c r="G67" s="114">
        <v>203</v>
      </c>
      <c r="H67" s="114">
        <v>180</v>
      </c>
      <c r="I67" s="140">
        <v>162</v>
      </c>
      <c r="J67" s="115">
        <v>42</v>
      </c>
      <c r="K67" s="116">
        <v>25.925925925925927</v>
      </c>
    </row>
    <row r="68" spans="1:11" ht="14.1" customHeight="1" x14ac:dyDescent="0.2">
      <c r="A68" s="306" t="s">
        <v>302</v>
      </c>
      <c r="B68" s="307" t="s">
        <v>303</v>
      </c>
      <c r="C68" s="308"/>
      <c r="D68" s="113">
        <v>0.82718248918299819</v>
      </c>
      <c r="E68" s="115">
        <v>65</v>
      </c>
      <c r="F68" s="114">
        <v>50</v>
      </c>
      <c r="G68" s="114">
        <v>69</v>
      </c>
      <c r="H68" s="114">
        <v>40</v>
      </c>
      <c r="I68" s="140">
        <v>96</v>
      </c>
      <c r="J68" s="115">
        <v>-31</v>
      </c>
      <c r="K68" s="116">
        <v>-32.291666666666664</v>
      </c>
    </row>
    <row r="69" spans="1:11" ht="14.1" customHeight="1" x14ac:dyDescent="0.2">
      <c r="A69" s="306">
        <v>83</v>
      </c>
      <c r="B69" s="307" t="s">
        <v>304</v>
      </c>
      <c r="C69" s="308"/>
      <c r="D69" s="113">
        <v>4.339526597098498</v>
      </c>
      <c r="E69" s="115">
        <v>341</v>
      </c>
      <c r="F69" s="114">
        <v>275</v>
      </c>
      <c r="G69" s="114">
        <v>611</v>
      </c>
      <c r="H69" s="114">
        <v>277</v>
      </c>
      <c r="I69" s="140">
        <v>364</v>
      </c>
      <c r="J69" s="115">
        <v>-23</v>
      </c>
      <c r="K69" s="116">
        <v>-6.3186813186813184</v>
      </c>
    </row>
    <row r="70" spans="1:11" ht="14.1" customHeight="1" x14ac:dyDescent="0.2">
      <c r="A70" s="306" t="s">
        <v>305</v>
      </c>
      <c r="B70" s="307" t="s">
        <v>306</v>
      </c>
      <c r="C70" s="308"/>
      <c r="D70" s="113">
        <v>3.2960040722830235</v>
      </c>
      <c r="E70" s="115">
        <v>259</v>
      </c>
      <c r="F70" s="114">
        <v>211</v>
      </c>
      <c r="G70" s="114">
        <v>526</v>
      </c>
      <c r="H70" s="114">
        <v>199</v>
      </c>
      <c r="I70" s="140">
        <v>304</v>
      </c>
      <c r="J70" s="115">
        <v>-45</v>
      </c>
      <c r="K70" s="116">
        <v>-14.802631578947368</v>
      </c>
    </row>
    <row r="71" spans="1:11" ht="14.1" customHeight="1" x14ac:dyDescent="0.2">
      <c r="A71" s="306"/>
      <c r="B71" s="307" t="s">
        <v>307</v>
      </c>
      <c r="C71" s="308"/>
      <c r="D71" s="113">
        <v>1.5271061338763043</v>
      </c>
      <c r="E71" s="115">
        <v>120</v>
      </c>
      <c r="F71" s="114">
        <v>124</v>
      </c>
      <c r="G71" s="114">
        <v>344</v>
      </c>
      <c r="H71" s="114">
        <v>104</v>
      </c>
      <c r="I71" s="140">
        <v>207</v>
      </c>
      <c r="J71" s="115">
        <v>-87</v>
      </c>
      <c r="K71" s="116">
        <v>-42.028985507246375</v>
      </c>
    </row>
    <row r="72" spans="1:11" ht="14.1" customHeight="1" x14ac:dyDescent="0.2">
      <c r="A72" s="306">
        <v>84</v>
      </c>
      <c r="B72" s="307" t="s">
        <v>308</v>
      </c>
      <c r="C72" s="308"/>
      <c r="D72" s="113">
        <v>1.7816238228556884</v>
      </c>
      <c r="E72" s="115">
        <v>140</v>
      </c>
      <c r="F72" s="114">
        <v>89</v>
      </c>
      <c r="G72" s="114">
        <v>224</v>
      </c>
      <c r="H72" s="114">
        <v>93</v>
      </c>
      <c r="I72" s="140">
        <v>119</v>
      </c>
      <c r="J72" s="115">
        <v>21</v>
      </c>
      <c r="K72" s="116">
        <v>17.647058823529413</v>
      </c>
    </row>
    <row r="73" spans="1:11" ht="14.1" customHeight="1" x14ac:dyDescent="0.2">
      <c r="A73" s="306" t="s">
        <v>309</v>
      </c>
      <c r="B73" s="307" t="s">
        <v>310</v>
      </c>
      <c r="C73" s="308"/>
      <c r="D73" s="113">
        <v>0.77627895138712144</v>
      </c>
      <c r="E73" s="115">
        <v>61</v>
      </c>
      <c r="F73" s="114">
        <v>34</v>
      </c>
      <c r="G73" s="114">
        <v>101</v>
      </c>
      <c r="H73" s="114">
        <v>39</v>
      </c>
      <c r="I73" s="140">
        <v>50</v>
      </c>
      <c r="J73" s="115">
        <v>11</v>
      </c>
      <c r="K73" s="116">
        <v>22</v>
      </c>
    </row>
    <row r="74" spans="1:11" ht="14.1" customHeight="1" x14ac:dyDescent="0.2">
      <c r="A74" s="306" t="s">
        <v>311</v>
      </c>
      <c r="B74" s="307" t="s">
        <v>312</v>
      </c>
      <c r="C74" s="308"/>
      <c r="D74" s="113">
        <v>0.11453296004072283</v>
      </c>
      <c r="E74" s="115">
        <v>9</v>
      </c>
      <c r="F74" s="114">
        <v>9</v>
      </c>
      <c r="G74" s="114">
        <v>31</v>
      </c>
      <c r="H74" s="114">
        <v>8</v>
      </c>
      <c r="I74" s="140">
        <v>9</v>
      </c>
      <c r="J74" s="115">
        <v>0</v>
      </c>
      <c r="K74" s="116">
        <v>0</v>
      </c>
    </row>
    <row r="75" spans="1:11" ht="14.1" customHeight="1" x14ac:dyDescent="0.2">
      <c r="A75" s="306" t="s">
        <v>313</v>
      </c>
      <c r="B75" s="307" t="s">
        <v>314</v>
      </c>
      <c r="C75" s="308"/>
      <c r="D75" s="113">
        <v>0.53448714685670651</v>
      </c>
      <c r="E75" s="115">
        <v>42</v>
      </c>
      <c r="F75" s="114">
        <v>18</v>
      </c>
      <c r="G75" s="114">
        <v>57</v>
      </c>
      <c r="H75" s="114">
        <v>32</v>
      </c>
      <c r="I75" s="140">
        <v>34</v>
      </c>
      <c r="J75" s="115">
        <v>8</v>
      </c>
      <c r="K75" s="116">
        <v>23.529411764705884</v>
      </c>
    </row>
    <row r="76" spans="1:11" ht="14.1" customHeight="1" x14ac:dyDescent="0.2">
      <c r="A76" s="306">
        <v>91</v>
      </c>
      <c r="B76" s="307" t="s">
        <v>315</v>
      </c>
      <c r="C76" s="308"/>
      <c r="D76" s="113">
        <v>0.44540595571392211</v>
      </c>
      <c r="E76" s="115">
        <v>35</v>
      </c>
      <c r="F76" s="114">
        <v>24</v>
      </c>
      <c r="G76" s="114">
        <v>49</v>
      </c>
      <c r="H76" s="114">
        <v>26</v>
      </c>
      <c r="I76" s="140">
        <v>31</v>
      </c>
      <c r="J76" s="115">
        <v>4</v>
      </c>
      <c r="K76" s="116">
        <v>12.903225806451612</v>
      </c>
    </row>
    <row r="77" spans="1:11" ht="14.1" customHeight="1" x14ac:dyDescent="0.2">
      <c r="A77" s="306">
        <v>92</v>
      </c>
      <c r="B77" s="307" t="s">
        <v>316</v>
      </c>
      <c r="C77" s="308"/>
      <c r="D77" s="113">
        <v>0.68719776024433699</v>
      </c>
      <c r="E77" s="115">
        <v>54</v>
      </c>
      <c r="F77" s="114">
        <v>56</v>
      </c>
      <c r="G77" s="114">
        <v>56</v>
      </c>
      <c r="H77" s="114">
        <v>63</v>
      </c>
      <c r="I77" s="140">
        <v>89</v>
      </c>
      <c r="J77" s="115">
        <v>-35</v>
      </c>
      <c r="K77" s="116">
        <v>-39.325842696629216</v>
      </c>
    </row>
    <row r="78" spans="1:11" ht="14.1" customHeight="1" x14ac:dyDescent="0.2">
      <c r="A78" s="306">
        <v>93</v>
      </c>
      <c r="B78" s="307" t="s">
        <v>317</v>
      </c>
      <c r="C78" s="308"/>
      <c r="D78" s="113">
        <v>0.12725884448969205</v>
      </c>
      <c r="E78" s="115">
        <v>10</v>
      </c>
      <c r="F78" s="114">
        <v>10</v>
      </c>
      <c r="G78" s="114">
        <v>21</v>
      </c>
      <c r="H78" s="114">
        <v>15</v>
      </c>
      <c r="I78" s="140">
        <v>22</v>
      </c>
      <c r="J78" s="115">
        <v>-12</v>
      </c>
      <c r="K78" s="116">
        <v>-54.545454545454547</v>
      </c>
    </row>
    <row r="79" spans="1:11" ht="14.1" customHeight="1" x14ac:dyDescent="0.2">
      <c r="A79" s="306">
        <v>94</v>
      </c>
      <c r="B79" s="307" t="s">
        <v>318</v>
      </c>
      <c r="C79" s="308"/>
      <c r="D79" s="113">
        <v>0.29269534232629169</v>
      </c>
      <c r="E79" s="115">
        <v>23</v>
      </c>
      <c r="F79" s="114">
        <v>27</v>
      </c>
      <c r="G79" s="114">
        <v>13</v>
      </c>
      <c r="H79" s="114">
        <v>16</v>
      </c>
      <c r="I79" s="140">
        <v>12</v>
      </c>
      <c r="J79" s="115">
        <v>11</v>
      </c>
      <c r="K79" s="116">
        <v>91.666666666666671</v>
      </c>
    </row>
    <row r="80" spans="1:11" ht="14.1" customHeight="1" x14ac:dyDescent="0.2">
      <c r="A80" s="306" t="s">
        <v>319</v>
      </c>
      <c r="B80" s="307" t="s">
        <v>320</v>
      </c>
      <c r="C80" s="308"/>
      <c r="D80" s="113">
        <v>7.6355306693815225E-2</v>
      </c>
      <c r="E80" s="115">
        <v>6</v>
      </c>
      <c r="F80" s="114" t="s">
        <v>513</v>
      </c>
      <c r="G80" s="114" t="s">
        <v>513</v>
      </c>
      <c r="H80" s="114" t="s">
        <v>513</v>
      </c>
      <c r="I80" s="140">
        <v>3</v>
      </c>
      <c r="J80" s="115">
        <v>3</v>
      </c>
      <c r="K80" s="116">
        <v>100</v>
      </c>
    </row>
    <row r="81" spans="1:11" ht="14.1" customHeight="1" x14ac:dyDescent="0.2">
      <c r="A81" s="310" t="s">
        <v>321</v>
      </c>
      <c r="B81" s="311" t="s">
        <v>333</v>
      </c>
      <c r="C81" s="312"/>
      <c r="D81" s="125">
        <v>0.47085772461186054</v>
      </c>
      <c r="E81" s="143">
        <v>37</v>
      </c>
      <c r="F81" s="144">
        <v>50</v>
      </c>
      <c r="G81" s="144">
        <v>77</v>
      </c>
      <c r="H81" s="144">
        <v>52</v>
      </c>
      <c r="I81" s="145">
        <v>51</v>
      </c>
      <c r="J81" s="143">
        <v>-14</v>
      </c>
      <c r="K81" s="146">
        <v>-27.450980392156861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95204</v>
      </c>
      <c r="C10" s="114">
        <v>53875</v>
      </c>
      <c r="D10" s="114">
        <v>41329</v>
      </c>
      <c r="E10" s="114">
        <v>75742</v>
      </c>
      <c r="F10" s="114">
        <v>17586</v>
      </c>
      <c r="G10" s="114">
        <v>10815</v>
      </c>
      <c r="H10" s="114">
        <v>25112</v>
      </c>
      <c r="I10" s="115">
        <v>30836</v>
      </c>
      <c r="J10" s="114">
        <v>23118</v>
      </c>
      <c r="K10" s="114">
        <v>7718</v>
      </c>
      <c r="L10" s="423">
        <v>6698</v>
      </c>
      <c r="M10" s="424">
        <v>6555</v>
      </c>
    </row>
    <row r="11" spans="1:13" ht="11.1" customHeight="1" x14ac:dyDescent="0.2">
      <c r="A11" s="422" t="s">
        <v>387</v>
      </c>
      <c r="B11" s="115">
        <v>96318</v>
      </c>
      <c r="C11" s="114">
        <v>54908</v>
      </c>
      <c r="D11" s="114">
        <v>41410</v>
      </c>
      <c r="E11" s="114">
        <v>76930</v>
      </c>
      <c r="F11" s="114">
        <v>17529</v>
      </c>
      <c r="G11" s="114">
        <v>10740</v>
      </c>
      <c r="H11" s="114">
        <v>25539</v>
      </c>
      <c r="I11" s="115">
        <v>31423</v>
      </c>
      <c r="J11" s="114">
        <v>23490</v>
      </c>
      <c r="K11" s="114">
        <v>7933</v>
      </c>
      <c r="L11" s="423">
        <v>6501</v>
      </c>
      <c r="M11" s="424">
        <v>5583</v>
      </c>
    </row>
    <row r="12" spans="1:13" ht="11.1" customHeight="1" x14ac:dyDescent="0.2">
      <c r="A12" s="422" t="s">
        <v>388</v>
      </c>
      <c r="B12" s="115">
        <v>98819</v>
      </c>
      <c r="C12" s="114">
        <v>56403</v>
      </c>
      <c r="D12" s="114">
        <v>42416</v>
      </c>
      <c r="E12" s="114">
        <v>79035</v>
      </c>
      <c r="F12" s="114">
        <v>17896</v>
      </c>
      <c r="G12" s="114">
        <v>11895</v>
      </c>
      <c r="H12" s="114">
        <v>26164</v>
      </c>
      <c r="I12" s="115">
        <v>31481</v>
      </c>
      <c r="J12" s="114">
        <v>23243</v>
      </c>
      <c r="K12" s="114">
        <v>8238</v>
      </c>
      <c r="L12" s="423">
        <v>9114</v>
      </c>
      <c r="M12" s="424">
        <v>6933</v>
      </c>
    </row>
    <row r="13" spans="1:13" s="110" customFormat="1" ht="11.1" customHeight="1" x14ac:dyDescent="0.2">
      <c r="A13" s="422" t="s">
        <v>389</v>
      </c>
      <c r="B13" s="115">
        <v>98148</v>
      </c>
      <c r="C13" s="114">
        <v>55523</v>
      </c>
      <c r="D13" s="114">
        <v>42625</v>
      </c>
      <c r="E13" s="114">
        <v>78098</v>
      </c>
      <c r="F13" s="114">
        <v>18160</v>
      </c>
      <c r="G13" s="114">
        <v>11490</v>
      </c>
      <c r="H13" s="114">
        <v>26360</v>
      </c>
      <c r="I13" s="115">
        <v>31373</v>
      </c>
      <c r="J13" s="114">
        <v>23237</v>
      </c>
      <c r="K13" s="114">
        <v>8136</v>
      </c>
      <c r="L13" s="423">
        <v>4993</v>
      </c>
      <c r="M13" s="424">
        <v>5669</v>
      </c>
    </row>
    <row r="14" spans="1:13" ht="15" customHeight="1" x14ac:dyDescent="0.2">
      <c r="A14" s="422" t="s">
        <v>390</v>
      </c>
      <c r="B14" s="115">
        <v>98890</v>
      </c>
      <c r="C14" s="114">
        <v>56129</v>
      </c>
      <c r="D14" s="114">
        <v>42761</v>
      </c>
      <c r="E14" s="114">
        <v>76016</v>
      </c>
      <c r="F14" s="114">
        <v>21185</v>
      </c>
      <c r="G14" s="114">
        <v>11198</v>
      </c>
      <c r="H14" s="114">
        <v>26928</v>
      </c>
      <c r="I14" s="115">
        <v>31075</v>
      </c>
      <c r="J14" s="114">
        <v>22993</v>
      </c>
      <c r="K14" s="114">
        <v>8082</v>
      </c>
      <c r="L14" s="423">
        <v>7020</v>
      </c>
      <c r="M14" s="424">
        <v>6421</v>
      </c>
    </row>
    <row r="15" spans="1:13" ht="11.1" customHeight="1" x14ac:dyDescent="0.2">
      <c r="A15" s="422" t="s">
        <v>387</v>
      </c>
      <c r="B15" s="115">
        <v>99906</v>
      </c>
      <c r="C15" s="114">
        <v>56938</v>
      </c>
      <c r="D15" s="114">
        <v>42968</v>
      </c>
      <c r="E15" s="114">
        <v>76501</v>
      </c>
      <c r="F15" s="114">
        <v>21756</v>
      </c>
      <c r="G15" s="114">
        <v>10983</v>
      </c>
      <c r="H15" s="114">
        <v>27580</v>
      </c>
      <c r="I15" s="115">
        <v>31694</v>
      </c>
      <c r="J15" s="114">
        <v>23290</v>
      </c>
      <c r="K15" s="114">
        <v>8404</v>
      </c>
      <c r="L15" s="423">
        <v>6116</v>
      </c>
      <c r="M15" s="424">
        <v>5242</v>
      </c>
    </row>
    <row r="16" spans="1:13" ht="11.1" customHeight="1" x14ac:dyDescent="0.2">
      <c r="A16" s="422" t="s">
        <v>388</v>
      </c>
      <c r="B16" s="115">
        <v>101911</v>
      </c>
      <c r="C16" s="114">
        <v>58000</v>
      </c>
      <c r="D16" s="114">
        <v>43911</v>
      </c>
      <c r="E16" s="114">
        <v>79265</v>
      </c>
      <c r="F16" s="114">
        <v>22137</v>
      </c>
      <c r="G16" s="114">
        <v>12285</v>
      </c>
      <c r="H16" s="114">
        <v>27992</v>
      </c>
      <c r="I16" s="115">
        <v>31740</v>
      </c>
      <c r="J16" s="114">
        <v>23025</v>
      </c>
      <c r="K16" s="114">
        <v>8715</v>
      </c>
      <c r="L16" s="423">
        <v>9985</v>
      </c>
      <c r="M16" s="424">
        <v>7942</v>
      </c>
    </row>
    <row r="17" spans="1:13" s="110" customFormat="1" ht="11.1" customHeight="1" x14ac:dyDescent="0.2">
      <c r="A17" s="422" t="s">
        <v>389</v>
      </c>
      <c r="B17" s="115">
        <v>101520</v>
      </c>
      <c r="C17" s="114">
        <v>57449</v>
      </c>
      <c r="D17" s="114">
        <v>44071</v>
      </c>
      <c r="E17" s="114">
        <v>79019</v>
      </c>
      <c r="F17" s="114">
        <v>22376</v>
      </c>
      <c r="G17" s="114">
        <v>11839</v>
      </c>
      <c r="H17" s="114">
        <v>28284</v>
      </c>
      <c r="I17" s="115">
        <v>31633</v>
      </c>
      <c r="J17" s="114">
        <v>23064</v>
      </c>
      <c r="K17" s="114">
        <v>8569</v>
      </c>
      <c r="L17" s="423">
        <v>5374</v>
      </c>
      <c r="M17" s="424">
        <v>6018</v>
      </c>
    </row>
    <row r="18" spans="1:13" ht="15" customHeight="1" x14ac:dyDescent="0.2">
      <c r="A18" s="422" t="s">
        <v>391</v>
      </c>
      <c r="B18" s="115">
        <v>101656</v>
      </c>
      <c r="C18" s="114">
        <v>57574</v>
      </c>
      <c r="D18" s="114">
        <v>44082</v>
      </c>
      <c r="E18" s="114">
        <v>78547</v>
      </c>
      <c r="F18" s="114">
        <v>22907</v>
      </c>
      <c r="G18" s="114">
        <v>11534</v>
      </c>
      <c r="H18" s="114">
        <v>28738</v>
      </c>
      <c r="I18" s="115">
        <v>31225</v>
      </c>
      <c r="J18" s="114">
        <v>22728</v>
      </c>
      <c r="K18" s="114">
        <v>8497</v>
      </c>
      <c r="L18" s="423">
        <v>7195</v>
      </c>
      <c r="M18" s="424">
        <v>7000</v>
      </c>
    </row>
    <row r="19" spans="1:13" ht="11.1" customHeight="1" x14ac:dyDescent="0.2">
      <c r="A19" s="422" t="s">
        <v>387</v>
      </c>
      <c r="B19" s="115">
        <v>102180</v>
      </c>
      <c r="C19" s="114">
        <v>58039</v>
      </c>
      <c r="D19" s="114">
        <v>44141</v>
      </c>
      <c r="E19" s="114">
        <v>78741</v>
      </c>
      <c r="F19" s="114">
        <v>23208</v>
      </c>
      <c r="G19" s="114">
        <v>11238</v>
      </c>
      <c r="H19" s="114">
        <v>29321</v>
      </c>
      <c r="I19" s="115">
        <v>31841</v>
      </c>
      <c r="J19" s="114">
        <v>23040</v>
      </c>
      <c r="K19" s="114">
        <v>8801</v>
      </c>
      <c r="L19" s="423">
        <v>6094</v>
      </c>
      <c r="M19" s="424">
        <v>5697</v>
      </c>
    </row>
    <row r="20" spans="1:13" ht="11.1" customHeight="1" x14ac:dyDescent="0.2">
      <c r="A20" s="422" t="s">
        <v>388</v>
      </c>
      <c r="B20" s="115">
        <v>103720</v>
      </c>
      <c r="C20" s="114">
        <v>58895</v>
      </c>
      <c r="D20" s="114">
        <v>44825</v>
      </c>
      <c r="E20" s="114">
        <v>80089</v>
      </c>
      <c r="F20" s="114">
        <v>23379</v>
      </c>
      <c r="G20" s="114">
        <v>12259</v>
      </c>
      <c r="H20" s="114">
        <v>29714</v>
      </c>
      <c r="I20" s="115">
        <v>31695</v>
      </c>
      <c r="J20" s="114">
        <v>22619</v>
      </c>
      <c r="K20" s="114">
        <v>9076</v>
      </c>
      <c r="L20" s="423">
        <v>8947</v>
      </c>
      <c r="M20" s="424">
        <v>7449</v>
      </c>
    </row>
    <row r="21" spans="1:13" s="110" customFormat="1" ht="11.1" customHeight="1" x14ac:dyDescent="0.2">
      <c r="A21" s="422" t="s">
        <v>389</v>
      </c>
      <c r="B21" s="115">
        <v>102372</v>
      </c>
      <c r="C21" s="114">
        <v>57792</v>
      </c>
      <c r="D21" s="114">
        <v>44580</v>
      </c>
      <c r="E21" s="114">
        <v>79091</v>
      </c>
      <c r="F21" s="114">
        <v>23211</v>
      </c>
      <c r="G21" s="114">
        <v>11774</v>
      </c>
      <c r="H21" s="114">
        <v>29706</v>
      </c>
      <c r="I21" s="115">
        <v>31497</v>
      </c>
      <c r="J21" s="114">
        <v>22507</v>
      </c>
      <c r="K21" s="114">
        <v>8990</v>
      </c>
      <c r="L21" s="423">
        <v>4474</v>
      </c>
      <c r="M21" s="424">
        <v>5688</v>
      </c>
    </row>
    <row r="22" spans="1:13" ht="15" customHeight="1" x14ac:dyDescent="0.2">
      <c r="A22" s="422" t="s">
        <v>392</v>
      </c>
      <c r="B22" s="115">
        <v>102416</v>
      </c>
      <c r="C22" s="114">
        <v>57880</v>
      </c>
      <c r="D22" s="114">
        <v>44536</v>
      </c>
      <c r="E22" s="114">
        <v>78977</v>
      </c>
      <c r="F22" s="114">
        <v>23159</v>
      </c>
      <c r="G22" s="114">
        <v>11380</v>
      </c>
      <c r="H22" s="114">
        <v>30147</v>
      </c>
      <c r="I22" s="115">
        <v>31110</v>
      </c>
      <c r="J22" s="114">
        <v>22354</v>
      </c>
      <c r="K22" s="114">
        <v>8756</v>
      </c>
      <c r="L22" s="423">
        <v>6491</v>
      </c>
      <c r="M22" s="424">
        <v>6505</v>
      </c>
    </row>
    <row r="23" spans="1:13" ht="11.1" customHeight="1" x14ac:dyDescent="0.2">
      <c r="A23" s="422" t="s">
        <v>387</v>
      </c>
      <c r="B23" s="115">
        <v>103181</v>
      </c>
      <c r="C23" s="114">
        <v>58441</v>
      </c>
      <c r="D23" s="114">
        <v>44740</v>
      </c>
      <c r="E23" s="114">
        <v>79454</v>
      </c>
      <c r="F23" s="114">
        <v>23435</v>
      </c>
      <c r="G23" s="114">
        <v>11232</v>
      </c>
      <c r="H23" s="114">
        <v>30853</v>
      </c>
      <c r="I23" s="115">
        <v>32002</v>
      </c>
      <c r="J23" s="114">
        <v>22892</v>
      </c>
      <c r="K23" s="114">
        <v>9110</v>
      </c>
      <c r="L23" s="423">
        <v>6467</v>
      </c>
      <c r="M23" s="424">
        <v>5852</v>
      </c>
    </row>
    <row r="24" spans="1:13" ht="11.1" customHeight="1" x14ac:dyDescent="0.2">
      <c r="A24" s="422" t="s">
        <v>388</v>
      </c>
      <c r="B24" s="115">
        <v>104980</v>
      </c>
      <c r="C24" s="114">
        <v>59422</v>
      </c>
      <c r="D24" s="114">
        <v>45558</v>
      </c>
      <c r="E24" s="114">
        <v>79517</v>
      </c>
      <c r="F24" s="114">
        <v>23624</v>
      </c>
      <c r="G24" s="114">
        <v>12299</v>
      </c>
      <c r="H24" s="114">
        <v>31366</v>
      </c>
      <c r="I24" s="115">
        <v>31938</v>
      </c>
      <c r="J24" s="114">
        <v>22511</v>
      </c>
      <c r="K24" s="114">
        <v>9427</v>
      </c>
      <c r="L24" s="423">
        <v>8963</v>
      </c>
      <c r="M24" s="424">
        <v>7492</v>
      </c>
    </row>
    <row r="25" spans="1:13" s="110" customFormat="1" ht="11.1" customHeight="1" x14ac:dyDescent="0.2">
      <c r="A25" s="422" t="s">
        <v>389</v>
      </c>
      <c r="B25" s="115">
        <v>103971</v>
      </c>
      <c r="C25" s="114">
        <v>58468</v>
      </c>
      <c r="D25" s="114">
        <v>45503</v>
      </c>
      <c r="E25" s="114">
        <v>78410</v>
      </c>
      <c r="F25" s="114">
        <v>23719</v>
      </c>
      <c r="G25" s="114">
        <v>11822</v>
      </c>
      <c r="H25" s="114">
        <v>31644</v>
      </c>
      <c r="I25" s="115">
        <v>31779</v>
      </c>
      <c r="J25" s="114">
        <v>22610</v>
      </c>
      <c r="K25" s="114">
        <v>9169</v>
      </c>
      <c r="L25" s="423">
        <v>4628</v>
      </c>
      <c r="M25" s="424">
        <v>5747</v>
      </c>
    </row>
    <row r="26" spans="1:13" ht="15" customHeight="1" x14ac:dyDescent="0.2">
      <c r="A26" s="422" t="s">
        <v>393</v>
      </c>
      <c r="B26" s="115">
        <v>104041</v>
      </c>
      <c r="C26" s="114">
        <v>58591</v>
      </c>
      <c r="D26" s="114">
        <v>45450</v>
      </c>
      <c r="E26" s="114">
        <v>78259</v>
      </c>
      <c r="F26" s="114">
        <v>23946</v>
      </c>
      <c r="G26" s="114">
        <v>11310</v>
      </c>
      <c r="H26" s="114">
        <v>32316</v>
      </c>
      <c r="I26" s="115">
        <v>31717</v>
      </c>
      <c r="J26" s="114">
        <v>22704</v>
      </c>
      <c r="K26" s="114">
        <v>9013</v>
      </c>
      <c r="L26" s="423">
        <v>6229</v>
      </c>
      <c r="M26" s="424">
        <v>6249</v>
      </c>
    </row>
    <row r="27" spans="1:13" ht="11.1" customHeight="1" x14ac:dyDescent="0.2">
      <c r="A27" s="422" t="s">
        <v>387</v>
      </c>
      <c r="B27" s="115">
        <v>104561</v>
      </c>
      <c r="C27" s="114">
        <v>59016</v>
      </c>
      <c r="D27" s="114">
        <v>45545</v>
      </c>
      <c r="E27" s="114">
        <v>78496</v>
      </c>
      <c r="F27" s="114">
        <v>24247</v>
      </c>
      <c r="G27" s="114">
        <v>10951</v>
      </c>
      <c r="H27" s="114">
        <v>33025</v>
      </c>
      <c r="I27" s="115">
        <v>32228</v>
      </c>
      <c r="J27" s="114">
        <v>22962</v>
      </c>
      <c r="K27" s="114">
        <v>9266</v>
      </c>
      <c r="L27" s="423">
        <v>5975</v>
      </c>
      <c r="M27" s="424">
        <v>5862</v>
      </c>
    </row>
    <row r="28" spans="1:13" ht="11.1" customHeight="1" x14ac:dyDescent="0.2">
      <c r="A28" s="422" t="s">
        <v>388</v>
      </c>
      <c r="B28" s="115">
        <v>106033</v>
      </c>
      <c r="C28" s="114">
        <v>59766</v>
      </c>
      <c r="D28" s="114">
        <v>46267</v>
      </c>
      <c r="E28" s="114">
        <v>81267</v>
      </c>
      <c r="F28" s="114">
        <v>24508</v>
      </c>
      <c r="G28" s="114">
        <v>12011</v>
      </c>
      <c r="H28" s="114">
        <v>33434</v>
      </c>
      <c r="I28" s="115">
        <v>31892</v>
      </c>
      <c r="J28" s="114">
        <v>22383</v>
      </c>
      <c r="K28" s="114">
        <v>9509</v>
      </c>
      <c r="L28" s="423">
        <v>9052</v>
      </c>
      <c r="M28" s="424">
        <v>7679</v>
      </c>
    </row>
    <row r="29" spans="1:13" s="110" customFormat="1" ht="11.1" customHeight="1" x14ac:dyDescent="0.2">
      <c r="A29" s="422" t="s">
        <v>389</v>
      </c>
      <c r="B29" s="115">
        <v>104925</v>
      </c>
      <c r="C29" s="114">
        <v>58714</v>
      </c>
      <c r="D29" s="114">
        <v>46211</v>
      </c>
      <c r="E29" s="114">
        <v>80183</v>
      </c>
      <c r="F29" s="114">
        <v>24698</v>
      </c>
      <c r="G29" s="114">
        <v>11545</v>
      </c>
      <c r="H29" s="114">
        <v>33610</v>
      </c>
      <c r="I29" s="115">
        <v>31458</v>
      </c>
      <c r="J29" s="114">
        <v>22237</v>
      </c>
      <c r="K29" s="114">
        <v>9221</v>
      </c>
      <c r="L29" s="423">
        <v>4687</v>
      </c>
      <c r="M29" s="424">
        <v>5855</v>
      </c>
    </row>
    <row r="30" spans="1:13" ht="15" customHeight="1" x14ac:dyDescent="0.2">
      <c r="A30" s="422" t="s">
        <v>394</v>
      </c>
      <c r="B30" s="115">
        <v>105588</v>
      </c>
      <c r="C30" s="114">
        <v>58983</v>
      </c>
      <c r="D30" s="114">
        <v>46605</v>
      </c>
      <c r="E30" s="114">
        <v>80142</v>
      </c>
      <c r="F30" s="114">
        <v>25412</v>
      </c>
      <c r="G30" s="114">
        <v>11142</v>
      </c>
      <c r="H30" s="114">
        <v>34101</v>
      </c>
      <c r="I30" s="115">
        <v>30167</v>
      </c>
      <c r="J30" s="114">
        <v>21195</v>
      </c>
      <c r="K30" s="114">
        <v>8972</v>
      </c>
      <c r="L30" s="423">
        <v>7334</v>
      </c>
      <c r="M30" s="424">
        <v>6733</v>
      </c>
    </row>
    <row r="31" spans="1:13" ht="11.1" customHeight="1" x14ac:dyDescent="0.2">
      <c r="A31" s="422" t="s">
        <v>387</v>
      </c>
      <c r="B31" s="115">
        <v>106309</v>
      </c>
      <c r="C31" s="114">
        <v>59575</v>
      </c>
      <c r="D31" s="114">
        <v>46734</v>
      </c>
      <c r="E31" s="114">
        <v>80592</v>
      </c>
      <c r="F31" s="114">
        <v>25692</v>
      </c>
      <c r="G31" s="114">
        <v>10922</v>
      </c>
      <c r="H31" s="114">
        <v>34680</v>
      </c>
      <c r="I31" s="115">
        <v>30710</v>
      </c>
      <c r="J31" s="114">
        <v>21469</v>
      </c>
      <c r="K31" s="114">
        <v>9241</v>
      </c>
      <c r="L31" s="423">
        <v>6798</v>
      </c>
      <c r="M31" s="424">
        <v>6103</v>
      </c>
    </row>
    <row r="32" spans="1:13" ht="11.1" customHeight="1" x14ac:dyDescent="0.2">
      <c r="A32" s="422" t="s">
        <v>388</v>
      </c>
      <c r="B32" s="115">
        <v>107991</v>
      </c>
      <c r="C32" s="114">
        <v>60531</v>
      </c>
      <c r="D32" s="114">
        <v>47460</v>
      </c>
      <c r="E32" s="114">
        <v>82031</v>
      </c>
      <c r="F32" s="114">
        <v>25945</v>
      </c>
      <c r="G32" s="114">
        <v>12072</v>
      </c>
      <c r="H32" s="114">
        <v>34979</v>
      </c>
      <c r="I32" s="115">
        <v>30764</v>
      </c>
      <c r="J32" s="114">
        <v>21072</v>
      </c>
      <c r="K32" s="114">
        <v>9692</v>
      </c>
      <c r="L32" s="423">
        <v>10222</v>
      </c>
      <c r="M32" s="424">
        <v>8525</v>
      </c>
    </row>
    <row r="33" spans="1:13" s="110" customFormat="1" ht="11.1" customHeight="1" x14ac:dyDescent="0.2">
      <c r="A33" s="422" t="s">
        <v>389</v>
      </c>
      <c r="B33" s="115">
        <v>107378</v>
      </c>
      <c r="C33" s="114">
        <v>59807</v>
      </c>
      <c r="D33" s="114">
        <v>47571</v>
      </c>
      <c r="E33" s="114">
        <v>80999</v>
      </c>
      <c r="F33" s="114">
        <v>26367</v>
      </c>
      <c r="G33" s="114">
        <v>11751</v>
      </c>
      <c r="H33" s="114">
        <v>35133</v>
      </c>
      <c r="I33" s="115">
        <v>30673</v>
      </c>
      <c r="J33" s="114">
        <v>21223</v>
      </c>
      <c r="K33" s="114">
        <v>9450</v>
      </c>
      <c r="L33" s="423">
        <v>5482</v>
      </c>
      <c r="M33" s="424">
        <v>6208</v>
      </c>
    </row>
    <row r="34" spans="1:13" ht="15" customHeight="1" x14ac:dyDescent="0.2">
      <c r="A34" s="422" t="s">
        <v>395</v>
      </c>
      <c r="B34" s="115">
        <v>107114</v>
      </c>
      <c r="C34" s="114">
        <v>59588</v>
      </c>
      <c r="D34" s="114">
        <v>47526</v>
      </c>
      <c r="E34" s="114">
        <v>80586</v>
      </c>
      <c r="F34" s="114">
        <v>26524</v>
      </c>
      <c r="G34" s="114">
        <v>11277</v>
      </c>
      <c r="H34" s="114">
        <v>35571</v>
      </c>
      <c r="I34" s="115">
        <v>29915</v>
      </c>
      <c r="J34" s="114">
        <v>20637</v>
      </c>
      <c r="K34" s="114">
        <v>9278</v>
      </c>
      <c r="L34" s="423">
        <v>7406</v>
      </c>
      <c r="M34" s="424">
        <v>7265</v>
      </c>
    </row>
    <row r="35" spans="1:13" ht="11.1" customHeight="1" x14ac:dyDescent="0.2">
      <c r="A35" s="422" t="s">
        <v>387</v>
      </c>
      <c r="B35" s="115">
        <v>107393</v>
      </c>
      <c r="C35" s="114">
        <v>59853</v>
      </c>
      <c r="D35" s="114">
        <v>47540</v>
      </c>
      <c r="E35" s="114">
        <v>80588</v>
      </c>
      <c r="F35" s="114">
        <v>26803</v>
      </c>
      <c r="G35" s="114">
        <v>10894</v>
      </c>
      <c r="H35" s="114">
        <v>36131</v>
      </c>
      <c r="I35" s="115">
        <v>30549</v>
      </c>
      <c r="J35" s="114">
        <v>20915</v>
      </c>
      <c r="K35" s="114">
        <v>9634</v>
      </c>
      <c r="L35" s="423">
        <v>6525</v>
      </c>
      <c r="M35" s="424">
        <v>6245</v>
      </c>
    </row>
    <row r="36" spans="1:13" ht="11.1" customHeight="1" x14ac:dyDescent="0.2">
      <c r="A36" s="422" t="s">
        <v>388</v>
      </c>
      <c r="B36" s="115">
        <v>109235</v>
      </c>
      <c r="C36" s="114">
        <v>60867</v>
      </c>
      <c r="D36" s="114">
        <v>48368</v>
      </c>
      <c r="E36" s="114">
        <v>82025</v>
      </c>
      <c r="F36" s="114">
        <v>27209</v>
      </c>
      <c r="G36" s="114">
        <v>12045</v>
      </c>
      <c r="H36" s="114">
        <v>36555</v>
      </c>
      <c r="I36" s="115">
        <v>30509</v>
      </c>
      <c r="J36" s="114">
        <v>20468</v>
      </c>
      <c r="K36" s="114">
        <v>10041</v>
      </c>
      <c r="L36" s="423">
        <v>9678</v>
      </c>
      <c r="M36" s="424">
        <v>8124</v>
      </c>
    </row>
    <row r="37" spans="1:13" s="110" customFormat="1" ht="11.1" customHeight="1" x14ac:dyDescent="0.2">
      <c r="A37" s="422" t="s">
        <v>389</v>
      </c>
      <c r="B37" s="115">
        <v>108477</v>
      </c>
      <c r="C37" s="114">
        <v>60163</v>
      </c>
      <c r="D37" s="114">
        <v>48314</v>
      </c>
      <c r="E37" s="114">
        <v>81100</v>
      </c>
      <c r="F37" s="114">
        <v>27377</v>
      </c>
      <c r="G37" s="114">
        <v>11641</v>
      </c>
      <c r="H37" s="114">
        <v>36731</v>
      </c>
      <c r="I37" s="115">
        <v>30409</v>
      </c>
      <c r="J37" s="114">
        <v>20502</v>
      </c>
      <c r="K37" s="114">
        <v>9907</v>
      </c>
      <c r="L37" s="423">
        <v>5189</v>
      </c>
      <c r="M37" s="424">
        <v>6078</v>
      </c>
    </row>
    <row r="38" spans="1:13" ht="15" customHeight="1" x14ac:dyDescent="0.2">
      <c r="A38" s="425" t="s">
        <v>396</v>
      </c>
      <c r="B38" s="115">
        <v>108332</v>
      </c>
      <c r="C38" s="114">
        <v>60122</v>
      </c>
      <c r="D38" s="114">
        <v>48210</v>
      </c>
      <c r="E38" s="114">
        <v>80958</v>
      </c>
      <c r="F38" s="114">
        <v>27371</v>
      </c>
      <c r="G38" s="114">
        <v>11222</v>
      </c>
      <c r="H38" s="114">
        <v>37129</v>
      </c>
      <c r="I38" s="115">
        <v>29957</v>
      </c>
      <c r="J38" s="114">
        <v>20259</v>
      </c>
      <c r="K38" s="114">
        <v>9698</v>
      </c>
      <c r="L38" s="423">
        <v>8068</v>
      </c>
      <c r="M38" s="424">
        <v>8445</v>
      </c>
    </row>
    <row r="39" spans="1:13" ht="11.1" customHeight="1" x14ac:dyDescent="0.2">
      <c r="A39" s="422" t="s">
        <v>387</v>
      </c>
      <c r="B39" s="115">
        <v>109132</v>
      </c>
      <c r="C39" s="114">
        <v>60666</v>
      </c>
      <c r="D39" s="114">
        <v>48466</v>
      </c>
      <c r="E39" s="114">
        <v>81425</v>
      </c>
      <c r="F39" s="114">
        <v>27706</v>
      </c>
      <c r="G39" s="114">
        <v>10919</v>
      </c>
      <c r="H39" s="114">
        <v>37819</v>
      </c>
      <c r="I39" s="115">
        <v>30738</v>
      </c>
      <c r="J39" s="114">
        <v>20672</v>
      </c>
      <c r="K39" s="114">
        <v>10066</v>
      </c>
      <c r="L39" s="423">
        <v>6558</v>
      </c>
      <c r="M39" s="424">
        <v>5887</v>
      </c>
    </row>
    <row r="40" spans="1:13" ht="11.1" customHeight="1" x14ac:dyDescent="0.2">
      <c r="A40" s="425" t="s">
        <v>388</v>
      </c>
      <c r="B40" s="115">
        <v>111415</v>
      </c>
      <c r="C40" s="114">
        <v>61985</v>
      </c>
      <c r="D40" s="114">
        <v>49430</v>
      </c>
      <c r="E40" s="114">
        <v>83266</v>
      </c>
      <c r="F40" s="114">
        <v>28149</v>
      </c>
      <c r="G40" s="114">
        <v>12183</v>
      </c>
      <c r="H40" s="114">
        <v>38231</v>
      </c>
      <c r="I40" s="115">
        <v>30799</v>
      </c>
      <c r="J40" s="114">
        <v>20313</v>
      </c>
      <c r="K40" s="114">
        <v>10486</v>
      </c>
      <c r="L40" s="423">
        <v>10214</v>
      </c>
      <c r="M40" s="424">
        <v>8251</v>
      </c>
    </row>
    <row r="41" spans="1:13" s="110" customFormat="1" ht="11.1" customHeight="1" x14ac:dyDescent="0.2">
      <c r="A41" s="422" t="s">
        <v>389</v>
      </c>
      <c r="B41" s="115">
        <v>110622</v>
      </c>
      <c r="C41" s="114">
        <v>61252</v>
      </c>
      <c r="D41" s="114">
        <v>49370</v>
      </c>
      <c r="E41" s="114">
        <v>82379</v>
      </c>
      <c r="F41" s="114">
        <v>28243</v>
      </c>
      <c r="G41" s="114">
        <v>11772</v>
      </c>
      <c r="H41" s="114">
        <v>38400</v>
      </c>
      <c r="I41" s="115">
        <v>30694</v>
      </c>
      <c r="J41" s="114">
        <v>20330</v>
      </c>
      <c r="K41" s="114">
        <v>10364</v>
      </c>
      <c r="L41" s="423">
        <v>5933</v>
      </c>
      <c r="M41" s="424">
        <v>6806</v>
      </c>
    </row>
    <row r="42" spans="1:13" ht="15" customHeight="1" x14ac:dyDescent="0.2">
      <c r="A42" s="422" t="s">
        <v>397</v>
      </c>
      <c r="B42" s="115">
        <v>111028</v>
      </c>
      <c r="C42" s="114">
        <v>61677</v>
      </c>
      <c r="D42" s="114">
        <v>49351</v>
      </c>
      <c r="E42" s="114">
        <v>82695</v>
      </c>
      <c r="F42" s="114">
        <v>28333</v>
      </c>
      <c r="G42" s="114">
        <v>11438</v>
      </c>
      <c r="H42" s="114">
        <v>38952</v>
      </c>
      <c r="I42" s="115">
        <v>30317</v>
      </c>
      <c r="J42" s="114">
        <v>20092</v>
      </c>
      <c r="K42" s="114">
        <v>10225</v>
      </c>
      <c r="L42" s="423">
        <v>8398</v>
      </c>
      <c r="M42" s="424">
        <v>8087</v>
      </c>
    </row>
    <row r="43" spans="1:13" ht="11.1" customHeight="1" x14ac:dyDescent="0.2">
      <c r="A43" s="422" t="s">
        <v>387</v>
      </c>
      <c r="B43" s="115">
        <v>111600</v>
      </c>
      <c r="C43" s="114">
        <v>62080</v>
      </c>
      <c r="D43" s="114">
        <v>49520</v>
      </c>
      <c r="E43" s="114">
        <v>83026</v>
      </c>
      <c r="F43" s="114">
        <v>28574</v>
      </c>
      <c r="G43" s="114">
        <v>11111</v>
      </c>
      <c r="H43" s="114">
        <v>39520</v>
      </c>
      <c r="I43" s="115">
        <v>31190</v>
      </c>
      <c r="J43" s="114">
        <v>20486</v>
      </c>
      <c r="K43" s="114">
        <v>10704</v>
      </c>
      <c r="L43" s="423">
        <v>7187</v>
      </c>
      <c r="M43" s="424">
        <v>6747</v>
      </c>
    </row>
    <row r="44" spans="1:13" ht="11.1" customHeight="1" x14ac:dyDescent="0.2">
      <c r="A44" s="422" t="s">
        <v>388</v>
      </c>
      <c r="B44" s="115">
        <v>113472</v>
      </c>
      <c r="C44" s="114">
        <v>63208</v>
      </c>
      <c r="D44" s="114">
        <v>50264</v>
      </c>
      <c r="E44" s="114">
        <v>84751</v>
      </c>
      <c r="F44" s="114">
        <v>28721</v>
      </c>
      <c r="G44" s="114">
        <v>12283</v>
      </c>
      <c r="H44" s="114">
        <v>39858</v>
      </c>
      <c r="I44" s="115">
        <v>31287</v>
      </c>
      <c r="J44" s="114">
        <v>20282</v>
      </c>
      <c r="K44" s="114">
        <v>11005</v>
      </c>
      <c r="L44" s="423">
        <v>10527</v>
      </c>
      <c r="M44" s="424">
        <v>8906</v>
      </c>
    </row>
    <row r="45" spans="1:13" s="110" customFormat="1" ht="11.1" customHeight="1" x14ac:dyDescent="0.2">
      <c r="A45" s="422" t="s">
        <v>389</v>
      </c>
      <c r="B45" s="115">
        <v>112541</v>
      </c>
      <c r="C45" s="114">
        <v>62343</v>
      </c>
      <c r="D45" s="114">
        <v>50198</v>
      </c>
      <c r="E45" s="114">
        <v>83714</v>
      </c>
      <c r="F45" s="114">
        <v>28827</v>
      </c>
      <c r="G45" s="114">
        <v>11847</v>
      </c>
      <c r="H45" s="114">
        <v>39899</v>
      </c>
      <c r="I45" s="115">
        <v>30952</v>
      </c>
      <c r="J45" s="114">
        <v>20182</v>
      </c>
      <c r="K45" s="114">
        <v>10770</v>
      </c>
      <c r="L45" s="423">
        <v>6929</v>
      </c>
      <c r="M45" s="424">
        <v>7997</v>
      </c>
    </row>
    <row r="46" spans="1:13" ht="15" customHeight="1" x14ac:dyDescent="0.2">
      <c r="A46" s="422" t="s">
        <v>398</v>
      </c>
      <c r="B46" s="115">
        <v>112438</v>
      </c>
      <c r="C46" s="114">
        <v>62296</v>
      </c>
      <c r="D46" s="114">
        <v>50142</v>
      </c>
      <c r="E46" s="114">
        <v>83387</v>
      </c>
      <c r="F46" s="114">
        <v>29051</v>
      </c>
      <c r="G46" s="114">
        <v>11436</v>
      </c>
      <c r="H46" s="114">
        <v>40259</v>
      </c>
      <c r="I46" s="115">
        <v>30579</v>
      </c>
      <c r="J46" s="114">
        <v>19919</v>
      </c>
      <c r="K46" s="114">
        <v>10660</v>
      </c>
      <c r="L46" s="423">
        <v>8283</v>
      </c>
      <c r="M46" s="424">
        <v>8374</v>
      </c>
    </row>
    <row r="47" spans="1:13" ht="11.1" customHeight="1" x14ac:dyDescent="0.2">
      <c r="A47" s="422" t="s">
        <v>387</v>
      </c>
      <c r="B47" s="115">
        <v>112583</v>
      </c>
      <c r="C47" s="114">
        <v>62404</v>
      </c>
      <c r="D47" s="114">
        <v>50179</v>
      </c>
      <c r="E47" s="114">
        <v>83281</v>
      </c>
      <c r="F47" s="114">
        <v>29302</v>
      </c>
      <c r="G47" s="114">
        <v>11052</v>
      </c>
      <c r="H47" s="114">
        <v>40707</v>
      </c>
      <c r="I47" s="115">
        <v>31141</v>
      </c>
      <c r="J47" s="114">
        <v>20172</v>
      </c>
      <c r="K47" s="114">
        <v>10969</v>
      </c>
      <c r="L47" s="423">
        <v>7605</v>
      </c>
      <c r="M47" s="424">
        <v>7578</v>
      </c>
    </row>
    <row r="48" spans="1:13" ht="11.1" customHeight="1" x14ac:dyDescent="0.2">
      <c r="A48" s="422" t="s">
        <v>388</v>
      </c>
      <c r="B48" s="115">
        <v>114630</v>
      </c>
      <c r="C48" s="114">
        <v>63541</v>
      </c>
      <c r="D48" s="114">
        <v>51089</v>
      </c>
      <c r="E48" s="114">
        <v>84834</v>
      </c>
      <c r="F48" s="114">
        <v>29796</v>
      </c>
      <c r="G48" s="114">
        <v>12303</v>
      </c>
      <c r="H48" s="114">
        <v>41184</v>
      </c>
      <c r="I48" s="115">
        <v>31062</v>
      </c>
      <c r="J48" s="114">
        <v>19765</v>
      </c>
      <c r="K48" s="114">
        <v>11297</v>
      </c>
      <c r="L48" s="423">
        <v>10195</v>
      </c>
      <c r="M48" s="424">
        <v>8402</v>
      </c>
    </row>
    <row r="49" spans="1:17" s="110" customFormat="1" ht="11.1" customHeight="1" x14ac:dyDescent="0.2">
      <c r="A49" s="422" t="s">
        <v>389</v>
      </c>
      <c r="B49" s="115">
        <v>113184</v>
      </c>
      <c r="C49" s="114">
        <v>62292</v>
      </c>
      <c r="D49" s="114">
        <v>50892</v>
      </c>
      <c r="E49" s="114">
        <v>83211</v>
      </c>
      <c r="F49" s="114">
        <v>29973</v>
      </c>
      <c r="G49" s="114">
        <v>11846</v>
      </c>
      <c r="H49" s="114">
        <v>40875</v>
      </c>
      <c r="I49" s="115">
        <v>30650</v>
      </c>
      <c r="J49" s="114">
        <v>19670</v>
      </c>
      <c r="K49" s="114">
        <v>10980</v>
      </c>
      <c r="L49" s="423">
        <v>5650</v>
      </c>
      <c r="M49" s="424">
        <v>7203</v>
      </c>
    </row>
    <row r="50" spans="1:17" ht="15" customHeight="1" x14ac:dyDescent="0.2">
      <c r="A50" s="422" t="s">
        <v>399</v>
      </c>
      <c r="B50" s="143">
        <v>112926</v>
      </c>
      <c r="C50" s="144">
        <v>62098</v>
      </c>
      <c r="D50" s="144">
        <v>50828</v>
      </c>
      <c r="E50" s="144">
        <v>82775</v>
      </c>
      <c r="F50" s="144">
        <v>30151</v>
      </c>
      <c r="G50" s="144">
        <v>11375</v>
      </c>
      <c r="H50" s="144">
        <v>41166</v>
      </c>
      <c r="I50" s="143">
        <v>29607</v>
      </c>
      <c r="J50" s="144">
        <v>18995</v>
      </c>
      <c r="K50" s="144">
        <v>10612</v>
      </c>
      <c r="L50" s="426">
        <v>7436</v>
      </c>
      <c r="M50" s="427">
        <v>7858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0.43401696935199846</v>
      </c>
      <c r="C6" s="480">
        <f>'Tabelle 3.3'!J11</f>
        <v>-3.1786520160894733</v>
      </c>
      <c r="D6" s="481">
        <f t="shared" ref="D6:E9" si="0">IF(OR(AND(B6&gt;=-50,B6&lt;=50),ISNUMBER(B6)=FALSE),B6,"")</f>
        <v>0.43401696935199846</v>
      </c>
      <c r="E6" s="481">
        <f t="shared" si="0"/>
        <v>-3.1786520160894733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0.43401696935199846</v>
      </c>
      <c r="C14" s="480">
        <f>'Tabelle 3.3'!J11</f>
        <v>-3.1786520160894733</v>
      </c>
      <c r="D14" s="481">
        <f>IF(OR(AND(B14&gt;=-50,B14&lt;=50),ISNUMBER(B14)=FALSE),B14,"")</f>
        <v>0.43401696935199846</v>
      </c>
      <c r="E14" s="481">
        <f>IF(OR(AND(C14&gt;=-50,C14&lt;=50),ISNUMBER(C14)=FALSE),C14,"")</f>
        <v>-3.1786520160894733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-3.236682400539447</v>
      </c>
      <c r="C15" s="480">
        <f>'Tabelle 3.3'!J12</f>
        <v>3.129251700680272</v>
      </c>
      <c r="D15" s="481">
        <f t="shared" ref="D15:E45" si="3">IF(OR(AND(B15&gt;=-50,B15&lt;=50),ISNUMBER(B15)=FALSE),B15,"")</f>
        <v>-3.236682400539447</v>
      </c>
      <c r="E15" s="481">
        <f t="shared" si="3"/>
        <v>3.129251700680272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4.9819494584837543</v>
      </c>
      <c r="C16" s="480">
        <f>'Tabelle 3.3'!J13</f>
        <v>0.52910052910052907</v>
      </c>
      <c r="D16" s="481">
        <f t="shared" si="3"/>
        <v>4.9819494584837543</v>
      </c>
      <c r="E16" s="481">
        <f t="shared" si="3"/>
        <v>0.52910052910052907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-0.98083049237131836</v>
      </c>
      <c r="C17" s="480">
        <f>'Tabelle 3.3'!J14</f>
        <v>-10.775047258979207</v>
      </c>
      <c r="D17" s="481">
        <f t="shared" si="3"/>
        <v>-0.98083049237131836</v>
      </c>
      <c r="E17" s="481">
        <f t="shared" si="3"/>
        <v>-10.775047258979207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-5.9722788422339992</v>
      </c>
      <c r="C18" s="480">
        <f>'Tabelle 3.3'!J15</f>
        <v>-15.903413821815153</v>
      </c>
      <c r="D18" s="481">
        <f t="shared" si="3"/>
        <v>-5.9722788422339992</v>
      </c>
      <c r="E18" s="481">
        <f t="shared" si="3"/>
        <v>-15.903413821815153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-0.10159160176092109</v>
      </c>
      <c r="C19" s="480">
        <f>'Tabelle 3.3'!J16</f>
        <v>-8.6340206185567006</v>
      </c>
      <c r="D19" s="481">
        <f t="shared" si="3"/>
        <v>-0.10159160176092109</v>
      </c>
      <c r="E19" s="481">
        <f t="shared" si="3"/>
        <v>-8.6340206185567006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-0.72042760864513133</v>
      </c>
      <c r="C20" s="480">
        <f>'Tabelle 3.3'!J17</f>
        <v>-4.0380047505938244</v>
      </c>
      <c r="D20" s="481">
        <f t="shared" si="3"/>
        <v>-0.72042760864513133</v>
      </c>
      <c r="E20" s="481">
        <f t="shared" si="3"/>
        <v>-4.0380047505938244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3.6986301369863015</v>
      </c>
      <c r="C21" s="480">
        <f>'Tabelle 3.3'!J18</f>
        <v>1.4914243102162565</v>
      </c>
      <c r="D21" s="481">
        <f t="shared" si="3"/>
        <v>3.6986301369863015</v>
      </c>
      <c r="E21" s="481">
        <f t="shared" si="3"/>
        <v>1.4914243102162565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1.6308902211048797</v>
      </c>
      <c r="C22" s="480">
        <f>'Tabelle 3.3'!J19</f>
        <v>-2.8029093489444739</v>
      </c>
      <c r="D22" s="481">
        <f t="shared" si="3"/>
        <v>1.6308902211048797</v>
      </c>
      <c r="E22" s="481">
        <f t="shared" si="3"/>
        <v>-2.8029093489444739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-1.7330210772833723</v>
      </c>
      <c r="C23" s="480">
        <f>'Tabelle 3.3'!J20</f>
        <v>3.256364712847839</v>
      </c>
      <c r="D23" s="481">
        <f t="shared" si="3"/>
        <v>-1.7330210772833723</v>
      </c>
      <c r="E23" s="481">
        <f t="shared" si="3"/>
        <v>3.256364712847839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-0.43434680922151686</v>
      </c>
      <c r="C24" s="480">
        <f>'Tabelle 3.3'!J21</f>
        <v>-9.3053735255570125</v>
      </c>
      <c r="D24" s="481">
        <f t="shared" si="3"/>
        <v>-0.43434680922151686</v>
      </c>
      <c r="E24" s="481">
        <f t="shared" si="3"/>
        <v>-9.3053735255570125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0.27347310847766637</v>
      </c>
      <c r="C25" s="480">
        <f>'Tabelle 3.3'!J22</f>
        <v>10.763209393346379</v>
      </c>
      <c r="D25" s="481">
        <f t="shared" si="3"/>
        <v>0.27347310847766637</v>
      </c>
      <c r="E25" s="481">
        <f t="shared" si="3"/>
        <v>10.763209393346379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-2.3466666666666667</v>
      </c>
      <c r="C26" s="480">
        <f>'Tabelle 3.3'!J23</f>
        <v>-4.7619047619047619</v>
      </c>
      <c r="D26" s="481">
        <f t="shared" si="3"/>
        <v>-2.3466666666666667</v>
      </c>
      <c r="E26" s="481">
        <f t="shared" si="3"/>
        <v>-4.7619047619047619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-6.5893837705918239</v>
      </c>
      <c r="C27" s="480">
        <f>'Tabelle 3.3'!J24</f>
        <v>-3.3760683760683761</v>
      </c>
      <c r="D27" s="481">
        <f t="shared" si="3"/>
        <v>-6.5893837705918239</v>
      </c>
      <c r="E27" s="481">
        <f t="shared" si="3"/>
        <v>-3.3760683760683761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21.268115942028984</v>
      </c>
      <c r="C28" s="480">
        <f>'Tabelle 3.3'!J25</f>
        <v>1.9617965926690759</v>
      </c>
      <c r="D28" s="481">
        <f t="shared" si="3"/>
        <v>21.268115942028984</v>
      </c>
      <c r="E28" s="481">
        <f t="shared" si="3"/>
        <v>1.9617965926690759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-14.928004701733764</v>
      </c>
      <c r="C29" s="480">
        <f>'Tabelle 3.3'!J26</f>
        <v>-14.705882352941176</v>
      </c>
      <c r="D29" s="481">
        <f t="shared" si="3"/>
        <v>-14.928004701733764</v>
      </c>
      <c r="E29" s="481">
        <f t="shared" si="3"/>
        <v>-14.705882352941176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2.2051773729626079</v>
      </c>
      <c r="C30" s="480">
        <f>'Tabelle 3.3'!J27</f>
        <v>-9.022556390977444</v>
      </c>
      <c r="D30" s="481">
        <f t="shared" si="3"/>
        <v>2.2051773729626079</v>
      </c>
      <c r="E30" s="481">
        <f t="shared" si="3"/>
        <v>-9.022556390977444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1.8907018907018907</v>
      </c>
      <c r="C31" s="480">
        <f>'Tabelle 3.3'!J28</f>
        <v>-4.8640915593705296</v>
      </c>
      <c r="D31" s="481">
        <f t="shared" si="3"/>
        <v>1.8907018907018907</v>
      </c>
      <c r="E31" s="481">
        <f t="shared" si="3"/>
        <v>-4.8640915593705296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2.2729518727146951</v>
      </c>
      <c r="C32" s="480">
        <f>'Tabelle 3.3'!J29</f>
        <v>0.68415051311288488</v>
      </c>
      <c r="D32" s="481">
        <f t="shared" si="3"/>
        <v>2.2729518727146951</v>
      </c>
      <c r="E32" s="481">
        <f t="shared" si="3"/>
        <v>0.68415051311288488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2.962815669119109</v>
      </c>
      <c r="C33" s="480">
        <f>'Tabelle 3.3'!J30</f>
        <v>-1.5374759769378603</v>
      </c>
      <c r="D33" s="481">
        <f t="shared" si="3"/>
        <v>2.962815669119109</v>
      </c>
      <c r="E33" s="481">
        <f t="shared" si="3"/>
        <v>-1.5374759769378603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0.99827882960413084</v>
      </c>
      <c r="C34" s="480">
        <f>'Tabelle 3.3'!J31</f>
        <v>-1.0022271714922049</v>
      </c>
      <c r="D34" s="481">
        <f t="shared" si="3"/>
        <v>0.99827882960413084</v>
      </c>
      <c r="E34" s="481">
        <f t="shared" si="3"/>
        <v>-1.0022271714922049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-3.236682400539447</v>
      </c>
      <c r="C37" s="480">
        <f>'Tabelle 3.3'!J34</f>
        <v>3.129251700680272</v>
      </c>
      <c r="D37" s="481">
        <f t="shared" si="3"/>
        <v>-3.236682400539447</v>
      </c>
      <c r="E37" s="481">
        <f t="shared" si="3"/>
        <v>3.129251700680272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-0.15344911766757341</v>
      </c>
      <c r="C38" s="480">
        <f>'Tabelle 3.3'!J35</f>
        <v>-6.8239795918367347</v>
      </c>
      <c r="D38" s="481">
        <f t="shared" si="3"/>
        <v>-0.15344911766757341</v>
      </c>
      <c r="E38" s="481">
        <f t="shared" si="3"/>
        <v>-6.8239795918367347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0.88603682498564973</v>
      </c>
      <c r="C39" s="480">
        <f>'Tabelle 3.3'!J36</f>
        <v>-2.6732436948046781</v>
      </c>
      <c r="D39" s="481">
        <f t="shared" si="3"/>
        <v>0.88603682498564973</v>
      </c>
      <c r="E39" s="481">
        <f t="shared" si="3"/>
        <v>-2.6732436948046781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0.88603682498564973</v>
      </c>
      <c r="C45" s="480">
        <f>'Tabelle 3.3'!J36</f>
        <v>-2.6732436948046781</v>
      </c>
      <c r="D45" s="481">
        <f t="shared" si="3"/>
        <v>0.88603682498564973</v>
      </c>
      <c r="E45" s="481">
        <f t="shared" si="3"/>
        <v>-2.6732436948046781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104041</v>
      </c>
      <c r="C51" s="487">
        <v>22704</v>
      </c>
      <c r="D51" s="487">
        <v>9013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104561</v>
      </c>
      <c r="C52" s="487">
        <v>22962</v>
      </c>
      <c r="D52" s="487">
        <v>9266</v>
      </c>
      <c r="E52" s="488">
        <f t="shared" ref="E52:G70" si="11">IF($A$51=37802,IF(COUNTBLANK(B$51:B$70)&gt;0,#N/A,B52/B$51*100),IF(COUNTBLANK(B$51:B$75)&gt;0,#N/A,B52/B$51*100))</f>
        <v>100.4998029622937</v>
      </c>
      <c r="F52" s="488">
        <f t="shared" si="11"/>
        <v>101.13636363636364</v>
      </c>
      <c r="G52" s="488">
        <f t="shared" si="11"/>
        <v>102.80705647398203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106033</v>
      </c>
      <c r="C53" s="487">
        <v>22383</v>
      </c>
      <c r="D53" s="487">
        <v>9509</v>
      </c>
      <c r="E53" s="488">
        <f t="shared" si="11"/>
        <v>101.91462980940207</v>
      </c>
      <c r="F53" s="488">
        <f t="shared" si="11"/>
        <v>98.586152219873142</v>
      </c>
      <c r="G53" s="488">
        <f t="shared" si="11"/>
        <v>105.50316209919006</v>
      </c>
      <c r="H53" s="489">
        <f>IF(ISERROR(L53)=TRUE,IF(MONTH(A53)=MONTH(MAX(A$51:A$75)),A53,""),"")</f>
        <v>41883</v>
      </c>
      <c r="I53" s="488">
        <f t="shared" si="12"/>
        <v>101.91462980940207</v>
      </c>
      <c r="J53" s="488">
        <f t="shared" si="10"/>
        <v>98.586152219873142</v>
      </c>
      <c r="K53" s="488">
        <f t="shared" si="10"/>
        <v>105.50316209919006</v>
      </c>
      <c r="L53" s="488" t="e">
        <f t="shared" si="13"/>
        <v>#N/A</v>
      </c>
    </row>
    <row r="54" spans="1:14" ht="15" customHeight="1" x14ac:dyDescent="0.2">
      <c r="A54" s="490" t="s">
        <v>462</v>
      </c>
      <c r="B54" s="487">
        <v>104925</v>
      </c>
      <c r="C54" s="487">
        <v>22237</v>
      </c>
      <c r="D54" s="487">
        <v>9221</v>
      </c>
      <c r="E54" s="488">
        <f t="shared" si="11"/>
        <v>100.84966503589932</v>
      </c>
      <c r="F54" s="488">
        <f t="shared" si="11"/>
        <v>97.943093727977441</v>
      </c>
      <c r="G54" s="488">
        <f t="shared" si="11"/>
        <v>102.30777765449905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105588</v>
      </c>
      <c r="C55" s="487">
        <v>21195</v>
      </c>
      <c r="D55" s="487">
        <v>8972</v>
      </c>
      <c r="E55" s="488">
        <f t="shared" si="11"/>
        <v>101.4869138128238</v>
      </c>
      <c r="F55" s="488">
        <f t="shared" si="11"/>
        <v>93.353594080338269</v>
      </c>
      <c r="G55" s="488">
        <f t="shared" si="11"/>
        <v>99.54510152002662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106309</v>
      </c>
      <c r="C56" s="487">
        <v>21469</v>
      </c>
      <c r="D56" s="487">
        <v>9241</v>
      </c>
      <c r="E56" s="488">
        <f t="shared" si="11"/>
        <v>102.17990984323488</v>
      </c>
      <c r="F56" s="488">
        <f t="shared" si="11"/>
        <v>94.560429880197333</v>
      </c>
      <c r="G56" s="488">
        <f t="shared" si="11"/>
        <v>102.52967935204704</v>
      </c>
      <c r="H56" s="489" t="str">
        <f t="shared" si="14"/>
        <v/>
      </c>
      <c r="I56" s="488" t="str">
        <f t="shared" si="12"/>
        <v/>
      </c>
      <c r="J56" s="488" t="str">
        <f t="shared" si="10"/>
        <v/>
      </c>
      <c r="K56" s="488" t="str">
        <f t="shared" si="10"/>
        <v/>
      </c>
      <c r="L56" s="488" t="e">
        <f t="shared" si="13"/>
        <v>#N/A</v>
      </c>
    </row>
    <row r="57" spans="1:14" ht="15" customHeight="1" x14ac:dyDescent="0.2">
      <c r="A57" s="490">
        <v>42248</v>
      </c>
      <c r="B57" s="487">
        <v>107991</v>
      </c>
      <c r="C57" s="487">
        <v>21072</v>
      </c>
      <c r="D57" s="487">
        <v>9692</v>
      </c>
      <c r="E57" s="488">
        <f t="shared" si="11"/>
        <v>103.79658019434646</v>
      </c>
      <c r="F57" s="488">
        <f t="shared" si="11"/>
        <v>92.811839323467225</v>
      </c>
      <c r="G57" s="488">
        <f t="shared" si="11"/>
        <v>107.53356263175414</v>
      </c>
      <c r="H57" s="489">
        <f t="shared" si="14"/>
        <v>42248</v>
      </c>
      <c r="I57" s="488">
        <f t="shared" si="12"/>
        <v>103.79658019434646</v>
      </c>
      <c r="J57" s="488">
        <f t="shared" si="10"/>
        <v>92.811839323467225</v>
      </c>
      <c r="K57" s="488">
        <f t="shared" si="10"/>
        <v>107.53356263175414</v>
      </c>
      <c r="L57" s="488" t="e">
        <f t="shared" si="13"/>
        <v>#N/A</v>
      </c>
    </row>
    <row r="58" spans="1:14" ht="15" customHeight="1" x14ac:dyDescent="0.2">
      <c r="A58" s="490" t="s">
        <v>465</v>
      </c>
      <c r="B58" s="487">
        <v>107378</v>
      </c>
      <c r="C58" s="487">
        <v>21223</v>
      </c>
      <c r="D58" s="487">
        <v>9450</v>
      </c>
      <c r="E58" s="488">
        <f t="shared" si="11"/>
        <v>103.2073893945656</v>
      </c>
      <c r="F58" s="488">
        <f t="shared" si="11"/>
        <v>93.476920366455246</v>
      </c>
      <c r="G58" s="488">
        <f t="shared" si="11"/>
        <v>104.8485520914235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107114</v>
      </c>
      <c r="C59" s="487">
        <v>20637</v>
      </c>
      <c r="D59" s="487">
        <v>9278</v>
      </c>
      <c r="E59" s="488">
        <f t="shared" si="11"/>
        <v>102.95364327524726</v>
      </c>
      <c r="F59" s="488">
        <f t="shared" si="11"/>
        <v>90.895877378435515</v>
      </c>
      <c r="G59" s="488">
        <f t="shared" si="11"/>
        <v>102.94019749251082</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107393</v>
      </c>
      <c r="C60" s="487">
        <v>20915</v>
      </c>
      <c r="D60" s="487">
        <v>9634</v>
      </c>
      <c r="E60" s="488">
        <f t="shared" si="11"/>
        <v>103.22180678770869</v>
      </c>
      <c r="F60" s="488">
        <f t="shared" si="11"/>
        <v>92.120331219168435</v>
      </c>
      <c r="G60" s="488">
        <f t="shared" si="11"/>
        <v>106.89004770886497</v>
      </c>
      <c r="H60" s="489" t="str">
        <f t="shared" si="14"/>
        <v/>
      </c>
      <c r="I60" s="488" t="str">
        <f t="shared" si="12"/>
        <v/>
      </c>
      <c r="J60" s="488" t="str">
        <f t="shared" si="10"/>
        <v/>
      </c>
      <c r="K60" s="488" t="str">
        <f t="shared" si="10"/>
        <v/>
      </c>
      <c r="L60" s="488" t="e">
        <f t="shared" si="13"/>
        <v>#N/A</v>
      </c>
    </row>
    <row r="61" spans="1:14" ht="15" customHeight="1" x14ac:dyDescent="0.2">
      <c r="A61" s="490">
        <v>42614</v>
      </c>
      <c r="B61" s="487">
        <v>109235</v>
      </c>
      <c r="C61" s="487">
        <v>20468</v>
      </c>
      <c r="D61" s="487">
        <v>10041</v>
      </c>
      <c r="E61" s="488">
        <f t="shared" si="11"/>
        <v>104.99226266567987</v>
      </c>
      <c r="F61" s="488">
        <f t="shared" si="11"/>
        <v>90.151515151515156</v>
      </c>
      <c r="G61" s="488">
        <f t="shared" si="11"/>
        <v>111.4057472539665</v>
      </c>
      <c r="H61" s="489">
        <f t="shared" si="14"/>
        <v>42614</v>
      </c>
      <c r="I61" s="488">
        <f t="shared" si="12"/>
        <v>104.99226266567987</v>
      </c>
      <c r="J61" s="488">
        <f t="shared" si="10"/>
        <v>90.151515151515156</v>
      </c>
      <c r="K61" s="488">
        <f t="shared" si="10"/>
        <v>111.4057472539665</v>
      </c>
      <c r="L61" s="488" t="e">
        <f t="shared" si="13"/>
        <v>#N/A</v>
      </c>
    </row>
    <row r="62" spans="1:14" ht="15" customHeight="1" x14ac:dyDescent="0.2">
      <c r="A62" s="490" t="s">
        <v>468</v>
      </c>
      <c r="B62" s="487">
        <v>108477</v>
      </c>
      <c r="C62" s="487">
        <v>20502</v>
      </c>
      <c r="D62" s="487">
        <v>9907</v>
      </c>
      <c r="E62" s="488">
        <f t="shared" si="11"/>
        <v>104.26370373218251</v>
      </c>
      <c r="F62" s="488">
        <f t="shared" si="11"/>
        <v>90.301268498942918</v>
      </c>
      <c r="G62" s="488">
        <f t="shared" si="11"/>
        <v>109.91900588039498</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108332</v>
      </c>
      <c r="C63" s="487">
        <v>20259</v>
      </c>
      <c r="D63" s="487">
        <v>9698</v>
      </c>
      <c r="E63" s="488">
        <f t="shared" si="11"/>
        <v>104.12433559846599</v>
      </c>
      <c r="F63" s="488">
        <f t="shared" si="11"/>
        <v>89.230972515856237</v>
      </c>
      <c r="G63" s="488">
        <f t="shared" si="11"/>
        <v>107.60013314101853</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109132</v>
      </c>
      <c r="C64" s="487">
        <v>20672</v>
      </c>
      <c r="D64" s="487">
        <v>10066</v>
      </c>
      <c r="E64" s="488">
        <f t="shared" si="11"/>
        <v>104.893263232764</v>
      </c>
      <c r="F64" s="488">
        <f t="shared" si="11"/>
        <v>91.050035236081754</v>
      </c>
      <c r="G64" s="488">
        <f t="shared" si="11"/>
        <v>111.68312437590147</v>
      </c>
      <c r="H64" s="489" t="str">
        <f t="shared" si="14"/>
        <v/>
      </c>
      <c r="I64" s="488" t="str">
        <f t="shared" si="12"/>
        <v/>
      </c>
      <c r="J64" s="488" t="str">
        <f t="shared" si="10"/>
        <v/>
      </c>
      <c r="K64" s="488" t="str">
        <f t="shared" si="10"/>
        <v/>
      </c>
      <c r="L64" s="488" t="e">
        <f t="shared" si="13"/>
        <v>#N/A</v>
      </c>
    </row>
    <row r="65" spans="1:12" ht="15" customHeight="1" x14ac:dyDescent="0.2">
      <c r="A65" s="490">
        <v>42979</v>
      </c>
      <c r="B65" s="487">
        <v>111415</v>
      </c>
      <c r="C65" s="487">
        <v>20313</v>
      </c>
      <c r="D65" s="487">
        <v>10486</v>
      </c>
      <c r="E65" s="488">
        <f t="shared" si="11"/>
        <v>107.08759046914199</v>
      </c>
      <c r="F65" s="488">
        <f t="shared" si="11"/>
        <v>89.468816067653279</v>
      </c>
      <c r="G65" s="488">
        <f t="shared" si="11"/>
        <v>116.3430600244092</v>
      </c>
      <c r="H65" s="489">
        <f t="shared" si="14"/>
        <v>42979</v>
      </c>
      <c r="I65" s="488">
        <f t="shared" si="12"/>
        <v>107.08759046914199</v>
      </c>
      <c r="J65" s="488">
        <f t="shared" si="10"/>
        <v>89.468816067653279</v>
      </c>
      <c r="K65" s="488">
        <f t="shared" si="10"/>
        <v>116.3430600244092</v>
      </c>
      <c r="L65" s="488" t="e">
        <f t="shared" si="13"/>
        <v>#N/A</v>
      </c>
    </row>
    <row r="66" spans="1:12" ht="15" customHeight="1" x14ac:dyDescent="0.2">
      <c r="A66" s="490" t="s">
        <v>471</v>
      </c>
      <c r="B66" s="487">
        <v>110622</v>
      </c>
      <c r="C66" s="487">
        <v>20330</v>
      </c>
      <c r="D66" s="487">
        <v>10364</v>
      </c>
      <c r="E66" s="488">
        <f t="shared" si="11"/>
        <v>106.32539095164407</v>
      </c>
      <c r="F66" s="488">
        <f t="shared" si="11"/>
        <v>89.543692741367167</v>
      </c>
      <c r="G66" s="488">
        <f t="shared" si="11"/>
        <v>114.98945966936647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111028</v>
      </c>
      <c r="C67" s="487">
        <v>20092</v>
      </c>
      <c r="D67" s="487">
        <v>10225</v>
      </c>
      <c r="E67" s="488">
        <f t="shared" si="11"/>
        <v>106.71562172605032</v>
      </c>
      <c r="F67" s="488">
        <f t="shared" si="11"/>
        <v>88.495419309372807</v>
      </c>
      <c r="G67" s="488">
        <f t="shared" si="11"/>
        <v>113.44724287140797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111600</v>
      </c>
      <c r="C68" s="487">
        <v>20486</v>
      </c>
      <c r="D68" s="487">
        <v>10704</v>
      </c>
      <c r="E68" s="488">
        <f t="shared" si="11"/>
        <v>107.26540498457339</v>
      </c>
      <c r="F68" s="488">
        <f t="shared" si="11"/>
        <v>90.230796335447494</v>
      </c>
      <c r="G68" s="488">
        <f t="shared" si="11"/>
        <v>118.76178852768224</v>
      </c>
      <c r="H68" s="489" t="str">
        <f t="shared" si="14"/>
        <v/>
      </c>
      <c r="I68" s="488" t="str">
        <f t="shared" si="12"/>
        <v/>
      </c>
      <c r="J68" s="488" t="str">
        <f t="shared" si="12"/>
        <v/>
      </c>
      <c r="K68" s="488" t="str">
        <f t="shared" si="12"/>
        <v/>
      </c>
      <c r="L68" s="488" t="e">
        <f t="shared" si="13"/>
        <v>#N/A</v>
      </c>
    </row>
    <row r="69" spans="1:12" ht="15" customHeight="1" x14ac:dyDescent="0.2">
      <c r="A69" s="490">
        <v>43344</v>
      </c>
      <c r="B69" s="487">
        <v>113472</v>
      </c>
      <c r="C69" s="487">
        <v>20282</v>
      </c>
      <c r="D69" s="487">
        <v>11005</v>
      </c>
      <c r="E69" s="488">
        <f t="shared" si="11"/>
        <v>109.06469564883075</v>
      </c>
      <c r="F69" s="488">
        <f t="shared" si="11"/>
        <v>89.332276250880909</v>
      </c>
      <c r="G69" s="488">
        <f t="shared" si="11"/>
        <v>122.10140907577942</v>
      </c>
      <c r="H69" s="489">
        <f t="shared" si="14"/>
        <v>43344</v>
      </c>
      <c r="I69" s="488">
        <f t="shared" si="12"/>
        <v>109.06469564883075</v>
      </c>
      <c r="J69" s="488">
        <f t="shared" si="12"/>
        <v>89.332276250880909</v>
      </c>
      <c r="K69" s="488">
        <f t="shared" si="12"/>
        <v>122.10140907577942</v>
      </c>
      <c r="L69" s="488" t="e">
        <f t="shared" si="13"/>
        <v>#N/A</v>
      </c>
    </row>
    <row r="70" spans="1:12" ht="15" customHeight="1" x14ac:dyDescent="0.2">
      <c r="A70" s="490" t="s">
        <v>474</v>
      </c>
      <c r="B70" s="487">
        <v>112541</v>
      </c>
      <c r="C70" s="487">
        <v>20182</v>
      </c>
      <c r="D70" s="487">
        <v>10770</v>
      </c>
      <c r="E70" s="488">
        <f t="shared" si="11"/>
        <v>108.16985611441643</v>
      </c>
      <c r="F70" s="488">
        <f t="shared" si="11"/>
        <v>88.891825229034524</v>
      </c>
      <c r="G70" s="488">
        <f t="shared" si="11"/>
        <v>119.49406412959058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112438</v>
      </c>
      <c r="C71" s="487">
        <v>19919</v>
      </c>
      <c r="D71" s="487">
        <v>10660</v>
      </c>
      <c r="E71" s="491">
        <f t="shared" ref="E71:G75" si="15">IF($A$51=37802,IF(COUNTBLANK(B$51:B$70)&gt;0,#N/A,IF(ISBLANK(B71)=FALSE,B71/B$51*100,#N/A)),IF(COUNTBLANK(B$51:B$75)&gt;0,#N/A,B71/B$51*100))</f>
        <v>108.07085668150056</v>
      </c>
      <c r="F71" s="491">
        <f t="shared" si="15"/>
        <v>87.733439041578578</v>
      </c>
      <c r="G71" s="491">
        <f t="shared" si="15"/>
        <v>118.27360479307667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112583</v>
      </c>
      <c r="C72" s="487">
        <v>20172</v>
      </c>
      <c r="D72" s="487">
        <v>10969</v>
      </c>
      <c r="E72" s="491">
        <f t="shared" si="15"/>
        <v>108.21022481521707</v>
      </c>
      <c r="F72" s="491">
        <f t="shared" si="15"/>
        <v>88.847780126849898</v>
      </c>
      <c r="G72" s="491">
        <f t="shared" si="15"/>
        <v>121.70198602019306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114630</v>
      </c>
      <c r="C73" s="487">
        <v>19765</v>
      </c>
      <c r="D73" s="487">
        <v>11297</v>
      </c>
      <c r="E73" s="491">
        <f t="shared" si="15"/>
        <v>110.17771839947711</v>
      </c>
      <c r="F73" s="491">
        <f t="shared" si="15"/>
        <v>87.055144467935165</v>
      </c>
      <c r="G73" s="491">
        <f t="shared" si="15"/>
        <v>125.34117385998003</v>
      </c>
      <c r="H73" s="492">
        <f>IF(A$51=37802,IF(ISERROR(L73)=TRUE,IF(ISBLANK(A73)=FALSE,IF(MONTH(A73)=MONTH(MAX(A$51:A$75)),A73,""),""),""),IF(ISERROR(L73)=TRUE,IF(MONTH(A73)=MONTH(MAX(A$51:A$75)),A73,""),""))</f>
        <v>43709</v>
      </c>
      <c r="I73" s="488">
        <f t="shared" si="12"/>
        <v>110.17771839947711</v>
      </c>
      <c r="J73" s="488">
        <f t="shared" si="12"/>
        <v>87.055144467935165</v>
      </c>
      <c r="K73" s="488">
        <f t="shared" si="12"/>
        <v>125.34117385998003</v>
      </c>
      <c r="L73" s="488" t="e">
        <f t="shared" si="13"/>
        <v>#N/A</v>
      </c>
    </row>
    <row r="74" spans="1:12" ht="15" customHeight="1" x14ac:dyDescent="0.2">
      <c r="A74" s="490" t="s">
        <v>477</v>
      </c>
      <c r="B74" s="487">
        <v>113184</v>
      </c>
      <c r="C74" s="487">
        <v>19670</v>
      </c>
      <c r="D74" s="487">
        <v>10980</v>
      </c>
      <c r="E74" s="491">
        <f t="shared" si="15"/>
        <v>108.78788170048345</v>
      </c>
      <c r="F74" s="491">
        <f t="shared" si="15"/>
        <v>86.636715997181113</v>
      </c>
      <c r="G74" s="491">
        <f t="shared" si="15"/>
        <v>121.82403195384444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112926</v>
      </c>
      <c r="C75" s="493">
        <v>18995</v>
      </c>
      <c r="D75" s="493">
        <v>10612</v>
      </c>
      <c r="E75" s="491">
        <f t="shared" si="15"/>
        <v>108.53990253842237</v>
      </c>
      <c r="F75" s="491">
        <f t="shared" si="15"/>
        <v>83.663671599718114</v>
      </c>
      <c r="G75" s="491">
        <f t="shared" si="15"/>
        <v>117.7410407189615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110.17771839947711</v>
      </c>
      <c r="J77" s="488">
        <f>IF(J75&lt;&gt;"",J75,IF(J74&lt;&gt;"",J74,IF(J73&lt;&gt;"",J73,IF(J72&lt;&gt;"",J72,IF(J71&lt;&gt;"",J71,IF(J70&lt;&gt;"",J70,""))))))</f>
        <v>87.055144467935165</v>
      </c>
      <c r="K77" s="488">
        <f>IF(K75&lt;&gt;"",K75,IF(K74&lt;&gt;"",K74,IF(K73&lt;&gt;"",K73,IF(K72&lt;&gt;"",K72,IF(K71&lt;&gt;"",K71,IF(K70&lt;&gt;"",K70,""))))))</f>
        <v>125.34117385998003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+10,2%</v>
      </c>
      <c r="J79" s="488" t="str">
        <f>"GeB - ausschließlich: "&amp;IF(J77&gt;100,"+","")&amp;TEXT(J77-100,"0,0")&amp;"%"</f>
        <v>GeB - ausschließlich: -12,9%</v>
      </c>
      <c r="K79" s="488" t="str">
        <f>"GeB - im Nebenjob: "&amp;IF(K77&gt;100,"+","")&amp;TEXT(K77-100,"0,0")&amp;"%"</f>
        <v>GeB - im Nebenjob: +25,3%</v>
      </c>
    </row>
    <row r="81" spans="9:9" ht="15" customHeight="1" x14ac:dyDescent="0.2">
      <c r="I81" s="488" t="str">
        <f>IF(ISERROR(HLOOKUP(1,I$78:K$79,2,FALSE)),"",HLOOKUP(1,I$78:K$79,2,FALSE))</f>
        <v>GeB - im Nebenjob: +25,3%</v>
      </c>
    </row>
    <row r="82" spans="9:9" ht="15" customHeight="1" x14ac:dyDescent="0.2">
      <c r="I82" s="488" t="str">
        <f>IF(ISERROR(HLOOKUP(2,I$78:K$79,2,FALSE)),"",HLOOKUP(2,I$78:K$79,2,FALSE))</f>
        <v>SvB: +10,2%</v>
      </c>
    </row>
    <row r="83" spans="9:9" ht="15" customHeight="1" x14ac:dyDescent="0.2">
      <c r="I83" s="488" t="str">
        <f>IF(ISERROR(HLOOKUP(3,I$78:K$79,2,FALSE)),"",HLOOKUP(3,I$78:K$79,2,FALSE))</f>
        <v>GeB - ausschließlich: -12,9%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112926</v>
      </c>
      <c r="E12" s="114">
        <v>113184</v>
      </c>
      <c r="F12" s="114">
        <v>114630</v>
      </c>
      <c r="G12" s="114">
        <v>112583</v>
      </c>
      <c r="H12" s="114">
        <v>112438</v>
      </c>
      <c r="I12" s="115">
        <v>488</v>
      </c>
      <c r="J12" s="116">
        <v>0.43401696935199846</v>
      </c>
      <c r="N12" s="117"/>
    </row>
    <row r="13" spans="1:15" s="110" customFormat="1" ht="13.5" customHeight="1" x14ac:dyDescent="0.2">
      <c r="A13" s="118" t="s">
        <v>105</v>
      </c>
      <c r="B13" s="119" t="s">
        <v>106</v>
      </c>
      <c r="C13" s="113">
        <v>54.989993447036113</v>
      </c>
      <c r="D13" s="114">
        <v>62098</v>
      </c>
      <c r="E13" s="114">
        <v>62292</v>
      </c>
      <c r="F13" s="114">
        <v>63541</v>
      </c>
      <c r="G13" s="114">
        <v>62404</v>
      </c>
      <c r="H13" s="114">
        <v>62296</v>
      </c>
      <c r="I13" s="115">
        <v>-198</v>
      </c>
      <c r="J13" s="116">
        <v>-0.31783742134326443</v>
      </c>
    </row>
    <row r="14" spans="1:15" s="110" customFormat="1" ht="13.5" customHeight="1" x14ac:dyDescent="0.2">
      <c r="A14" s="120"/>
      <c r="B14" s="119" t="s">
        <v>107</v>
      </c>
      <c r="C14" s="113">
        <v>45.010006552963887</v>
      </c>
      <c r="D14" s="114">
        <v>50828</v>
      </c>
      <c r="E14" s="114">
        <v>50892</v>
      </c>
      <c r="F14" s="114">
        <v>51089</v>
      </c>
      <c r="G14" s="114">
        <v>50179</v>
      </c>
      <c r="H14" s="114">
        <v>50142</v>
      </c>
      <c r="I14" s="115">
        <v>686</v>
      </c>
      <c r="J14" s="116">
        <v>1.3681145546647522</v>
      </c>
    </row>
    <row r="15" spans="1:15" s="110" customFormat="1" ht="13.5" customHeight="1" x14ac:dyDescent="0.2">
      <c r="A15" s="118" t="s">
        <v>105</v>
      </c>
      <c r="B15" s="121" t="s">
        <v>108</v>
      </c>
      <c r="C15" s="113">
        <v>10.072968138426935</v>
      </c>
      <c r="D15" s="114">
        <v>11375</v>
      </c>
      <c r="E15" s="114">
        <v>11846</v>
      </c>
      <c r="F15" s="114">
        <v>12303</v>
      </c>
      <c r="G15" s="114">
        <v>11052</v>
      </c>
      <c r="H15" s="114">
        <v>11436</v>
      </c>
      <c r="I15" s="115">
        <v>-61</v>
      </c>
      <c r="J15" s="116">
        <v>-0.53340328786288915</v>
      </c>
    </row>
    <row r="16" spans="1:15" s="110" customFormat="1" ht="13.5" customHeight="1" x14ac:dyDescent="0.2">
      <c r="A16" s="118"/>
      <c r="B16" s="121" t="s">
        <v>109</v>
      </c>
      <c r="C16" s="113">
        <v>66.902219152365262</v>
      </c>
      <c r="D16" s="114">
        <v>75550</v>
      </c>
      <c r="E16" s="114">
        <v>75664</v>
      </c>
      <c r="F16" s="114">
        <v>76621</v>
      </c>
      <c r="G16" s="114">
        <v>76339</v>
      </c>
      <c r="H16" s="114">
        <v>76255</v>
      </c>
      <c r="I16" s="115">
        <v>-705</v>
      </c>
      <c r="J16" s="116">
        <v>-0.92452953904661994</v>
      </c>
    </row>
    <row r="17" spans="1:10" s="110" customFormat="1" ht="13.5" customHeight="1" x14ac:dyDescent="0.2">
      <c r="A17" s="118"/>
      <c r="B17" s="121" t="s">
        <v>110</v>
      </c>
      <c r="C17" s="113">
        <v>21.876272957512001</v>
      </c>
      <c r="D17" s="114">
        <v>24704</v>
      </c>
      <c r="E17" s="114">
        <v>24374</v>
      </c>
      <c r="F17" s="114">
        <v>24424</v>
      </c>
      <c r="G17" s="114">
        <v>23949</v>
      </c>
      <c r="H17" s="114">
        <v>23507</v>
      </c>
      <c r="I17" s="115">
        <v>1197</v>
      </c>
      <c r="J17" s="116">
        <v>5.0921002254647556</v>
      </c>
    </row>
    <row r="18" spans="1:10" s="110" customFormat="1" ht="13.5" customHeight="1" x14ac:dyDescent="0.2">
      <c r="A18" s="120"/>
      <c r="B18" s="121" t="s">
        <v>111</v>
      </c>
      <c r="C18" s="113">
        <v>1.1485397516958007</v>
      </c>
      <c r="D18" s="114">
        <v>1297</v>
      </c>
      <c r="E18" s="114">
        <v>1300</v>
      </c>
      <c r="F18" s="114">
        <v>1282</v>
      </c>
      <c r="G18" s="114">
        <v>1243</v>
      </c>
      <c r="H18" s="114">
        <v>1240</v>
      </c>
      <c r="I18" s="115">
        <v>57</v>
      </c>
      <c r="J18" s="116">
        <v>4.596774193548387</v>
      </c>
    </row>
    <row r="19" spans="1:10" s="110" customFormat="1" ht="13.5" customHeight="1" x14ac:dyDescent="0.2">
      <c r="A19" s="120"/>
      <c r="B19" s="121" t="s">
        <v>112</v>
      </c>
      <c r="C19" s="113">
        <v>0.31702176646653563</v>
      </c>
      <c r="D19" s="114">
        <v>358</v>
      </c>
      <c r="E19" s="114">
        <v>339</v>
      </c>
      <c r="F19" s="114">
        <v>356</v>
      </c>
      <c r="G19" s="114">
        <v>306</v>
      </c>
      <c r="H19" s="114">
        <v>310</v>
      </c>
      <c r="I19" s="115">
        <v>48</v>
      </c>
      <c r="J19" s="116">
        <v>15.483870967741936</v>
      </c>
    </row>
    <row r="20" spans="1:10" s="110" customFormat="1" ht="13.5" customHeight="1" x14ac:dyDescent="0.2">
      <c r="A20" s="118" t="s">
        <v>113</v>
      </c>
      <c r="B20" s="122" t="s">
        <v>114</v>
      </c>
      <c r="C20" s="113">
        <v>73.300214299629843</v>
      </c>
      <c r="D20" s="114">
        <v>82775</v>
      </c>
      <c r="E20" s="114">
        <v>83211</v>
      </c>
      <c r="F20" s="114">
        <v>84834</v>
      </c>
      <c r="G20" s="114">
        <v>83281</v>
      </c>
      <c r="H20" s="114">
        <v>83387</v>
      </c>
      <c r="I20" s="115">
        <v>-612</v>
      </c>
      <c r="J20" s="116">
        <v>-0.73392735078609372</v>
      </c>
    </row>
    <row r="21" spans="1:10" s="110" customFormat="1" ht="13.5" customHeight="1" x14ac:dyDescent="0.2">
      <c r="A21" s="120"/>
      <c r="B21" s="122" t="s">
        <v>115</v>
      </c>
      <c r="C21" s="113">
        <v>26.699785700370153</v>
      </c>
      <c r="D21" s="114">
        <v>30151</v>
      </c>
      <c r="E21" s="114">
        <v>29973</v>
      </c>
      <c r="F21" s="114">
        <v>29796</v>
      </c>
      <c r="G21" s="114">
        <v>29302</v>
      </c>
      <c r="H21" s="114">
        <v>29051</v>
      </c>
      <c r="I21" s="115">
        <v>1100</v>
      </c>
      <c r="J21" s="116">
        <v>3.7864445285876562</v>
      </c>
    </row>
    <row r="22" spans="1:10" s="110" customFormat="1" ht="13.5" customHeight="1" x14ac:dyDescent="0.2">
      <c r="A22" s="118" t="s">
        <v>113</v>
      </c>
      <c r="B22" s="122" t="s">
        <v>116</v>
      </c>
      <c r="C22" s="113">
        <v>92.036377804934205</v>
      </c>
      <c r="D22" s="114">
        <v>103933</v>
      </c>
      <c r="E22" s="114">
        <v>104332</v>
      </c>
      <c r="F22" s="114">
        <v>105559</v>
      </c>
      <c r="G22" s="114">
        <v>103694</v>
      </c>
      <c r="H22" s="114">
        <v>103738</v>
      </c>
      <c r="I22" s="115">
        <v>195</v>
      </c>
      <c r="J22" s="116">
        <v>0.18797354874780697</v>
      </c>
    </row>
    <row r="23" spans="1:10" s="110" customFormat="1" ht="13.5" customHeight="1" x14ac:dyDescent="0.2">
      <c r="A23" s="123"/>
      <c r="B23" s="124" t="s">
        <v>117</v>
      </c>
      <c r="C23" s="125">
        <v>7.9246586260028691</v>
      </c>
      <c r="D23" s="114">
        <v>8949</v>
      </c>
      <c r="E23" s="114">
        <v>8811</v>
      </c>
      <c r="F23" s="114">
        <v>9026</v>
      </c>
      <c r="G23" s="114">
        <v>8834</v>
      </c>
      <c r="H23" s="114">
        <v>8645</v>
      </c>
      <c r="I23" s="115">
        <v>304</v>
      </c>
      <c r="J23" s="116">
        <v>3.5164835164835164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29607</v>
      </c>
      <c r="E26" s="114">
        <v>30650</v>
      </c>
      <c r="F26" s="114">
        <v>31062</v>
      </c>
      <c r="G26" s="114">
        <v>31141</v>
      </c>
      <c r="H26" s="140">
        <v>30579</v>
      </c>
      <c r="I26" s="115">
        <v>-972</v>
      </c>
      <c r="J26" s="116">
        <v>-3.1786520160894733</v>
      </c>
    </row>
    <row r="27" spans="1:10" s="110" customFormat="1" ht="13.5" customHeight="1" x14ac:dyDescent="0.2">
      <c r="A27" s="118" t="s">
        <v>105</v>
      </c>
      <c r="B27" s="119" t="s">
        <v>106</v>
      </c>
      <c r="C27" s="113">
        <v>39.912858445637859</v>
      </c>
      <c r="D27" s="115">
        <v>11817</v>
      </c>
      <c r="E27" s="114">
        <v>12121</v>
      </c>
      <c r="F27" s="114">
        <v>12339</v>
      </c>
      <c r="G27" s="114">
        <v>12300</v>
      </c>
      <c r="H27" s="140">
        <v>11998</v>
      </c>
      <c r="I27" s="115">
        <v>-181</v>
      </c>
      <c r="J27" s="116">
        <v>-1.5085847641273546</v>
      </c>
    </row>
    <row r="28" spans="1:10" s="110" customFormat="1" ht="13.5" customHeight="1" x14ac:dyDescent="0.2">
      <c r="A28" s="120"/>
      <c r="B28" s="119" t="s">
        <v>107</v>
      </c>
      <c r="C28" s="113">
        <v>60.087141554362141</v>
      </c>
      <c r="D28" s="115">
        <v>17790</v>
      </c>
      <c r="E28" s="114">
        <v>18529</v>
      </c>
      <c r="F28" s="114">
        <v>18723</v>
      </c>
      <c r="G28" s="114">
        <v>18841</v>
      </c>
      <c r="H28" s="140">
        <v>18581</v>
      </c>
      <c r="I28" s="115">
        <v>-791</v>
      </c>
      <c r="J28" s="116">
        <v>-4.2570367579785806</v>
      </c>
    </row>
    <row r="29" spans="1:10" s="110" customFormat="1" ht="13.5" customHeight="1" x14ac:dyDescent="0.2">
      <c r="A29" s="118" t="s">
        <v>105</v>
      </c>
      <c r="B29" s="121" t="s">
        <v>108</v>
      </c>
      <c r="C29" s="113">
        <v>19.542675718580064</v>
      </c>
      <c r="D29" s="115">
        <v>5786</v>
      </c>
      <c r="E29" s="114">
        <v>6089</v>
      </c>
      <c r="F29" s="114">
        <v>6215</v>
      </c>
      <c r="G29" s="114">
        <v>6265</v>
      </c>
      <c r="H29" s="140">
        <v>5922</v>
      </c>
      <c r="I29" s="115">
        <v>-136</v>
      </c>
      <c r="J29" s="116">
        <v>-2.2965214454576155</v>
      </c>
    </row>
    <row r="30" spans="1:10" s="110" customFormat="1" ht="13.5" customHeight="1" x14ac:dyDescent="0.2">
      <c r="A30" s="118"/>
      <c r="B30" s="121" t="s">
        <v>109</v>
      </c>
      <c r="C30" s="113">
        <v>45.13459654811362</v>
      </c>
      <c r="D30" s="115">
        <v>13363</v>
      </c>
      <c r="E30" s="114">
        <v>13975</v>
      </c>
      <c r="F30" s="114">
        <v>14224</v>
      </c>
      <c r="G30" s="114">
        <v>14291</v>
      </c>
      <c r="H30" s="140">
        <v>14260</v>
      </c>
      <c r="I30" s="115">
        <v>-897</v>
      </c>
      <c r="J30" s="116">
        <v>-6.290322580645161</v>
      </c>
    </row>
    <row r="31" spans="1:10" s="110" customFormat="1" ht="13.5" customHeight="1" x14ac:dyDescent="0.2">
      <c r="A31" s="118"/>
      <c r="B31" s="121" t="s">
        <v>110</v>
      </c>
      <c r="C31" s="113">
        <v>19.664268585131893</v>
      </c>
      <c r="D31" s="115">
        <v>5822</v>
      </c>
      <c r="E31" s="114">
        <v>5861</v>
      </c>
      <c r="F31" s="114">
        <v>5943</v>
      </c>
      <c r="G31" s="114">
        <v>5983</v>
      </c>
      <c r="H31" s="140">
        <v>5864</v>
      </c>
      <c r="I31" s="115">
        <v>-42</v>
      </c>
      <c r="J31" s="116">
        <v>-0.71623465211459758</v>
      </c>
    </row>
    <row r="32" spans="1:10" s="110" customFormat="1" ht="13.5" customHeight="1" x14ac:dyDescent="0.2">
      <c r="A32" s="120"/>
      <c r="B32" s="121" t="s">
        <v>111</v>
      </c>
      <c r="C32" s="113">
        <v>15.658459148174419</v>
      </c>
      <c r="D32" s="115">
        <v>4636</v>
      </c>
      <c r="E32" s="114">
        <v>4725</v>
      </c>
      <c r="F32" s="114">
        <v>4680</v>
      </c>
      <c r="G32" s="114">
        <v>4602</v>
      </c>
      <c r="H32" s="140">
        <v>4533</v>
      </c>
      <c r="I32" s="115">
        <v>103</v>
      </c>
      <c r="J32" s="116">
        <v>2.2722258989631592</v>
      </c>
    </row>
    <row r="33" spans="1:10" s="110" customFormat="1" ht="13.5" customHeight="1" x14ac:dyDescent="0.2">
      <c r="A33" s="120"/>
      <c r="B33" s="121" t="s">
        <v>112</v>
      </c>
      <c r="C33" s="113">
        <v>1.5773296855473369</v>
      </c>
      <c r="D33" s="115">
        <v>467</v>
      </c>
      <c r="E33" s="114">
        <v>498</v>
      </c>
      <c r="F33" s="114">
        <v>469</v>
      </c>
      <c r="G33" s="114">
        <v>394</v>
      </c>
      <c r="H33" s="140">
        <v>375</v>
      </c>
      <c r="I33" s="115">
        <v>92</v>
      </c>
      <c r="J33" s="116">
        <v>24.533333333333335</v>
      </c>
    </row>
    <row r="34" spans="1:10" s="110" customFormat="1" ht="13.5" customHeight="1" x14ac:dyDescent="0.2">
      <c r="A34" s="118" t="s">
        <v>113</v>
      </c>
      <c r="B34" s="122" t="s">
        <v>116</v>
      </c>
      <c r="C34" s="113">
        <v>92.758469280913303</v>
      </c>
      <c r="D34" s="115">
        <v>27463</v>
      </c>
      <c r="E34" s="114">
        <v>28345</v>
      </c>
      <c r="F34" s="114">
        <v>28774</v>
      </c>
      <c r="G34" s="114">
        <v>28887</v>
      </c>
      <c r="H34" s="140">
        <v>28346</v>
      </c>
      <c r="I34" s="115">
        <v>-883</v>
      </c>
      <c r="J34" s="116">
        <v>-3.115077965144994</v>
      </c>
    </row>
    <row r="35" spans="1:10" s="110" customFormat="1" ht="13.5" customHeight="1" x14ac:dyDescent="0.2">
      <c r="A35" s="118"/>
      <c r="B35" s="119" t="s">
        <v>117</v>
      </c>
      <c r="C35" s="113">
        <v>7.0591414192589594</v>
      </c>
      <c r="D35" s="115">
        <v>2090</v>
      </c>
      <c r="E35" s="114">
        <v>2253</v>
      </c>
      <c r="F35" s="114">
        <v>2240</v>
      </c>
      <c r="G35" s="114">
        <v>2202</v>
      </c>
      <c r="H35" s="140">
        <v>2185</v>
      </c>
      <c r="I35" s="115">
        <v>-95</v>
      </c>
      <c r="J35" s="116">
        <v>-4.3478260869565215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18995</v>
      </c>
      <c r="E37" s="114">
        <v>19670</v>
      </c>
      <c r="F37" s="114">
        <v>19765</v>
      </c>
      <c r="G37" s="114">
        <v>20172</v>
      </c>
      <c r="H37" s="140">
        <v>19919</v>
      </c>
      <c r="I37" s="115">
        <v>-924</v>
      </c>
      <c r="J37" s="116">
        <v>-4.6387870877052064</v>
      </c>
    </row>
    <row r="38" spans="1:10" s="110" customFormat="1" ht="13.5" customHeight="1" x14ac:dyDescent="0.2">
      <c r="A38" s="118" t="s">
        <v>105</v>
      </c>
      <c r="B38" s="119" t="s">
        <v>106</v>
      </c>
      <c r="C38" s="113">
        <v>36.499078704922347</v>
      </c>
      <c r="D38" s="115">
        <v>6933</v>
      </c>
      <c r="E38" s="114">
        <v>7073</v>
      </c>
      <c r="F38" s="114">
        <v>7055</v>
      </c>
      <c r="G38" s="114">
        <v>7168</v>
      </c>
      <c r="H38" s="140">
        <v>7011</v>
      </c>
      <c r="I38" s="115">
        <v>-78</v>
      </c>
      <c r="J38" s="116">
        <v>-1.1125374411638853</v>
      </c>
    </row>
    <row r="39" spans="1:10" s="110" customFormat="1" ht="13.5" customHeight="1" x14ac:dyDescent="0.2">
      <c r="A39" s="120"/>
      <c r="B39" s="119" t="s">
        <v>107</v>
      </c>
      <c r="C39" s="113">
        <v>63.500921295077653</v>
      </c>
      <c r="D39" s="115">
        <v>12062</v>
      </c>
      <c r="E39" s="114">
        <v>12597</v>
      </c>
      <c r="F39" s="114">
        <v>12710</v>
      </c>
      <c r="G39" s="114">
        <v>13004</v>
      </c>
      <c r="H39" s="140">
        <v>12908</v>
      </c>
      <c r="I39" s="115">
        <v>-846</v>
      </c>
      <c r="J39" s="116">
        <v>-6.5540749922528665</v>
      </c>
    </row>
    <row r="40" spans="1:10" s="110" customFormat="1" ht="13.5" customHeight="1" x14ac:dyDescent="0.2">
      <c r="A40" s="118" t="s">
        <v>105</v>
      </c>
      <c r="B40" s="121" t="s">
        <v>108</v>
      </c>
      <c r="C40" s="113">
        <v>23.411424058962886</v>
      </c>
      <c r="D40" s="115">
        <v>4447</v>
      </c>
      <c r="E40" s="114">
        <v>4598</v>
      </c>
      <c r="F40" s="114">
        <v>4600</v>
      </c>
      <c r="G40" s="114">
        <v>4852</v>
      </c>
      <c r="H40" s="140">
        <v>4584</v>
      </c>
      <c r="I40" s="115">
        <v>-137</v>
      </c>
      <c r="J40" s="116">
        <v>-2.9886561954624784</v>
      </c>
    </row>
    <row r="41" spans="1:10" s="110" customFormat="1" ht="13.5" customHeight="1" x14ac:dyDescent="0.2">
      <c r="A41" s="118"/>
      <c r="B41" s="121" t="s">
        <v>109</v>
      </c>
      <c r="C41" s="113">
        <v>32.461173993156095</v>
      </c>
      <c r="D41" s="115">
        <v>6166</v>
      </c>
      <c r="E41" s="114">
        <v>6537</v>
      </c>
      <c r="F41" s="114">
        <v>6637</v>
      </c>
      <c r="G41" s="114">
        <v>6802</v>
      </c>
      <c r="H41" s="140">
        <v>6907</v>
      </c>
      <c r="I41" s="115">
        <v>-741</v>
      </c>
      <c r="J41" s="116">
        <v>-10.728246706240046</v>
      </c>
    </row>
    <row r="42" spans="1:10" s="110" customFormat="1" ht="13.5" customHeight="1" x14ac:dyDescent="0.2">
      <c r="A42" s="118"/>
      <c r="B42" s="121" t="s">
        <v>110</v>
      </c>
      <c r="C42" s="113">
        <v>20.336930771255595</v>
      </c>
      <c r="D42" s="115">
        <v>3863</v>
      </c>
      <c r="E42" s="114">
        <v>3933</v>
      </c>
      <c r="F42" s="114">
        <v>3974</v>
      </c>
      <c r="G42" s="114">
        <v>4042</v>
      </c>
      <c r="H42" s="140">
        <v>4010</v>
      </c>
      <c r="I42" s="115">
        <v>-147</v>
      </c>
      <c r="J42" s="116">
        <v>-3.6658354114713219</v>
      </c>
    </row>
    <row r="43" spans="1:10" s="110" customFormat="1" ht="13.5" customHeight="1" x14ac:dyDescent="0.2">
      <c r="A43" s="120"/>
      <c r="B43" s="121" t="s">
        <v>111</v>
      </c>
      <c r="C43" s="113">
        <v>23.790471176625427</v>
      </c>
      <c r="D43" s="115">
        <v>4519</v>
      </c>
      <c r="E43" s="114">
        <v>4602</v>
      </c>
      <c r="F43" s="114">
        <v>4554</v>
      </c>
      <c r="G43" s="114">
        <v>4476</v>
      </c>
      <c r="H43" s="140">
        <v>4418</v>
      </c>
      <c r="I43" s="115">
        <v>101</v>
      </c>
      <c r="J43" s="116">
        <v>2.2861023087369849</v>
      </c>
    </row>
    <row r="44" spans="1:10" s="110" customFormat="1" ht="13.5" customHeight="1" x14ac:dyDescent="0.2">
      <c r="A44" s="120"/>
      <c r="B44" s="121" t="s">
        <v>112</v>
      </c>
      <c r="C44" s="113">
        <v>2.3321926822848118</v>
      </c>
      <c r="D44" s="115">
        <v>443</v>
      </c>
      <c r="E44" s="114">
        <v>472</v>
      </c>
      <c r="F44" s="114">
        <v>444</v>
      </c>
      <c r="G44" s="114">
        <v>371</v>
      </c>
      <c r="H44" s="140">
        <v>354</v>
      </c>
      <c r="I44" s="115">
        <v>89</v>
      </c>
      <c r="J44" s="116">
        <v>25.141242937853107</v>
      </c>
    </row>
    <row r="45" spans="1:10" s="110" customFormat="1" ht="13.5" customHeight="1" x14ac:dyDescent="0.2">
      <c r="A45" s="118" t="s">
        <v>113</v>
      </c>
      <c r="B45" s="122" t="s">
        <v>116</v>
      </c>
      <c r="C45" s="113">
        <v>92.255856804422223</v>
      </c>
      <c r="D45" s="115">
        <v>17524</v>
      </c>
      <c r="E45" s="114">
        <v>18054</v>
      </c>
      <c r="F45" s="114">
        <v>18176</v>
      </c>
      <c r="G45" s="114">
        <v>18608</v>
      </c>
      <c r="H45" s="140">
        <v>18356</v>
      </c>
      <c r="I45" s="115">
        <v>-832</v>
      </c>
      <c r="J45" s="116">
        <v>-4.5325779036827196</v>
      </c>
    </row>
    <row r="46" spans="1:10" s="110" customFormat="1" ht="13.5" customHeight="1" x14ac:dyDescent="0.2">
      <c r="A46" s="118"/>
      <c r="B46" s="119" t="s">
        <v>117</v>
      </c>
      <c r="C46" s="113">
        <v>7.4598578573308769</v>
      </c>
      <c r="D46" s="115">
        <v>1417</v>
      </c>
      <c r="E46" s="114">
        <v>1564</v>
      </c>
      <c r="F46" s="114">
        <v>1542</v>
      </c>
      <c r="G46" s="114">
        <v>1513</v>
      </c>
      <c r="H46" s="140">
        <v>1516</v>
      </c>
      <c r="I46" s="115">
        <v>-99</v>
      </c>
      <c r="J46" s="116">
        <v>-6.5303430079155671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10612</v>
      </c>
      <c r="E48" s="114">
        <v>10980</v>
      </c>
      <c r="F48" s="114">
        <v>11297</v>
      </c>
      <c r="G48" s="114">
        <v>10969</v>
      </c>
      <c r="H48" s="140">
        <v>10660</v>
      </c>
      <c r="I48" s="115">
        <v>-48</v>
      </c>
      <c r="J48" s="116">
        <v>-0.45028142589118197</v>
      </c>
    </row>
    <row r="49" spans="1:12" s="110" customFormat="1" ht="13.5" customHeight="1" x14ac:dyDescent="0.2">
      <c r="A49" s="118" t="s">
        <v>105</v>
      </c>
      <c r="B49" s="119" t="s">
        <v>106</v>
      </c>
      <c r="C49" s="113">
        <v>46.023369770071618</v>
      </c>
      <c r="D49" s="115">
        <v>4884</v>
      </c>
      <c r="E49" s="114">
        <v>5048</v>
      </c>
      <c r="F49" s="114">
        <v>5284</v>
      </c>
      <c r="G49" s="114">
        <v>5132</v>
      </c>
      <c r="H49" s="140">
        <v>4987</v>
      </c>
      <c r="I49" s="115">
        <v>-103</v>
      </c>
      <c r="J49" s="116">
        <v>-2.0653699619009425</v>
      </c>
    </row>
    <row r="50" spans="1:12" s="110" customFormat="1" ht="13.5" customHeight="1" x14ac:dyDescent="0.2">
      <c r="A50" s="120"/>
      <c r="B50" s="119" t="s">
        <v>107</v>
      </c>
      <c r="C50" s="113">
        <v>53.976630229928382</v>
      </c>
      <c r="D50" s="115">
        <v>5728</v>
      </c>
      <c r="E50" s="114">
        <v>5932</v>
      </c>
      <c r="F50" s="114">
        <v>6013</v>
      </c>
      <c r="G50" s="114">
        <v>5837</v>
      </c>
      <c r="H50" s="140">
        <v>5673</v>
      </c>
      <c r="I50" s="115">
        <v>55</v>
      </c>
      <c r="J50" s="116">
        <v>0.96950467124977968</v>
      </c>
    </row>
    <row r="51" spans="1:12" s="110" customFormat="1" ht="13.5" customHeight="1" x14ac:dyDescent="0.2">
      <c r="A51" s="118" t="s">
        <v>105</v>
      </c>
      <c r="B51" s="121" t="s">
        <v>108</v>
      </c>
      <c r="C51" s="113">
        <v>12.617791179796457</v>
      </c>
      <c r="D51" s="115">
        <v>1339</v>
      </c>
      <c r="E51" s="114">
        <v>1491</v>
      </c>
      <c r="F51" s="114">
        <v>1615</v>
      </c>
      <c r="G51" s="114">
        <v>1413</v>
      </c>
      <c r="H51" s="140">
        <v>1338</v>
      </c>
      <c r="I51" s="115">
        <v>1</v>
      </c>
      <c r="J51" s="116">
        <v>7.4738415545590436E-2</v>
      </c>
    </row>
    <row r="52" spans="1:12" s="110" customFormat="1" ht="13.5" customHeight="1" x14ac:dyDescent="0.2">
      <c r="A52" s="118"/>
      <c r="B52" s="121" t="s">
        <v>109</v>
      </c>
      <c r="C52" s="113">
        <v>67.819449679607985</v>
      </c>
      <c r="D52" s="115">
        <v>7197</v>
      </c>
      <c r="E52" s="114">
        <v>7438</v>
      </c>
      <c r="F52" s="114">
        <v>7587</v>
      </c>
      <c r="G52" s="114">
        <v>7489</v>
      </c>
      <c r="H52" s="140">
        <v>7353</v>
      </c>
      <c r="I52" s="115">
        <v>-156</v>
      </c>
      <c r="J52" s="116">
        <v>-2.1215830273357814</v>
      </c>
    </row>
    <row r="53" spans="1:12" s="110" customFormat="1" ht="13.5" customHeight="1" x14ac:dyDescent="0.2">
      <c r="A53" s="118"/>
      <c r="B53" s="121" t="s">
        <v>110</v>
      </c>
      <c r="C53" s="113">
        <v>18.460233697700716</v>
      </c>
      <c r="D53" s="115">
        <v>1959</v>
      </c>
      <c r="E53" s="114">
        <v>1928</v>
      </c>
      <c r="F53" s="114">
        <v>1969</v>
      </c>
      <c r="G53" s="114">
        <v>1941</v>
      </c>
      <c r="H53" s="140">
        <v>1854</v>
      </c>
      <c r="I53" s="115">
        <v>105</v>
      </c>
      <c r="J53" s="116">
        <v>5.6634304207119737</v>
      </c>
    </row>
    <row r="54" spans="1:12" s="110" customFormat="1" ht="13.5" customHeight="1" x14ac:dyDescent="0.2">
      <c r="A54" s="120"/>
      <c r="B54" s="121" t="s">
        <v>111</v>
      </c>
      <c r="C54" s="113">
        <v>1.1025254428948361</v>
      </c>
      <c r="D54" s="115">
        <v>117</v>
      </c>
      <c r="E54" s="114">
        <v>123</v>
      </c>
      <c r="F54" s="114">
        <v>126</v>
      </c>
      <c r="G54" s="114">
        <v>126</v>
      </c>
      <c r="H54" s="140">
        <v>115</v>
      </c>
      <c r="I54" s="115">
        <v>2</v>
      </c>
      <c r="J54" s="116">
        <v>1.7391304347826086</v>
      </c>
    </row>
    <row r="55" spans="1:12" s="110" customFormat="1" ht="13.5" customHeight="1" x14ac:dyDescent="0.2">
      <c r="A55" s="120"/>
      <c r="B55" s="121" t="s">
        <v>112</v>
      </c>
      <c r="C55" s="113">
        <v>0.22615906520919712</v>
      </c>
      <c r="D55" s="115">
        <v>24</v>
      </c>
      <c r="E55" s="114">
        <v>26</v>
      </c>
      <c r="F55" s="114">
        <v>25</v>
      </c>
      <c r="G55" s="114">
        <v>23</v>
      </c>
      <c r="H55" s="140">
        <v>21</v>
      </c>
      <c r="I55" s="115">
        <v>3</v>
      </c>
      <c r="J55" s="116">
        <v>14.285714285714286</v>
      </c>
    </row>
    <row r="56" spans="1:12" s="110" customFormat="1" ht="13.5" customHeight="1" x14ac:dyDescent="0.2">
      <c r="A56" s="118" t="s">
        <v>113</v>
      </c>
      <c r="B56" s="122" t="s">
        <v>116</v>
      </c>
      <c r="C56" s="113">
        <v>93.658122879758764</v>
      </c>
      <c r="D56" s="115">
        <v>9939</v>
      </c>
      <c r="E56" s="114">
        <v>10291</v>
      </c>
      <c r="F56" s="114">
        <v>10598</v>
      </c>
      <c r="G56" s="114">
        <v>10279</v>
      </c>
      <c r="H56" s="140">
        <v>9990</v>
      </c>
      <c r="I56" s="115">
        <v>-51</v>
      </c>
      <c r="J56" s="116">
        <v>-0.51051051051051055</v>
      </c>
    </row>
    <row r="57" spans="1:12" s="110" customFormat="1" ht="13.5" customHeight="1" x14ac:dyDescent="0.2">
      <c r="A57" s="142"/>
      <c r="B57" s="124" t="s">
        <v>117</v>
      </c>
      <c r="C57" s="125">
        <v>6.3418771202412367</v>
      </c>
      <c r="D57" s="143">
        <v>673</v>
      </c>
      <c r="E57" s="144">
        <v>689</v>
      </c>
      <c r="F57" s="144">
        <v>698</v>
      </c>
      <c r="G57" s="144">
        <v>689</v>
      </c>
      <c r="H57" s="145">
        <v>669</v>
      </c>
      <c r="I57" s="143">
        <v>4</v>
      </c>
      <c r="J57" s="146">
        <v>0.59790732436472349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112926</v>
      </c>
      <c r="E12" s="236">
        <v>113184</v>
      </c>
      <c r="F12" s="114">
        <v>114630</v>
      </c>
      <c r="G12" s="114">
        <v>112583</v>
      </c>
      <c r="H12" s="140">
        <v>112438</v>
      </c>
      <c r="I12" s="115">
        <v>488</v>
      </c>
      <c r="J12" s="116">
        <v>0.43401696935199846</v>
      </c>
    </row>
    <row r="13" spans="1:15" s="110" customFormat="1" ht="12" customHeight="1" x14ac:dyDescent="0.2">
      <c r="A13" s="118" t="s">
        <v>105</v>
      </c>
      <c r="B13" s="119" t="s">
        <v>106</v>
      </c>
      <c r="C13" s="113">
        <v>54.989993447036113</v>
      </c>
      <c r="D13" s="115">
        <v>62098</v>
      </c>
      <c r="E13" s="114">
        <v>62292</v>
      </c>
      <c r="F13" s="114">
        <v>63541</v>
      </c>
      <c r="G13" s="114">
        <v>62404</v>
      </c>
      <c r="H13" s="140">
        <v>62296</v>
      </c>
      <c r="I13" s="115">
        <v>-198</v>
      </c>
      <c r="J13" s="116">
        <v>-0.31783742134326443</v>
      </c>
    </row>
    <row r="14" spans="1:15" s="110" customFormat="1" ht="12" customHeight="1" x14ac:dyDescent="0.2">
      <c r="A14" s="118"/>
      <c r="B14" s="119" t="s">
        <v>107</v>
      </c>
      <c r="C14" s="113">
        <v>45.010006552963887</v>
      </c>
      <c r="D14" s="115">
        <v>50828</v>
      </c>
      <c r="E14" s="114">
        <v>50892</v>
      </c>
      <c r="F14" s="114">
        <v>51089</v>
      </c>
      <c r="G14" s="114">
        <v>50179</v>
      </c>
      <c r="H14" s="140">
        <v>50142</v>
      </c>
      <c r="I14" s="115">
        <v>686</v>
      </c>
      <c r="J14" s="116">
        <v>1.3681145546647522</v>
      </c>
    </row>
    <row r="15" spans="1:15" s="110" customFormat="1" ht="12" customHeight="1" x14ac:dyDescent="0.2">
      <c r="A15" s="118" t="s">
        <v>105</v>
      </c>
      <c r="B15" s="121" t="s">
        <v>108</v>
      </c>
      <c r="C15" s="113">
        <v>10.072968138426935</v>
      </c>
      <c r="D15" s="115">
        <v>11375</v>
      </c>
      <c r="E15" s="114">
        <v>11846</v>
      </c>
      <c r="F15" s="114">
        <v>12303</v>
      </c>
      <c r="G15" s="114">
        <v>11052</v>
      </c>
      <c r="H15" s="140">
        <v>11436</v>
      </c>
      <c r="I15" s="115">
        <v>-61</v>
      </c>
      <c r="J15" s="116">
        <v>-0.53340328786288915</v>
      </c>
    </row>
    <row r="16" spans="1:15" s="110" customFormat="1" ht="12" customHeight="1" x14ac:dyDescent="0.2">
      <c r="A16" s="118"/>
      <c r="B16" s="121" t="s">
        <v>109</v>
      </c>
      <c r="C16" s="113">
        <v>66.902219152365262</v>
      </c>
      <c r="D16" s="115">
        <v>75550</v>
      </c>
      <c r="E16" s="114">
        <v>75664</v>
      </c>
      <c r="F16" s="114">
        <v>76621</v>
      </c>
      <c r="G16" s="114">
        <v>76339</v>
      </c>
      <c r="H16" s="140">
        <v>76255</v>
      </c>
      <c r="I16" s="115">
        <v>-705</v>
      </c>
      <c r="J16" s="116">
        <v>-0.92452953904661994</v>
      </c>
    </row>
    <row r="17" spans="1:10" s="110" customFormat="1" ht="12" customHeight="1" x14ac:dyDescent="0.2">
      <c r="A17" s="118"/>
      <c r="B17" s="121" t="s">
        <v>110</v>
      </c>
      <c r="C17" s="113">
        <v>21.876272957512001</v>
      </c>
      <c r="D17" s="115">
        <v>24704</v>
      </c>
      <c r="E17" s="114">
        <v>24374</v>
      </c>
      <c r="F17" s="114">
        <v>24424</v>
      </c>
      <c r="G17" s="114">
        <v>23949</v>
      </c>
      <c r="H17" s="140">
        <v>23507</v>
      </c>
      <c r="I17" s="115">
        <v>1197</v>
      </c>
      <c r="J17" s="116">
        <v>5.0921002254647556</v>
      </c>
    </row>
    <row r="18" spans="1:10" s="110" customFormat="1" ht="12" customHeight="1" x14ac:dyDescent="0.2">
      <c r="A18" s="120"/>
      <c r="B18" s="121" t="s">
        <v>111</v>
      </c>
      <c r="C18" s="113">
        <v>1.1485397516958007</v>
      </c>
      <c r="D18" s="115">
        <v>1297</v>
      </c>
      <c r="E18" s="114">
        <v>1300</v>
      </c>
      <c r="F18" s="114">
        <v>1282</v>
      </c>
      <c r="G18" s="114">
        <v>1243</v>
      </c>
      <c r="H18" s="140">
        <v>1240</v>
      </c>
      <c r="I18" s="115">
        <v>57</v>
      </c>
      <c r="J18" s="116">
        <v>4.596774193548387</v>
      </c>
    </row>
    <row r="19" spans="1:10" s="110" customFormat="1" ht="12" customHeight="1" x14ac:dyDescent="0.2">
      <c r="A19" s="120"/>
      <c r="B19" s="121" t="s">
        <v>112</v>
      </c>
      <c r="C19" s="113">
        <v>0.31702176646653563</v>
      </c>
      <c r="D19" s="115">
        <v>358</v>
      </c>
      <c r="E19" s="114">
        <v>339</v>
      </c>
      <c r="F19" s="114">
        <v>356</v>
      </c>
      <c r="G19" s="114">
        <v>306</v>
      </c>
      <c r="H19" s="140">
        <v>310</v>
      </c>
      <c r="I19" s="115">
        <v>48</v>
      </c>
      <c r="J19" s="116">
        <v>15.483870967741936</v>
      </c>
    </row>
    <row r="20" spans="1:10" s="110" customFormat="1" ht="12" customHeight="1" x14ac:dyDescent="0.2">
      <c r="A20" s="118" t="s">
        <v>113</v>
      </c>
      <c r="B20" s="119" t="s">
        <v>181</v>
      </c>
      <c r="C20" s="113">
        <v>73.300214299629843</v>
      </c>
      <c r="D20" s="115">
        <v>82775</v>
      </c>
      <c r="E20" s="114">
        <v>83211</v>
      </c>
      <c r="F20" s="114">
        <v>84834</v>
      </c>
      <c r="G20" s="114">
        <v>83281</v>
      </c>
      <c r="H20" s="140">
        <v>83387</v>
      </c>
      <c r="I20" s="115">
        <v>-612</v>
      </c>
      <c r="J20" s="116">
        <v>-0.73392735078609372</v>
      </c>
    </row>
    <row r="21" spans="1:10" s="110" customFormat="1" ht="12" customHeight="1" x14ac:dyDescent="0.2">
      <c r="A21" s="118"/>
      <c r="B21" s="119" t="s">
        <v>182</v>
      </c>
      <c r="C21" s="113">
        <v>26.699785700370153</v>
      </c>
      <c r="D21" s="115">
        <v>30151</v>
      </c>
      <c r="E21" s="114">
        <v>29973</v>
      </c>
      <c r="F21" s="114">
        <v>29796</v>
      </c>
      <c r="G21" s="114">
        <v>29302</v>
      </c>
      <c r="H21" s="140">
        <v>29051</v>
      </c>
      <c r="I21" s="115">
        <v>1100</v>
      </c>
      <c r="J21" s="116">
        <v>3.7864445285876562</v>
      </c>
    </row>
    <row r="22" spans="1:10" s="110" customFormat="1" ht="12" customHeight="1" x14ac:dyDescent="0.2">
      <c r="A22" s="118" t="s">
        <v>113</v>
      </c>
      <c r="B22" s="119" t="s">
        <v>116</v>
      </c>
      <c r="C22" s="113">
        <v>92.036377804934205</v>
      </c>
      <c r="D22" s="115">
        <v>103933</v>
      </c>
      <c r="E22" s="114">
        <v>104332</v>
      </c>
      <c r="F22" s="114">
        <v>105559</v>
      </c>
      <c r="G22" s="114">
        <v>103694</v>
      </c>
      <c r="H22" s="140">
        <v>103738</v>
      </c>
      <c r="I22" s="115">
        <v>195</v>
      </c>
      <c r="J22" s="116">
        <v>0.18797354874780697</v>
      </c>
    </row>
    <row r="23" spans="1:10" s="110" customFormat="1" ht="12" customHeight="1" x14ac:dyDescent="0.2">
      <c r="A23" s="118"/>
      <c r="B23" s="119" t="s">
        <v>117</v>
      </c>
      <c r="C23" s="113">
        <v>7.9246586260028691</v>
      </c>
      <c r="D23" s="115">
        <v>8949</v>
      </c>
      <c r="E23" s="114">
        <v>8811</v>
      </c>
      <c r="F23" s="114">
        <v>9026</v>
      </c>
      <c r="G23" s="114">
        <v>8834</v>
      </c>
      <c r="H23" s="140">
        <v>8645</v>
      </c>
      <c r="I23" s="115">
        <v>304</v>
      </c>
      <c r="J23" s="116">
        <v>3.5164835164835164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121955</v>
      </c>
      <c r="E64" s="236">
        <v>122207</v>
      </c>
      <c r="F64" s="236">
        <v>123317</v>
      </c>
      <c r="G64" s="236">
        <v>121322</v>
      </c>
      <c r="H64" s="140">
        <v>121241</v>
      </c>
      <c r="I64" s="115">
        <v>714</v>
      </c>
      <c r="J64" s="116">
        <v>0.58890969226581769</v>
      </c>
    </row>
    <row r="65" spans="1:12" s="110" customFormat="1" ht="12" customHeight="1" x14ac:dyDescent="0.2">
      <c r="A65" s="118" t="s">
        <v>105</v>
      </c>
      <c r="B65" s="119" t="s">
        <v>106</v>
      </c>
      <c r="C65" s="113">
        <v>54.866959124267147</v>
      </c>
      <c r="D65" s="235">
        <v>66913</v>
      </c>
      <c r="E65" s="236">
        <v>67110</v>
      </c>
      <c r="F65" s="236">
        <v>68039</v>
      </c>
      <c r="G65" s="236">
        <v>67000</v>
      </c>
      <c r="H65" s="140">
        <v>66960</v>
      </c>
      <c r="I65" s="115">
        <v>-47</v>
      </c>
      <c r="J65" s="116">
        <v>-7.0191158900836326E-2</v>
      </c>
    </row>
    <row r="66" spans="1:12" s="110" customFormat="1" ht="12" customHeight="1" x14ac:dyDescent="0.2">
      <c r="A66" s="118"/>
      <c r="B66" s="119" t="s">
        <v>107</v>
      </c>
      <c r="C66" s="113">
        <v>45.133040875732853</v>
      </c>
      <c r="D66" s="235">
        <v>55042</v>
      </c>
      <c r="E66" s="236">
        <v>55097</v>
      </c>
      <c r="F66" s="236">
        <v>55278</v>
      </c>
      <c r="G66" s="236">
        <v>54322</v>
      </c>
      <c r="H66" s="140">
        <v>54281</v>
      </c>
      <c r="I66" s="115">
        <v>761</v>
      </c>
      <c r="J66" s="116">
        <v>1.4019638547558078</v>
      </c>
    </row>
    <row r="67" spans="1:12" s="110" customFormat="1" ht="12" customHeight="1" x14ac:dyDescent="0.2">
      <c r="A67" s="118" t="s">
        <v>105</v>
      </c>
      <c r="B67" s="121" t="s">
        <v>108</v>
      </c>
      <c r="C67" s="113">
        <v>9.8560944610717076</v>
      </c>
      <c r="D67" s="235">
        <v>12020</v>
      </c>
      <c r="E67" s="236">
        <v>12476</v>
      </c>
      <c r="F67" s="236">
        <v>12918</v>
      </c>
      <c r="G67" s="236">
        <v>11774</v>
      </c>
      <c r="H67" s="140">
        <v>12120</v>
      </c>
      <c r="I67" s="115">
        <v>-100</v>
      </c>
      <c r="J67" s="116">
        <v>-0.82508250825082508</v>
      </c>
    </row>
    <row r="68" spans="1:12" s="110" customFormat="1" ht="12" customHeight="1" x14ac:dyDescent="0.2">
      <c r="A68" s="118"/>
      <c r="B68" s="121" t="s">
        <v>109</v>
      </c>
      <c r="C68" s="113">
        <v>67.081300479685126</v>
      </c>
      <c r="D68" s="235">
        <v>81809</v>
      </c>
      <c r="E68" s="236">
        <v>81909</v>
      </c>
      <c r="F68" s="236">
        <v>82663</v>
      </c>
      <c r="G68" s="236">
        <v>82418</v>
      </c>
      <c r="H68" s="140">
        <v>82433</v>
      </c>
      <c r="I68" s="115">
        <v>-624</v>
      </c>
      <c r="J68" s="116">
        <v>-0.75697839457498817</v>
      </c>
    </row>
    <row r="69" spans="1:12" s="110" customFormat="1" ht="12" customHeight="1" x14ac:dyDescent="0.2">
      <c r="A69" s="118"/>
      <c r="B69" s="121" t="s">
        <v>110</v>
      </c>
      <c r="C69" s="113">
        <v>21.908080849493665</v>
      </c>
      <c r="D69" s="235">
        <v>26718</v>
      </c>
      <c r="E69" s="236">
        <v>26372</v>
      </c>
      <c r="F69" s="236">
        <v>26324</v>
      </c>
      <c r="G69" s="236">
        <v>25771</v>
      </c>
      <c r="H69" s="140">
        <v>25359</v>
      </c>
      <c r="I69" s="115">
        <v>1359</v>
      </c>
      <c r="J69" s="116">
        <v>5.3590441263456761</v>
      </c>
    </row>
    <row r="70" spans="1:12" s="110" customFormat="1" ht="12" customHeight="1" x14ac:dyDescent="0.2">
      <c r="A70" s="120"/>
      <c r="B70" s="121" t="s">
        <v>111</v>
      </c>
      <c r="C70" s="113">
        <v>1.1545242097494979</v>
      </c>
      <c r="D70" s="235">
        <v>1408</v>
      </c>
      <c r="E70" s="236">
        <v>1450</v>
      </c>
      <c r="F70" s="236">
        <v>1412</v>
      </c>
      <c r="G70" s="236">
        <v>1359</v>
      </c>
      <c r="H70" s="140">
        <v>1329</v>
      </c>
      <c r="I70" s="115">
        <v>79</v>
      </c>
      <c r="J70" s="116">
        <v>5.9443190368698273</v>
      </c>
    </row>
    <row r="71" spans="1:12" s="110" customFormat="1" ht="12" customHeight="1" x14ac:dyDescent="0.2">
      <c r="A71" s="120"/>
      <c r="B71" s="121" t="s">
        <v>112</v>
      </c>
      <c r="C71" s="113">
        <v>0.30913041695707433</v>
      </c>
      <c r="D71" s="235">
        <v>377</v>
      </c>
      <c r="E71" s="236">
        <v>378</v>
      </c>
      <c r="F71" s="236">
        <v>388</v>
      </c>
      <c r="G71" s="236">
        <v>335</v>
      </c>
      <c r="H71" s="140">
        <v>324</v>
      </c>
      <c r="I71" s="115">
        <v>53</v>
      </c>
      <c r="J71" s="116">
        <v>16.358024691358025</v>
      </c>
    </row>
    <row r="72" spans="1:12" s="110" customFormat="1" ht="12" customHeight="1" x14ac:dyDescent="0.2">
      <c r="A72" s="118" t="s">
        <v>113</v>
      </c>
      <c r="B72" s="119" t="s">
        <v>181</v>
      </c>
      <c r="C72" s="113">
        <v>72.951498503546389</v>
      </c>
      <c r="D72" s="235">
        <v>88968</v>
      </c>
      <c r="E72" s="236">
        <v>89425</v>
      </c>
      <c r="F72" s="236">
        <v>90786</v>
      </c>
      <c r="G72" s="236">
        <v>89387</v>
      </c>
      <c r="H72" s="140">
        <v>89593</v>
      </c>
      <c r="I72" s="115">
        <v>-625</v>
      </c>
      <c r="J72" s="116">
        <v>-0.69759914279017332</v>
      </c>
    </row>
    <row r="73" spans="1:12" s="110" customFormat="1" ht="12" customHeight="1" x14ac:dyDescent="0.2">
      <c r="A73" s="118"/>
      <c r="B73" s="119" t="s">
        <v>182</v>
      </c>
      <c r="C73" s="113">
        <v>27.048501496453611</v>
      </c>
      <c r="D73" s="115">
        <v>32987</v>
      </c>
      <c r="E73" s="114">
        <v>32782</v>
      </c>
      <c r="F73" s="114">
        <v>32531</v>
      </c>
      <c r="G73" s="114">
        <v>31935</v>
      </c>
      <c r="H73" s="140">
        <v>31648</v>
      </c>
      <c r="I73" s="115">
        <v>1339</v>
      </c>
      <c r="J73" s="116">
        <v>4.2309150657229528</v>
      </c>
    </row>
    <row r="74" spans="1:12" s="110" customFormat="1" ht="12" customHeight="1" x14ac:dyDescent="0.2">
      <c r="A74" s="118" t="s">
        <v>113</v>
      </c>
      <c r="B74" s="119" t="s">
        <v>116</v>
      </c>
      <c r="C74" s="113">
        <v>92.340617440859333</v>
      </c>
      <c r="D74" s="115">
        <v>112614</v>
      </c>
      <c r="E74" s="114">
        <v>112971</v>
      </c>
      <c r="F74" s="114">
        <v>113872</v>
      </c>
      <c r="G74" s="114">
        <v>112040</v>
      </c>
      <c r="H74" s="140">
        <v>112103</v>
      </c>
      <c r="I74" s="115">
        <v>511</v>
      </c>
      <c r="J74" s="116">
        <v>0.45583079846212859</v>
      </c>
    </row>
    <row r="75" spans="1:12" s="110" customFormat="1" ht="12" customHeight="1" x14ac:dyDescent="0.2">
      <c r="A75" s="142"/>
      <c r="B75" s="124" t="s">
        <v>117</v>
      </c>
      <c r="C75" s="125">
        <v>7.617563855520479</v>
      </c>
      <c r="D75" s="143">
        <v>9290</v>
      </c>
      <c r="E75" s="144">
        <v>9187</v>
      </c>
      <c r="F75" s="144">
        <v>9393</v>
      </c>
      <c r="G75" s="144">
        <v>9227</v>
      </c>
      <c r="H75" s="145">
        <v>9079</v>
      </c>
      <c r="I75" s="143">
        <v>211</v>
      </c>
      <c r="J75" s="146">
        <v>2.3240444982927637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112926</v>
      </c>
      <c r="G11" s="114">
        <v>113184</v>
      </c>
      <c r="H11" s="114">
        <v>114630</v>
      </c>
      <c r="I11" s="114">
        <v>112583</v>
      </c>
      <c r="J11" s="140">
        <v>112438</v>
      </c>
      <c r="K11" s="114">
        <v>488</v>
      </c>
      <c r="L11" s="116">
        <v>0.43401696935199846</v>
      </c>
    </row>
    <row r="12" spans="1:17" s="110" customFormat="1" ht="24.95" customHeight="1" x14ac:dyDescent="0.2">
      <c r="A12" s="604" t="s">
        <v>185</v>
      </c>
      <c r="B12" s="605"/>
      <c r="C12" s="605"/>
      <c r="D12" s="606"/>
      <c r="E12" s="113">
        <v>54.989993447036113</v>
      </c>
      <c r="F12" s="115">
        <v>62098</v>
      </c>
      <c r="G12" s="114">
        <v>62292</v>
      </c>
      <c r="H12" s="114">
        <v>63541</v>
      </c>
      <c r="I12" s="114">
        <v>62404</v>
      </c>
      <c r="J12" s="140">
        <v>62296</v>
      </c>
      <c r="K12" s="114">
        <v>-198</v>
      </c>
      <c r="L12" s="116">
        <v>-0.31783742134326443</v>
      </c>
    </row>
    <row r="13" spans="1:17" s="110" customFormat="1" ht="15" customHeight="1" x14ac:dyDescent="0.2">
      <c r="A13" s="120"/>
      <c r="B13" s="612" t="s">
        <v>107</v>
      </c>
      <c r="C13" s="612"/>
      <c r="E13" s="113">
        <v>45.010006552963887</v>
      </c>
      <c r="F13" s="115">
        <v>50828</v>
      </c>
      <c r="G13" s="114">
        <v>50892</v>
      </c>
      <c r="H13" s="114">
        <v>51089</v>
      </c>
      <c r="I13" s="114">
        <v>50179</v>
      </c>
      <c r="J13" s="140">
        <v>50142</v>
      </c>
      <c r="K13" s="114">
        <v>686</v>
      </c>
      <c r="L13" s="116">
        <v>1.3681145546647522</v>
      </c>
    </row>
    <row r="14" spans="1:17" s="110" customFormat="1" ht="24.95" customHeight="1" x14ac:dyDescent="0.2">
      <c r="A14" s="604" t="s">
        <v>186</v>
      </c>
      <c r="B14" s="605"/>
      <c r="C14" s="605"/>
      <c r="D14" s="606"/>
      <c r="E14" s="113">
        <v>10.072968138426935</v>
      </c>
      <c r="F14" s="115">
        <v>11375</v>
      </c>
      <c r="G14" s="114">
        <v>11846</v>
      </c>
      <c r="H14" s="114">
        <v>12303</v>
      </c>
      <c r="I14" s="114">
        <v>11052</v>
      </c>
      <c r="J14" s="140">
        <v>11436</v>
      </c>
      <c r="K14" s="114">
        <v>-61</v>
      </c>
      <c r="L14" s="116">
        <v>-0.53340328786288915</v>
      </c>
    </row>
    <row r="15" spans="1:17" s="110" customFormat="1" ht="15" customHeight="1" x14ac:dyDescent="0.2">
      <c r="A15" s="120"/>
      <c r="B15" s="119"/>
      <c r="C15" s="258" t="s">
        <v>106</v>
      </c>
      <c r="E15" s="113">
        <v>59.402197802197804</v>
      </c>
      <c r="F15" s="115">
        <v>6757</v>
      </c>
      <c r="G15" s="114">
        <v>7055</v>
      </c>
      <c r="H15" s="114">
        <v>7403</v>
      </c>
      <c r="I15" s="114">
        <v>6645</v>
      </c>
      <c r="J15" s="140">
        <v>6866</v>
      </c>
      <c r="K15" s="114">
        <v>-109</v>
      </c>
      <c r="L15" s="116">
        <v>-1.5875327701718613</v>
      </c>
    </row>
    <row r="16" spans="1:17" s="110" customFormat="1" ht="15" customHeight="1" x14ac:dyDescent="0.2">
      <c r="A16" s="120"/>
      <c r="B16" s="119"/>
      <c r="C16" s="258" t="s">
        <v>107</v>
      </c>
      <c r="E16" s="113">
        <v>40.597802197802196</v>
      </c>
      <c r="F16" s="115">
        <v>4618</v>
      </c>
      <c r="G16" s="114">
        <v>4791</v>
      </c>
      <c r="H16" s="114">
        <v>4900</v>
      </c>
      <c r="I16" s="114">
        <v>4407</v>
      </c>
      <c r="J16" s="140">
        <v>4570</v>
      </c>
      <c r="K16" s="114">
        <v>48</v>
      </c>
      <c r="L16" s="116">
        <v>1.0503282275711159</v>
      </c>
    </row>
    <row r="17" spans="1:12" s="110" customFormat="1" ht="15" customHeight="1" x14ac:dyDescent="0.2">
      <c r="A17" s="120"/>
      <c r="B17" s="121" t="s">
        <v>109</v>
      </c>
      <c r="C17" s="258"/>
      <c r="E17" s="113">
        <v>66.902219152365262</v>
      </c>
      <c r="F17" s="115">
        <v>75550</v>
      </c>
      <c r="G17" s="114">
        <v>75664</v>
      </c>
      <c r="H17" s="114">
        <v>76621</v>
      </c>
      <c r="I17" s="114">
        <v>76339</v>
      </c>
      <c r="J17" s="140">
        <v>76255</v>
      </c>
      <c r="K17" s="114">
        <v>-705</v>
      </c>
      <c r="L17" s="116">
        <v>-0.92452953904661994</v>
      </c>
    </row>
    <row r="18" spans="1:12" s="110" customFormat="1" ht="15" customHeight="1" x14ac:dyDescent="0.2">
      <c r="A18" s="120"/>
      <c r="B18" s="119"/>
      <c r="C18" s="258" t="s">
        <v>106</v>
      </c>
      <c r="E18" s="113">
        <v>54.904037061548642</v>
      </c>
      <c r="F18" s="115">
        <v>41480</v>
      </c>
      <c r="G18" s="114">
        <v>41523</v>
      </c>
      <c r="H18" s="114">
        <v>42282</v>
      </c>
      <c r="I18" s="114">
        <v>42216</v>
      </c>
      <c r="J18" s="140">
        <v>42156</v>
      </c>
      <c r="K18" s="114">
        <v>-676</v>
      </c>
      <c r="L18" s="116">
        <v>-1.603567700920391</v>
      </c>
    </row>
    <row r="19" spans="1:12" s="110" customFormat="1" ht="15" customHeight="1" x14ac:dyDescent="0.2">
      <c r="A19" s="120"/>
      <c r="B19" s="119"/>
      <c r="C19" s="258" t="s">
        <v>107</v>
      </c>
      <c r="E19" s="113">
        <v>45.095962938451358</v>
      </c>
      <c r="F19" s="115">
        <v>34070</v>
      </c>
      <c r="G19" s="114">
        <v>34141</v>
      </c>
      <c r="H19" s="114">
        <v>34339</v>
      </c>
      <c r="I19" s="114">
        <v>34123</v>
      </c>
      <c r="J19" s="140">
        <v>34099</v>
      </c>
      <c r="K19" s="114">
        <v>-29</v>
      </c>
      <c r="L19" s="116">
        <v>-8.5046482301533763E-2</v>
      </c>
    </row>
    <row r="20" spans="1:12" s="110" customFormat="1" ht="15" customHeight="1" x14ac:dyDescent="0.2">
      <c r="A20" s="120"/>
      <c r="B20" s="121" t="s">
        <v>110</v>
      </c>
      <c r="C20" s="258"/>
      <c r="E20" s="113">
        <v>21.876272957512001</v>
      </c>
      <c r="F20" s="115">
        <v>24704</v>
      </c>
      <c r="G20" s="114">
        <v>24374</v>
      </c>
      <c r="H20" s="114">
        <v>24424</v>
      </c>
      <c r="I20" s="114">
        <v>23949</v>
      </c>
      <c r="J20" s="140">
        <v>23507</v>
      </c>
      <c r="K20" s="114">
        <v>1197</v>
      </c>
      <c r="L20" s="116">
        <v>5.0921002254647556</v>
      </c>
    </row>
    <row r="21" spans="1:12" s="110" customFormat="1" ht="15" customHeight="1" x14ac:dyDescent="0.2">
      <c r="A21" s="120"/>
      <c r="B21" s="119"/>
      <c r="C21" s="258" t="s">
        <v>106</v>
      </c>
      <c r="E21" s="113">
        <v>52.801165803108809</v>
      </c>
      <c r="F21" s="115">
        <v>13044</v>
      </c>
      <c r="G21" s="114">
        <v>12878</v>
      </c>
      <c r="H21" s="114">
        <v>13021</v>
      </c>
      <c r="I21" s="114">
        <v>12734</v>
      </c>
      <c r="J21" s="140">
        <v>12446</v>
      </c>
      <c r="K21" s="114">
        <v>598</v>
      </c>
      <c r="L21" s="116">
        <v>4.8047565482886068</v>
      </c>
    </row>
    <row r="22" spans="1:12" s="110" customFormat="1" ht="15" customHeight="1" x14ac:dyDescent="0.2">
      <c r="A22" s="120"/>
      <c r="B22" s="119"/>
      <c r="C22" s="258" t="s">
        <v>107</v>
      </c>
      <c r="E22" s="113">
        <v>47.198834196891191</v>
      </c>
      <c r="F22" s="115">
        <v>11660</v>
      </c>
      <c r="G22" s="114">
        <v>11496</v>
      </c>
      <c r="H22" s="114">
        <v>11403</v>
      </c>
      <c r="I22" s="114">
        <v>11215</v>
      </c>
      <c r="J22" s="140">
        <v>11061</v>
      </c>
      <c r="K22" s="114">
        <v>599</v>
      </c>
      <c r="L22" s="116">
        <v>5.415423560256758</v>
      </c>
    </row>
    <row r="23" spans="1:12" s="110" customFormat="1" ht="15" customHeight="1" x14ac:dyDescent="0.2">
      <c r="A23" s="120"/>
      <c r="B23" s="121" t="s">
        <v>111</v>
      </c>
      <c r="C23" s="258"/>
      <c r="E23" s="113">
        <v>1.1485397516958007</v>
      </c>
      <c r="F23" s="115">
        <v>1297</v>
      </c>
      <c r="G23" s="114">
        <v>1300</v>
      </c>
      <c r="H23" s="114">
        <v>1282</v>
      </c>
      <c r="I23" s="114">
        <v>1243</v>
      </c>
      <c r="J23" s="140">
        <v>1240</v>
      </c>
      <c r="K23" s="114">
        <v>57</v>
      </c>
      <c r="L23" s="116">
        <v>4.596774193548387</v>
      </c>
    </row>
    <row r="24" spans="1:12" s="110" customFormat="1" ht="15" customHeight="1" x14ac:dyDescent="0.2">
      <c r="A24" s="120"/>
      <c r="B24" s="119"/>
      <c r="C24" s="258" t="s">
        <v>106</v>
      </c>
      <c r="E24" s="113">
        <v>62.991518889745564</v>
      </c>
      <c r="F24" s="115">
        <v>817</v>
      </c>
      <c r="G24" s="114">
        <v>836</v>
      </c>
      <c r="H24" s="114">
        <v>835</v>
      </c>
      <c r="I24" s="114">
        <v>809</v>
      </c>
      <c r="J24" s="140">
        <v>828</v>
      </c>
      <c r="K24" s="114">
        <v>-11</v>
      </c>
      <c r="L24" s="116">
        <v>-1.3285024154589371</v>
      </c>
    </row>
    <row r="25" spans="1:12" s="110" customFormat="1" ht="15" customHeight="1" x14ac:dyDescent="0.2">
      <c r="A25" s="120"/>
      <c r="B25" s="119"/>
      <c r="C25" s="258" t="s">
        <v>107</v>
      </c>
      <c r="E25" s="113">
        <v>37.008481110254436</v>
      </c>
      <c r="F25" s="115">
        <v>480</v>
      </c>
      <c r="G25" s="114">
        <v>464</v>
      </c>
      <c r="H25" s="114">
        <v>447</v>
      </c>
      <c r="I25" s="114">
        <v>434</v>
      </c>
      <c r="J25" s="140">
        <v>412</v>
      </c>
      <c r="K25" s="114">
        <v>68</v>
      </c>
      <c r="L25" s="116">
        <v>16.50485436893204</v>
      </c>
    </row>
    <row r="26" spans="1:12" s="110" customFormat="1" ht="15" customHeight="1" x14ac:dyDescent="0.2">
      <c r="A26" s="120"/>
      <c r="C26" s="121" t="s">
        <v>187</v>
      </c>
      <c r="D26" s="110" t="s">
        <v>188</v>
      </c>
      <c r="E26" s="113">
        <v>0.31702176646653563</v>
      </c>
      <c r="F26" s="115">
        <v>358</v>
      </c>
      <c r="G26" s="114">
        <v>339</v>
      </c>
      <c r="H26" s="114">
        <v>356</v>
      </c>
      <c r="I26" s="114">
        <v>306</v>
      </c>
      <c r="J26" s="140">
        <v>310</v>
      </c>
      <c r="K26" s="114">
        <v>48</v>
      </c>
      <c r="L26" s="116">
        <v>15.483870967741936</v>
      </c>
    </row>
    <row r="27" spans="1:12" s="110" customFormat="1" ht="15" customHeight="1" x14ac:dyDescent="0.2">
      <c r="A27" s="120"/>
      <c r="B27" s="119"/>
      <c r="D27" s="259" t="s">
        <v>106</v>
      </c>
      <c r="E27" s="113">
        <v>50.558659217877093</v>
      </c>
      <c r="F27" s="115">
        <v>181</v>
      </c>
      <c r="G27" s="114">
        <v>181</v>
      </c>
      <c r="H27" s="114">
        <v>196</v>
      </c>
      <c r="I27" s="114">
        <v>166</v>
      </c>
      <c r="J27" s="140">
        <v>180</v>
      </c>
      <c r="K27" s="114">
        <v>1</v>
      </c>
      <c r="L27" s="116">
        <v>0.55555555555555558</v>
      </c>
    </row>
    <row r="28" spans="1:12" s="110" customFormat="1" ht="15" customHeight="1" x14ac:dyDescent="0.2">
      <c r="A28" s="120"/>
      <c r="B28" s="119"/>
      <c r="D28" s="259" t="s">
        <v>107</v>
      </c>
      <c r="E28" s="113">
        <v>49.441340782122907</v>
      </c>
      <c r="F28" s="115">
        <v>177</v>
      </c>
      <c r="G28" s="114">
        <v>158</v>
      </c>
      <c r="H28" s="114">
        <v>160</v>
      </c>
      <c r="I28" s="114">
        <v>140</v>
      </c>
      <c r="J28" s="140">
        <v>130</v>
      </c>
      <c r="K28" s="114">
        <v>47</v>
      </c>
      <c r="L28" s="116">
        <v>36.153846153846153</v>
      </c>
    </row>
    <row r="29" spans="1:12" s="110" customFormat="1" ht="24.95" customHeight="1" x14ac:dyDescent="0.2">
      <c r="A29" s="604" t="s">
        <v>189</v>
      </c>
      <c r="B29" s="605"/>
      <c r="C29" s="605"/>
      <c r="D29" s="606"/>
      <c r="E29" s="113">
        <v>92.036377804934205</v>
      </c>
      <c r="F29" s="115">
        <v>103933</v>
      </c>
      <c r="G29" s="114">
        <v>104332</v>
      </c>
      <c r="H29" s="114">
        <v>105559</v>
      </c>
      <c r="I29" s="114">
        <v>103694</v>
      </c>
      <c r="J29" s="140">
        <v>103738</v>
      </c>
      <c r="K29" s="114">
        <v>195</v>
      </c>
      <c r="L29" s="116">
        <v>0.18797354874780697</v>
      </c>
    </row>
    <row r="30" spans="1:12" s="110" customFormat="1" ht="15" customHeight="1" x14ac:dyDescent="0.2">
      <c r="A30" s="120"/>
      <c r="B30" s="119"/>
      <c r="C30" s="258" t="s">
        <v>106</v>
      </c>
      <c r="E30" s="113">
        <v>53.959762539328224</v>
      </c>
      <c r="F30" s="115">
        <v>56082</v>
      </c>
      <c r="G30" s="114">
        <v>56408</v>
      </c>
      <c r="H30" s="114">
        <v>57452</v>
      </c>
      <c r="I30" s="114">
        <v>56425</v>
      </c>
      <c r="J30" s="140">
        <v>56452</v>
      </c>
      <c r="K30" s="114">
        <v>-370</v>
      </c>
      <c r="L30" s="116">
        <v>-0.65542407709204276</v>
      </c>
    </row>
    <row r="31" spans="1:12" s="110" customFormat="1" ht="15" customHeight="1" x14ac:dyDescent="0.2">
      <c r="A31" s="120"/>
      <c r="B31" s="119"/>
      <c r="C31" s="258" t="s">
        <v>107</v>
      </c>
      <c r="E31" s="113">
        <v>46.040237460671776</v>
      </c>
      <c r="F31" s="115">
        <v>47851</v>
      </c>
      <c r="G31" s="114">
        <v>47924</v>
      </c>
      <c r="H31" s="114">
        <v>48107</v>
      </c>
      <c r="I31" s="114">
        <v>47269</v>
      </c>
      <c r="J31" s="140">
        <v>47286</v>
      </c>
      <c r="K31" s="114">
        <v>565</v>
      </c>
      <c r="L31" s="116">
        <v>1.1948568286596455</v>
      </c>
    </row>
    <row r="32" spans="1:12" s="110" customFormat="1" ht="15" customHeight="1" x14ac:dyDescent="0.2">
      <c r="A32" s="120"/>
      <c r="B32" s="119" t="s">
        <v>117</v>
      </c>
      <c r="C32" s="258"/>
      <c r="E32" s="113">
        <v>7.9246586260028691</v>
      </c>
      <c r="F32" s="115">
        <v>8949</v>
      </c>
      <c r="G32" s="114">
        <v>8811</v>
      </c>
      <c r="H32" s="114">
        <v>9026</v>
      </c>
      <c r="I32" s="114">
        <v>8834</v>
      </c>
      <c r="J32" s="140">
        <v>8645</v>
      </c>
      <c r="K32" s="114">
        <v>304</v>
      </c>
      <c r="L32" s="116">
        <v>3.5164835164835164</v>
      </c>
    </row>
    <row r="33" spans="1:12" s="110" customFormat="1" ht="15" customHeight="1" x14ac:dyDescent="0.2">
      <c r="A33" s="120"/>
      <c r="B33" s="119"/>
      <c r="C33" s="258" t="s">
        <v>106</v>
      </c>
      <c r="E33" s="113">
        <v>66.957201922002454</v>
      </c>
      <c r="F33" s="115">
        <v>5992</v>
      </c>
      <c r="G33" s="114">
        <v>5859</v>
      </c>
      <c r="H33" s="114">
        <v>6062</v>
      </c>
      <c r="I33" s="114">
        <v>5948</v>
      </c>
      <c r="J33" s="140">
        <v>5813</v>
      </c>
      <c r="K33" s="114">
        <v>179</v>
      </c>
      <c r="L33" s="116">
        <v>3.0793050060209874</v>
      </c>
    </row>
    <row r="34" spans="1:12" s="110" customFormat="1" ht="15" customHeight="1" x14ac:dyDescent="0.2">
      <c r="A34" s="120"/>
      <c r="B34" s="119"/>
      <c r="C34" s="258" t="s">
        <v>107</v>
      </c>
      <c r="E34" s="113">
        <v>33.042798077997539</v>
      </c>
      <c r="F34" s="115">
        <v>2957</v>
      </c>
      <c r="G34" s="114">
        <v>2952</v>
      </c>
      <c r="H34" s="114">
        <v>2964</v>
      </c>
      <c r="I34" s="114">
        <v>2886</v>
      </c>
      <c r="J34" s="140">
        <v>2832</v>
      </c>
      <c r="K34" s="114">
        <v>125</v>
      </c>
      <c r="L34" s="116">
        <v>4.4138418079096047</v>
      </c>
    </row>
    <row r="35" spans="1:12" s="110" customFormat="1" ht="24.95" customHeight="1" x14ac:dyDescent="0.2">
      <c r="A35" s="604" t="s">
        <v>190</v>
      </c>
      <c r="B35" s="605"/>
      <c r="C35" s="605"/>
      <c r="D35" s="606"/>
      <c r="E35" s="113">
        <v>73.300214299629843</v>
      </c>
      <c r="F35" s="115">
        <v>82775</v>
      </c>
      <c r="G35" s="114">
        <v>83211</v>
      </c>
      <c r="H35" s="114">
        <v>84834</v>
      </c>
      <c r="I35" s="114">
        <v>83281</v>
      </c>
      <c r="J35" s="140">
        <v>83387</v>
      </c>
      <c r="K35" s="114">
        <v>-612</v>
      </c>
      <c r="L35" s="116">
        <v>-0.73392735078609372</v>
      </c>
    </row>
    <row r="36" spans="1:12" s="110" customFormat="1" ht="15" customHeight="1" x14ac:dyDescent="0.2">
      <c r="A36" s="120"/>
      <c r="B36" s="119"/>
      <c r="C36" s="258" t="s">
        <v>106</v>
      </c>
      <c r="E36" s="113">
        <v>69.313198429477495</v>
      </c>
      <c r="F36" s="115">
        <v>57374</v>
      </c>
      <c r="G36" s="114">
        <v>57579</v>
      </c>
      <c r="H36" s="114">
        <v>58891</v>
      </c>
      <c r="I36" s="114">
        <v>57819</v>
      </c>
      <c r="J36" s="140">
        <v>57827</v>
      </c>
      <c r="K36" s="114">
        <v>-453</v>
      </c>
      <c r="L36" s="116">
        <v>-0.78337108962941182</v>
      </c>
    </row>
    <row r="37" spans="1:12" s="110" customFormat="1" ht="15" customHeight="1" x14ac:dyDescent="0.2">
      <c r="A37" s="120"/>
      <c r="B37" s="119"/>
      <c r="C37" s="258" t="s">
        <v>107</v>
      </c>
      <c r="E37" s="113">
        <v>30.686801570522501</v>
      </c>
      <c r="F37" s="115">
        <v>25401</v>
      </c>
      <c r="G37" s="114">
        <v>25632</v>
      </c>
      <c r="H37" s="114">
        <v>25943</v>
      </c>
      <c r="I37" s="114">
        <v>25462</v>
      </c>
      <c r="J37" s="140">
        <v>25560</v>
      </c>
      <c r="K37" s="114">
        <v>-159</v>
      </c>
      <c r="L37" s="116">
        <v>-0.6220657276995305</v>
      </c>
    </row>
    <row r="38" spans="1:12" s="110" customFormat="1" ht="15" customHeight="1" x14ac:dyDescent="0.2">
      <c r="A38" s="120"/>
      <c r="B38" s="119" t="s">
        <v>182</v>
      </c>
      <c r="C38" s="258"/>
      <c r="E38" s="113">
        <v>26.699785700370153</v>
      </c>
      <c r="F38" s="115">
        <v>30151</v>
      </c>
      <c r="G38" s="114">
        <v>29973</v>
      </c>
      <c r="H38" s="114">
        <v>29796</v>
      </c>
      <c r="I38" s="114">
        <v>29302</v>
      </c>
      <c r="J38" s="140">
        <v>29051</v>
      </c>
      <c r="K38" s="114">
        <v>1100</v>
      </c>
      <c r="L38" s="116">
        <v>3.7864445285876562</v>
      </c>
    </row>
    <row r="39" spans="1:12" s="110" customFormat="1" ht="15" customHeight="1" x14ac:dyDescent="0.2">
      <c r="A39" s="120"/>
      <c r="B39" s="119"/>
      <c r="C39" s="258" t="s">
        <v>106</v>
      </c>
      <c r="E39" s="113">
        <v>15.667805379589399</v>
      </c>
      <c r="F39" s="115">
        <v>4724</v>
      </c>
      <c r="G39" s="114">
        <v>4713</v>
      </c>
      <c r="H39" s="114">
        <v>4650</v>
      </c>
      <c r="I39" s="114">
        <v>4585</v>
      </c>
      <c r="J39" s="140">
        <v>4469</v>
      </c>
      <c r="K39" s="114">
        <v>255</v>
      </c>
      <c r="L39" s="116">
        <v>5.70597449093757</v>
      </c>
    </row>
    <row r="40" spans="1:12" s="110" customFormat="1" ht="15" customHeight="1" x14ac:dyDescent="0.2">
      <c r="A40" s="120"/>
      <c r="B40" s="119"/>
      <c r="C40" s="258" t="s">
        <v>107</v>
      </c>
      <c r="E40" s="113">
        <v>84.332194620410604</v>
      </c>
      <c r="F40" s="115">
        <v>25427</v>
      </c>
      <c r="G40" s="114">
        <v>25260</v>
      </c>
      <c r="H40" s="114">
        <v>25146</v>
      </c>
      <c r="I40" s="114">
        <v>24717</v>
      </c>
      <c r="J40" s="140">
        <v>24582</v>
      </c>
      <c r="K40" s="114">
        <v>845</v>
      </c>
      <c r="L40" s="116">
        <v>3.4374745748921973</v>
      </c>
    </row>
    <row r="41" spans="1:12" s="110" customFormat="1" ht="24.75" customHeight="1" x14ac:dyDescent="0.2">
      <c r="A41" s="604" t="s">
        <v>517</v>
      </c>
      <c r="B41" s="605"/>
      <c r="C41" s="605"/>
      <c r="D41" s="606"/>
      <c r="E41" s="113">
        <v>5.099799868940722</v>
      </c>
      <c r="F41" s="115">
        <v>5759</v>
      </c>
      <c r="G41" s="114">
        <v>6377</v>
      </c>
      <c r="H41" s="114">
        <v>6474</v>
      </c>
      <c r="I41" s="114">
        <v>5213</v>
      </c>
      <c r="J41" s="140">
        <v>5688</v>
      </c>
      <c r="K41" s="114">
        <v>71</v>
      </c>
      <c r="L41" s="116">
        <v>1.2482419127988749</v>
      </c>
    </row>
    <row r="42" spans="1:12" s="110" customFormat="1" ht="15" customHeight="1" x14ac:dyDescent="0.2">
      <c r="A42" s="120"/>
      <c r="B42" s="119"/>
      <c r="C42" s="258" t="s">
        <v>106</v>
      </c>
      <c r="E42" s="113">
        <v>60.791804132661923</v>
      </c>
      <c r="F42" s="115">
        <v>3501</v>
      </c>
      <c r="G42" s="114">
        <v>3963</v>
      </c>
      <c r="H42" s="114">
        <v>4024</v>
      </c>
      <c r="I42" s="114">
        <v>3196</v>
      </c>
      <c r="J42" s="140">
        <v>3457</v>
      </c>
      <c r="K42" s="114">
        <v>44</v>
      </c>
      <c r="L42" s="116">
        <v>1.2727798669366504</v>
      </c>
    </row>
    <row r="43" spans="1:12" s="110" customFormat="1" ht="15" customHeight="1" x14ac:dyDescent="0.2">
      <c r="A43" s="123"/>
      <c r="B43" s="124"/>
      <c r="C43" s="260" t="s">
        <v>107</v>
      </c>
      <c r="D43" s="261"/>
      <c r="E43" s="125">
        <v>39.208195867338077</v>
      </c>
      <c r="F43" s="143">
        <v>2258</v>
      </c>
      <c r="G43" s="144">
        <v>2414</v>
      </c>
      <c r="H43" s="144">
        <v>2450</v>
      </c>
      <c r="I43" s="144">
        <v>2017</v>
      </c>
      <c r="J43" s="145">
        <v>2231</v>
      </c>
      <c r="K43" s="144">
        <v>27</v>
      </c>
      <c r="L43" s="146">
        <v>1.2102196324518153</v>
      </c>
    </row>
    <row r="44" spans="1:12" s="110" customFormat="1" ht="45.75" customHeight="1" x14ac:dyDescent="0.2">
      <c r="A44" s="604" t="s">
        <v>191</v>
      </c>
      <c r="B44" s="605"/>
      <c r="C44" s="605"/>
      <c r="D44" s="606"/>
      <c r="E44" s="113">
        <v>1.638240971963941</v>
      </c>
      <c r="F44" s="115">
        <v>1850</v>
      </c>
      <c r="G44" s="114">
        <v>1871</v>
      </c>
      <c r="H44" s="114">
        <v>1879</v>
      </c>
      <c r="I44" s="114">
        <v>1849</v>
      </c>
      <c r="J44" s="140">
        <v>1892</v>
      </c>
      <c r="K44" s="114">
        <v>-42</v>
      </c>
      <c r="L44" s="116">
        <v>-2.2198731501057081</v>
      </c>
    </row>
    <row r="45" spans="1:12" s="110" customFormat="1" ht="15" customHeight="1" x14ac:dyDescent="0.2">
      <c r="A45" s="120"/>
      <c r="B45" s="119"/>
      <c r="C45" s="258" t="s">
        <v>106</v>
      </c>
      <c r="E45" s="113">
        <v>60.324324324324323</v>
      </c>
      <c r="F45" s="115">
        <v>1116</v>
      </c>
      <c r="G45" s="114">
        <v>1130</v>
      </c>
      <c r="H45" s="114">
        <v>1137</v>
      </c>
      <c r="I45" s="114">
        <v>1123</v>
      </c>
      <c r="J45" s="140">
        <v>1154</v>
      </c>
      <c r="K45" s="114">
        <v>-38</v>
      </c>
      <c r="L45" s="116">
        <v>-3.2928942807625652</v>
      </c>
    </row>
    <row r="46" spans="1:12" s="110" customFormat="1" ht="15" customHeight="1" x14ac:dyDescent="0.2">
      <c r="A46" s="123"/>
      <c r="B46" s="124"/>
      <c r="C46" s="260" t="s">
        <v>107</v>
      </c>
      <c r="D46" s="261"/>
      <c r="E46" s="125">
        <v>39.675675675675677</v>
      </c>
      <c r="F46" s="143">
        <v>734</v>
      </c>
      <c r="G46" s="144">
        <v>741</v>
      </c>
      <c r="H46" s="144">
        <v>742</v>
      </c>
      <c r="I46" s="144">
        <v>726</v>
      </c>
      <c r="J46" s="145">
        <v>738</v>
      </c>
      <c r="K46" s="144">
        <v>-4</v>
      </c>
      <c r="L46" s="146">
        <v>-0.54200542005420049</v>
      </c>
    </row>
    <row r="47" spans="1:12" s="110" customFormat="1" ht="39" customHeight="1" x14ac:dyDescent="0.2">
      <c r="A47" s="604" t="s">
        <v>518</v>
      </c>
      <c r="B47" s="607"/>
      <c r="C47" s="607"/>
      <c r="D47" s="608"/>
      <c r="E47" s="113">
        <v>0.18684802436994138</v>
      </c>
      <c r="F47" s="115">
        <v>211</v>
      </c>
      <c r="G47" s="114">
        <v>220</v>
      </c>
      <c r="H47" s="114">
        <v>194</v>
      </c>
      <c r="I47" s="114">
        <v>176</v>
      </c>
      <c r="J47" s="140">
        <v>195</v>
      </c>
      <c r="K47" s="114">
        <v>16</v>
      </c>
      <c r="L47" s="116">
        <v>8.2051282051282044</v>
      </c>
    </row>
    <row r="48" spans="1:12" s="110" customFormat="1" ht="15" customHeight="1" x14ac:dyDescent="0.2">
      <c r="A48" s="120"/>
      <c r="B48" s="119"/>
      <c r="C48" s="258" t="s">
        <v>106</v>
      </c>
      <c r="E48" s="113">
        <v>33.649289099526065</v>
      </c>
      <c r="F48" s="115">
        <v>71</v>
      </c>
      <c r="G48" s="114">
        <v>72</v>
      </c>
      <c r="H48" s="114">
        <v>69</v>
      </c>
      <c r="I48" s="114">
        <v>58</v>
      </c>
      <c r="J48" s="140">
        <v>67</v>
      </c>
      <c r="K48" s="114">
        <v>4</v>
      </c>
      <c r="L48" s="116">
        <v>5.9701492537313436</v>
      </c>
    </row>
    <row r="49" spans="1:12" s="110" customFormat="1" ht="15" customHeight="1" x14ac:dyDescent="0.2">
      <c r="A49" s="123"/>
      <c r="B49" s="124"/>
      <c r="C49" s="260" t="s">
        <v>107</v>
      </c>
      <c r="D49" s="261"/>
      <c r="E49" s="125">
        <v>66.350710900473928</v>
      </c>
      <c r="F49" s="143">
        <v>140</v>
      </c>
      <c r="G49" s="144">
        <v>148</v>
      </c>
      <c r="H49" s="144">
        <v>125</v>
      </c>
      <c r="I49" s="144">
        <v>118</v>
      </c>
      <c r="J49" s="145">
        <v>128</v>
      </c>
      <c r="K49" s="144">
        <v>12</v>
      </c>
      <c r="L49" s="146">
        <v>9.375</v>
      </c>
    </row>
    <row r="50" spans="1:12" s="110" customFormat="1" ht="24.95" customHeight="1" x14ac:dyDescent="0.2">
      <c r="A50" s="609" t="s">
        <v>192</v>
      </c>
      <c r="B50" s="610"/>
      <c r="C50" s="610"/>
      <c r="D50" s="611"/>
      <c r="E50" s="262">
        <v>13.610683102208526</v>
      </c>
      <c r="F50" s="263">
        <v>15370</v>
      </c>
      <c r="G50" s="264">
        <v>16034</v>
      </c>
      <c r="H50" s="264">
        <v>16401</v>
      </c>
      <c r="I50" s="264">
        <v>15234</v>
      </c>
      <c r="J50" s="265">
        <v>15225</v>
      </c>
      <c r="K50" s="263">
        <v>145</v>
      </c>
      <c r="L50" s="266">
        <v>0.95238095238095233</v>
      </c>
    </row>
    <row r="51" spans="1:12" s="110" customFormat="1" ht="15" customHeight="1" x14ac:dyDescent="0.2">
      <c r="A51" s="120"/>
      <c r="B51" s="119"/>
      <c r="C51" s="258" t="s">
        <v>106</v>
      </c>
      <c r="E51" s="113">
        <v>58.880936890045547</v>
      </c>
      <c r="F51" s="115">
        <v>9050</v>
      </c>
      <c r="G51" s="114">
        <v>9419</v>
      </c>
      <c r="H51" s="114">
        <v>9754</v>
      </c>
      <c r="I51" s="114">
        <v>9022</v>
      </c>
      <c r="J51" s="140">
        <v>8990</v>
      </c>
      <c r="K51" s="114">
        <v>60</v>
      </c>
      <c r="L51" s="116">
        <v>0.66740823136818683</v>
      </c>
    </row>
    <row r="52" spans="1:12" s="110" customFormat="1" ht="15" customHeight="1" x14ac:dyDescent="0.2">
      <c r="A52" s="120"/>
      <c r="B52" s="119"/>
      <c r="C52" s="258" t="s">
        <v>107</v>
      </c>
      <c r="E52" s="113">
        <v>41.119063109954453</v>
      </c>
      <c r="F52" s="115">
        <v>6320</v>
      </c>
      <c r="G52" s="114">
        <v>6615</v>
      </c>
      <c r="H52" s="114">
        <v>6647</v>
      </c>
      <c r="I52" s="114">
        <v>6212</v>
      </c>
      <c r="J52" s="140">
        <v>6235</v>
      </c>
      <c r="K52" s="114">
        <v>85</v>
      </c>
      <c r="L52" s="116">
        <v>1.36327185244587</v>
      </c>
    </row>
    <row r="53" spans="1:12" s="110" customFormat="1" ht="15" customHeight="1" x14ac:dyDescent="0.2">
      <c r="A53" s="120"/>
      <c r="B53" s="119"/>
      <c r="C53" s="258" t="s">
        <v>187</v>
      </c>
      <c r="D53" s="110" t="s">
        <v>193</v>
      </c>
      <c r="E53" s="113">
        <v>25.705920624593364</v>
      </c>
      <c r="F53" s="115">
        <v>3951</v>
      </c>
      <c r="G53" s="114">
        <v>4617</v>
      </c>
      <c r="H53" s="114">
        <v>4699</v>
      </c>
      <c r="I53" s="114">
        <v>3593</v>
      </c>
      <c r="J53" s="140">
        <v>3846</v>
      </c>
      <c r="K53" s="114">
        <v>105</v>
      </c>
      <c r="L53" s="116">
        <v>2.7301092043681749</v>
      </c>
    </row>
    <row r="54" spans="1:12" s="110" customFormat="1" ht="15" customHeight="1" x14ac:dyDescent="0.2">
      <c r="A54" s="120"/>
      <c r="B54" s="119"/>
      <c r="D54" s="267" t="s">
        <v>194</v>
      </c>
      <c r="E54" s="113">
        <v>62.71829916476841</v>
      </c>
      <c r="F54" s="115">
        <v>2478</v>
      </c>
      <c r="G54" s="114">
        <v>2886</v>
      </c>
      <c r="H54" s="114">
        <v>2967</v>
      </c>
      <c r="I54" s="114">
        <v>2262</v>
      </c>
      <c r="J54" s="140">
        <v>2386</v>
      </c>
      <c r="K54" s="114">
        <v>92</v>
      </c>
      <c r="L54" s="116">
        <v>3.8558256496227998</v>
      </c>
    </row>
    <row r="55" spans="1:12" s="110" customFormat="1" ht="15" customHeight="1" x14ac:dyDescent="0.2">
      <c r="A55" s="120"/>
      <c r="B55" s="119"/>
      <c r="D55" s="267" t="s">
        <v>195</v>
      </c>
      <c r="E55" s="113">
        <v>37.28170083523159</v>
      </c>
      <c r="F55" s="115">
        <v>1473</v>
      </c>
      <c r="G55" s="114">
        <v>1731</v>
      </c>
      <c r="H55" s="114">
        <v>1732</v>
      </c>
      <c r="I55" s="114">
        <v>1331</v>
      </c>
      <c r="J55" s="140">
        <v>1460</v>
      </c>
      <c r="K55" s="114">
        <v>13</v>
      </c>
      <c r="L55" s="116">
        <v>0.8904109589041096</v>
      </c>
    </row>
    <row r="56" spans="1:12" s="110" customFormat="1" ht="15" customHeight="1" x14ac:dyDescent="0.2">
      <c r="A56" s="120"/>
      <c r="B56" s="119" t="s">
        <v>196</v>
      </c>
      <c r="C56" s="258"/>
      <c r="E56" s="113">
        <v>64.867258204487896</v>
      </c>
      <c r="F56" s="115">
        <v>73252</v>
      </c>
      <c r="G56" s="114">
        <v>72806</v>
      </c>
      <c r="H56" s="114">
        <v>73672</v>
      </c>
      <c r="I56" s="114">
        <v>73059</v>
      </c>
      <c r="J56" s="140">
        <v>72985</v>
      </c>
      <c r="K56" s="114">
        <v>267</v>
      </c>
      <c r="L56" s="116">
        <v>0.36582859491676373</v>
      </c>
    </row>
    <row r="57" spans="1:12" s="110" customFormat="1" ht="15" customHeight="1" x14ac:dyDescent="0.2">
      <c r="A57" s="120"/>
      <c r="B57" s="119"/>
      <c r="C57" s="258" t="s">
        <v>106</v>
      </c>
      <c r="E57" s="113">
        <v>52.696172118167425</v>
      </c>
      <c r="F57" s="115">
        <v>38601</v>
      </c>
      <c r="G57" s="114">
        <v>38427</v>
      </c>
      <c r="H57" s="114">
        <v>39174</v>
      </c>
      <c r="I57" s="114">
        <v>38913</v>
      </c>
      <c r="J57" s="140">
        <v>38862</v>
      </c>
      <c r="K57" s="114">
        <v>-261</v>
      </c>
      <c r="L57" s="116">
        <v>-0.67160722556739227</v>
      </c>
    </row>
    <row r="58" spans="1:12" s="110" customFormat="1" ht="15" customHeight="1" x14ac:dyDescent="0.2">
      <c r="A58" s="120"/>
      <c r="B58" s="119"/>
      <c r="C58" s="258" t="s">
        <v>107</v>
      </c>
      <c r="E58" s="113">
        <v>47.303827881832575</v>
      </c>
      <c r="F58" s="115">
        <v>34651</v>
      </c>
      <c r="G58" s="114">
        <v>34379</v>
      </c>
      <c r="H58" s="114">
        <v>34498</v>
      </c>
      <c r="I58" s="114">
        <v>34146</v>
      </c>
      <c r="J58" s="140">
        <v>34123</v>
      </c>
      <c r="K58" s="114">
        <v>528</v>
      </c>
      <c r="L58" s="116">
        <v>1.5473434340474166</v>
      </c>
    </row>
    <row r="59" spans="1:12" s="110" customFormat="1" ht="15" customHeight="1" x14ac:dyDescent="0.2">
      <c r="A59" s="120"/>
      <c r="B59" s="119"/>
      <c r="C59" s="258" t="s">
        <v>105</v>
      </c>
      <c r="D59" s="110" t="s">
        <v>197</v>
      </c>
      <c r="E59" s="113">
        <v>92.872549554960955</v>
      </c>
      <c r="F59" s="115">
        <v>68031</v>
      </c>
      <c r="G59" s="114">
        <v>67605</v>
      </c>
      <c r="H59" s="114">
        <v>68439</v>
      </c>
      <c r="I59" s="114">
        <v>67835</v>
      </c>
      <c r="J59" s="140">
        <v>67820</v>
      </c>
      <c r="K59" s="114">
        <v>211</v>
      </c>
      <c r="L59" s="116">
        <v>0.31111766440577998</v>
      </c>
    </row>
    <row r="60" spans="1:12" s="110" customFormat="1" ht="15" customHeight="1" x14ac:dyDescent="0.2">
      <c r="A60" s="120"/>
      <c r="B60" s="119"/>
      <c r="C60" s="258"/>
      <c r="D60" s="267" t="s">
        <v>198</v>
      </c>
      <c r="E60" s="113">
        <v>50.931193132542518</v>
      </c>
      <c r="F60" s="115">
        <v>34649</v>
      </c>
      <c r="G60" s="114">
        <v>34474</v>
      </c>
      <c r="H60" s="114">
        <v>35194</v>
      </c>
      <c r="I60" s="114">
        <v>34922</v>
      </c>
      <c r="J60" s="140">
        <v>34920</v>
      </c>
      <c r="K60" s="114">
        <v>-271</v>
      </c>
      <c r="L60" s="116">
        <v>-0.77605956471935855</v>
      </c>
    </row>
    <row r="61" spans="1:12" s="110" customFormat="1" ht="15" customHeight="1" x14ac:dyDescent="0.2">
      <c r="A61" s="120"/>
      <c r="B61" s="119"/>
      <c r="C61" s="258"/>
      <c r="D61" s="267" t="s">
        <v>199</v>
      </c>
      <c r="E61" s="113">
        <v>49.068806867457482</v>
      </c>
      <c r="F61" s="115">
        <v>33382</v>
      </c>
      <c r="G61" s="114">
        <v>33131</v>
      </c>
      <c r="H61" s="114">
        <v>33245</v>
      </c>
      <c r="I61" s="114">
        <v>32913</v>
      </c>
      <c r="J61" s="140">
        <v>32900</v>
      </c>
      <c r="K61" s="114">
        <v>482</v>
      </c>
      <c r="L61" s="116">
        <v>1.4650455927051671</v>
      </c>
    </row>
    <row r="62" spans="1:12" s="110" customFormat="1" ht="15" customHeight="1" x14ac:dyDescent="0.2">
      <c r="A62" s="120"/>
      <c r="B62" s="119"/>
      <c r="C62" s="258"/>
      <c r="D62" s="258" t="s">
        <v>200</v>
      </c>
      <c r="E62" s="113">
        <v>7.1274504450390435</v>
      </c>
      <c r="F62" s="115">
        <v>5221</v>
      </c>
      <c r="G62" s="114">
        <v>5201</v>
      </c>
      <c r="H62" s="114">
        <v>5233</v>
      </c>
      <c r="I62" s="114">
        <v>5224</v>
      </c>
      <c r="J62" s="140">
        <v>5165</v>
      </c>
      <c r="K62" s="114">
        <v>56</v>
      </c>
      <c r="L62" s="116">
        <v>1.0842207163601161</v>
      </c>
    </row>
    <row r="63" spans="1:12" s="110" customFormat="1" ht="15" customHeight="1" x14ac:dyDescent="0.2">
      <c r="A63" s="120"/>
      <c r="B63" s="119"/>
      <c r="C63" s="258"/>
      <c r="D63" s="267" t="s">
        <v>198</v>
      </c>
      <c r="E63" s="113">
        <v>75.694311434591071</v>
      </c>
      <c r="F63" s="115">
        <v>3952</v>
      </c>
      <c r="G63" s="114">
        <v>3953</v>
      </c>
      <c r="H63" s="114">
        <v>3980</v>
      </c>
      <c r="I63" s="114">
        <v>3991</v>
      </c>
      <c r="J63" s="140">
        <v>3942</v>
      </c>
      <c r="K63" s="114">
        <v>10</v>
      </c>
      <c r="L63" s="116">
        <v>0.25367833587011668</v>
      </c>
    </row>
    <row r="64" spans="1:12" s="110" customFormat="1" ht="15" customHeight="1" x14ac:dyDescent="0.2">
      <c r="A64" s="120"/>
      <c r="B64" s="119"/>
      <c r="C64" s="258"/>
      <c r="D64" s="267" t="s">
        <v>199</v>
      </c>
      <c r="E64" s="113">
        <v>24.305688565408925</v>
      </c>
      <c r="F64" s="115">
        <v>1269</v>
      </c>
      <c r="G64" s="114">
        <v>1248</v>
      </c>
      <c r="H64" s="114">
        <v>1253</v>
      </c>
      <c r="I64" s="114">
        <v>1233</v>
      </c>
      <c r="J64" s="140">
        <v>1223</v>
      </c>
      <c r="K64" s="114">
        <v>46</v>
      </c>
      <c r="L64" s="116">
        <v>3.7612428454619788</v>
      </c>
    </row>
    <row r="65" spans="1:12" s="110" customFormat="1" ht="15" customHeight="1" x14ac:dyDescent="0.2">
      <c r="A65" s="120"/>
      <c r="B65" s="119" t="s">
        <v>201</v>
      </c>
      <c r="C65" s="258"/>
      <c r="E65" s="113">
        <v>12.415209960505109</v>
      </c>
      <c r="F65" s="115">
        <v>14020</v>
      </c>
      <c r="G65" s="114">
        <v>13955</v>
      </c>
      <c r="H65" s="114">
        <v>13895</v>
      </c>
      <c r="I65" s="114">
        <v>13776</v>
      </c>
      <c r="J65" s="140">
        <v>13614</v>
      </c>
      <c r="K65" s="114">
        <v>406</v>
      </c>
      <c r="L65" s="116">
        <v>2.9822241809901571</v>
      </c>
    </row>
    <row r="66" spans="1:12" s="110" customFormat="1" ht="15" customHeight="1" x14ac:dyDescent="0.2">
      <c r="A66" s="120"/>
      <c r="B66" s="119"/>
      <c r="C66" s="258" t="s">
        <v>106</v>
      </c>
      <c r="E66" s="113">
        <v>59.365192582025678</v>
      </c>
      <c r="F66" s="115">
        <v>8323</v>
      </c>
      <c r="G66" s="114">
        <v>8286</v>
      </c>
      <c r="H66" s="114">
        <v>8269</v>
      </c>
      <c r="I66" s="114">
        <v>8215</v>
      </c>
      <c r="J66" s="140">
        <v>8169</v>
      </c>
      <c r="K66" s="114">
        <v>154</v>
      </c>
      <c r="L66" s="116">
        <v>1.8851756640959725</v>
      </c>
    </row>
    <row r="67" spans="1:12" s="110" customFormat="1" ht="15" customHeight="1" x14ac:dyDescent="0.2">
      <c r="A67" s="120"/>
      <c r="B67" s="119"/>
      <c r="C67" s="258" t="s">
        <v>107</v>
      </c>
      <c r="E67" s="113">
        <v>40.634807417974322</v>
      </c>
      <c r="F67" s="115">
        <v>5697</v>
      </c>
      <c r="G67" s="114">
        <v>5669</v>
      </c>
      <c r="H67" s="114">
        <v>5626</v>
      </c>
      <c r="I67" s="114">
        <v>5561</v>
      </c>
      <c r="J67" s="140">
        <v>5445</v>
      </c>
      <c r="K67" s="114">
        <v>252</v>
      </c>
      <c r="L67" s="116">
        <v>4.6280991735537187</v>
      </c>
    </row>
    <row r="68" spans="1:12" s="110" customFormat="1" ht="15" customHeight="1" x14ac:dyDescent="0.2">
      <c r="A68" s="120"/>
      <c r="B68" s="119"/>
      <c r="C68" s="258" t="s">
        <v>105</v>
      </c>
      <c r="D68" s="110" t="s">
        <v>202</v>
      </c>
      <c r="E68" s="113">
        <v>19.222539229671899</v>
      </c>
      <c r="F68" s="115">
        <v>2695</v>
      </c>
      <c r="G68" s="114">
        <v>2637</v>
      </c>
      <c r="H68" s="114">
        <v>2609</v>
      </c>
      <c r="I68" s="114">
        <v>2534</v>
      </c>
      <c r="J68" s="140">
        <v>2440</v>
      </c>
      <c r="K68" s="114">
        <v>255</v>
      </c>
      <c r="L68" s="116">
        <v>10.450819672131148</v>
      </c>
    </row>
    <row r="69" spans="1:12" s="110" customFormat="1" ht="15" customHeight="1" x14ac:dyDescent="0.2">
      <c r="A69" s="120"/>
      <c r="B69" s="119"/>
      <c r="C69" s="258"/>
      <c r="D69" s="267" t="s">
        <v>198</v>
      </c>
      <c r="E69" s="113">
        <v>54.39703153988868</v>
      </c>
      <c r="F69" s="115">
        <v>1466</v>
      </c>
      <c r="G69" s="114">
        <v>1438</v>
      </c>
      <c r="H69" s="114">
        <v>1423</v>
      </c>
      <c r="I69" s="114">
        <v>1394</v>
      </c>
      <c r="J69" s="140">
        <v>1347</v>
      </c>
      <c r="K69" s="114">
        <v>119</v>
      </c>
      <c r="L69" s="116">
        <v>8.8344469190794364</v>
      </c>
    </row>
    <row r="70" spans="1:12" s="110" customFormat="1" ht="15" customHeight="1" x14ac:dyDescent="0.2">
      <c r="A70" s="120"/>
      <c r="B70" s="119"/>
      <c r="C70" s="258"/>
      <c r="D70" s="267" t="s">
        <v>199</v>
      </c>
      <c r="E70" s="113">
        <v>45.60296846011132</v>
      </c>
      <c r="F70" s="115">
        <v>1229</v>
      </c>
      <c r="G70" s="114">
        <v>1199</v>
      </c>
      <c r="H70" s="114">
        <v>1186</v>
      </c>
      <c r="I70" s="114">
        <v>1140</v>
      </c>
      <c r="J70" s="140">
        <v>1093</v>
      </c>
      <c r="K70" s="114">
        <v>136</v>
      </c>
      <c r="L70" s="116">
        <v>12.442817932296432</v>
      </c>
    </row>
    <row r="71" spans="1:12" s="110" customFormat="1" ht="15" customHeight="1" x14ac:dyDescent="0.2">
      <c r="A71" s="120"/>
      <c r="B71" s="119"/>
      <c r="C71" s="258"/>
      <c r="D71" s="110" t="s">
        <v>203</v>
      </c>
      <c r="E71" s="113">
        <v>74.586305278174038</v>
      </c>
      <c r="F71" s="115">
        <v>10457</v>
      </c>
      <c r="G71" s="114">
        <v>10449</v>
      </c>
      <c r="H71" s="114">
        <v>10418</v>
      </c>
      <c r="I71" s="114">
        <v>10380</v>
      </c>
      <c r="J71" s="140">
        <v>10312</v>
      </c>
      <c r="K71" s="114">
        <v>145</v>
      </c>
      <c r="L71" s="116">
        <v>1.4061287820015516</v>
      </c>
    </row>
    <row r="72" spans="1:12" s="110" customFormat="1" ht="15" customHeight="1" x14ac:dyDescent="0.2">
      <c r="A72" s="120"/>
      <c r="B72" s="119"/>
      <c r="C72" s="258"/>
      <c r="D72" s="267" t="s">
        <v>198</v>
      </c>
      <c r="E72" s="113">
        <v>60.198909821172421</v>
      </c>
      <c r="F72" s="115">
        <v>6295</v>
      </c>
      <c r="G72" s="114">
        <v>6293</v>
      </c>
      <c r="H72" s="114">
        <v>6289</v>
      </c>
      <c r="I72" s="114">
        <v>6266</v>
      </c>
      <c r="J72" s="140">
        <v>6263</v>
      </c>
      <c r="K72" s="114">
        <v>32</v>
      </c>
      <c r="L72" s="116">
        <v>0.51093725051892069</v>
      </c>
    </row>
    <row r="73" spans="1:12" s="110" customFormat="1" ht="15" customHeight="1" x14ac:dyDescent="0.2">
      <c r="A73" s="120"/>
      <c r="B73" s="119"/>
      <c r="C73" s="258"/>
      <c r="D73" s="267" t="s">
        <v>199</v>
      </c>
      <c r="E73" s="113">
        <v>39.801090178827579</v>
      </c>
      <c r="F73" s="115">
        <v>4162</v>
      </c>
      <c r="G73" s="114">
        <v>4156</v>
      </c>
      <c r="H73" s="114">
        <v>4129</v>
      </c>
      <c r="I73" s="114">
        <v>4114</v>
      </c>
      <c r="J73" s="140">
        <v>4049</v>
      </c>
      <c r="K73" s="114">
        <v>113</v>
      </c>
      <c r="L73" s="116">
        <v>2.7908125463077305</v>
      </c>
    </row>
    <row r="74" spans="1:12" s="110" customFormat="1" ht="15" customHeight="1" x14ac:dyDescent="0.2">
      <c r="A74" s="120"/>
      <c r="B74" s="119"/>
      <c r="C74" s="258"/>
      <c r="D74" s="110" t="s">
        <v>204</v>
      </c>
      <c r="E74" s="113">
        <v>6.1911554921540652</v>
      </c>
      <c r="F74" s="115">
        <v>868</v>
      </c>
      <c r="G74" s="114">
        <v>869</v>
      </c>
      <c r="H74" s="114">
        <v>868</v>
      </c>
      <c r="I74" s="114">
        <v>862</v>
      </c>
      <c r="J74" s="140">
        <v>862</v>
      </c>
      <c r="K74" s="114">
        <v>6</v>
      </c>
      <c r="L74" s="116">
        <v>0.69605568445475641</v>
      </c>
    </row>
    <row r="75" spans="1:12" s="110" customFormat="1" ht="15" customHeight="1" x14ac:dyDescent="0.2">
      <c r="A75" s="120"/>
      <c r="B75" s="119"/>
      <c r="C75" s="258"/>
      <c r="D75" s="267" t="s">
        <v>198</v>
      </c>
      <c r="E75" s="113">
        <v>64.746543778801836</v>
      </c>
      <c r="F75" s="115">
        <v>562</v>
      </c>
      <c r="G75" s="114">
        <v>555</v>
      </c>
      <c r="H75" s="114">
        <v>557</v>
      </c>
      <c r="I75" s="114">
        <v>555</v>
      </c>
      <c r="J75" s="140">
        <v>559</v>
      </c>
      <c r="K75" s="114">
        <v>3</v>
      </c>
      <c r="L75" s="116">
        <v>0.53667262969588547</v>
      </c>
    </row>
    <row r="76" spans="1:12" s="110" customFormat="1" ht="15" customHeight="1" x14ac:dyDescent="0.2">
      <c r="A76" s="120"/>
      <c r="B76" s="119"/>
      <c r="C76" s="258"/>
      <c r="D76" s="267" t="s">
        <v>199</v>
      </c>
      <c r="E76" s="113">
        <v>35.253456221198157</v>
      </c>
      <c r="F76" s="115">
        <v>306</v>
      </c>
      <c r="G76" s="114">
        <v>314</v>
      </c>
      <c r="H76" s="114">
        <v>311</v>
      </c>
      <c r="I76" s="114">
        <v>307</v>
      </c>
      <c r="J76" s="140">
        <v>303</v>
      </c>
      <c r="K76" s="114">
        <v>3</v>
      </c>
      <c r="L76" s="116">
        <v>0.99009900990099009</v>
      </c>
    </row>
    <row r="77" spans="1:12" s="110" customFormat="1" ht="15" customHeight="1" x14ac:dyDescent="0.2">
      <c r="A77" s="534"/>
      <c r="B77" s="119" t="s">
        <v>205</v>
      </c>
      <c r="C77" s="268"/>
      <c r="D77" s="182"/>
      <c r="E77" s="113">
        <v>9.1068487327984702</v>
      </c>
      <c r="F77" s="115">
        <v>10284</v>
      </c>
      <c r="G77" s="114">
        <v>10389</v>
      </c>
      <c r="H77" s="114">
        <v>10662</v>
      </c>
      <c r="I77" s="114">
        <v>10514</v>
      </c>
      <c r="J77" s="140">
        <v>10614</v>
      </c>
      <c r="K77" s="114">
        <v>-330</v>
      </c>
      <c r="L77" s="116">
        <v>-3.1091011871113623</v>
      </c>
    </row>
    <row r="78" spans="1:12" s="110" customFormat="1" ht="15" customHeight="1" x14ac:dyDescent="0.2">
      <c r="A78" s="120"/>
      <c r="B78" s="119"/>
      <c r="C78" s="268" t="s">
        <v>106</v>
      </c>
      <c r="D78" s="182"/>
      <c r="E78" s="113">
        <v>59.54881369117075</v>
      </c>
      <c r="F78" s="115">
        <v>6124</v>
      </c>
      <c r="G78" s="114">
        <v>6160</v>
      </c>
      <c r="H78" s="114">
        <v>6344</v>
      </c>
      <c r="I78" s="114">
        <v>6254</v>
      </c>
      <c r="J78" s="140">
        <v>6275</v>
      </c>
      <c r="K78" s="114">
        <v>-151</v>
      </c>
      <c r="L78" s="116">
        <v>-2.406374501992032</v>
      </c>
    </row>
    <row r="79" spans="1:12" s="110" customFormat="1" ht="15" customHeight="1" x14ac:dyDescent="0.2">
      <c r="A79" s="123"/>
      <c r="B79" s="124"/>
      <c r="C79" s="260" t="s">
        <v>107</v>
      </c>
      <c r="D79" s="261"/>
      <c r="E79" s="125">
        <v>40.45118630882925</v>
      </c>
      <c r="F79" s="143">
        <v>4160</v>
      </c>
      <c r="G79" s="144">
        <v>4229</v>
      </c>
      <c r="H79" s="144">
        <v>4318</v>
      </c>
      <c r="I79" s="144">
        <v>4260</v>
      </c>
      <c r="J79" s="145">
        <v>4339</v>
      </c>
      <c r="K79" s="144">
        <v>-179</v>
      </c>
      <c r="L79" s="146">
        <v>-4.1253745102558197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112926</v>
      </c>
      <c r="E11" s="114">
        <v>113184</v>
      </c>
      <c r="F11" s="114">
        <v>114630</v>
      </c>
      <c r="G11" s="114">
        <v>112583</v>
      </c>
      <c r="H11" s="140">
        <v>112438</v>
      </c>
      <c r="I11" s="115">
        <v>488</v>
      </c>
      <c r="J11" s="116">
        <v>0.43401696935199846</v>
      </c>
    </row>
    <row r="12" spans="1:15" s="110" customFormat="1" ht="24.95" customHeight="1" x14ac:dyDescent="0.2">
      <c r="A12" s="193" t="s">
        <v>132</v>
      </c>
      <c r="B12" s="194" t="s">
        <v>133</v>
      </c>
      <c r="C12" s="113">
        <v>1.2707436728477055</v>
      </c>
      <c r="D12" s="115">
        <v>1435</v>
      </c>
      <c r="E12" s="114">
        <v>1407</v>
      </c>
      <c r="F12" s="114">
        <v>1482</v>
      </c>
      <c r="G12" s="114">
        <v>1496</v>
      </c>
      <c r="H12" s="140">
        <v>1483</v>
      </c>
      <c r="I12" s="115">
        <v>-48</v>
      </c>
      <c r="J12" s="116">
        <v>-3.236682400539447</v>
      </c>
    </row>
    <row r="13" spans="1:15" s="110" customFormat="1" ht="24.95" customHeight="1" x14ac:dyDescent="0.2">
      <c r="A13" s="193" t="s">
        <v>134</v>
      </c>
      <c r="B13" s="199" t="s">
        <v>214</v>
      </c>
      <c r="C13" s="113">
        <v>1.2875688503976055</v>
      </c>
      <c r="D13" s="115">
        <v>1454</v>
      </c>
      <c r="E13" s="114">
        <v>1441</v>
      </c>
      <c r="F13" s="114">
        <v>1425</v>
      </c>
      <c r="G13" s="114">
        <v>1422</v>
      </c>
      <c r="H13" s="140">
        <v>1385</v>
      </c>
      <c r="I13" s="115">
        <v>69</v>
      </c>
      <c r="J13" s="116">
        <v>4.9819494584837543</v>
      </c>
    </row>
    <row r="14" spans="1:15" s="287" customFormat="1" ht="24" customHeight="1" x14ac:dyDescent="0.2">
      <c r="A14" s="193" t="s">
        <v>215</v>
      </c>
      <c r="B14" s="199" t="s">
        <v>137</v>
      </c>
      <c r="C14" s="113">
        <v>31.378956130563378</v>
      </c>
      <c r="D14" s="115">
        <v>35435</v>
      </c>
      <c r="E14" s="114">
        <v>35630</v>
      </c>
      <c r="F14" s="114">
        <v>36223</v>
      </c>
      <c r="G14" s="114">
        <v>35791</v>
      </c>
      <c r="H14" s="140">
        <v>35786</v>
      </c>
      <c r="I14" s="115">
        <v>-351</v>
      </c>
      <c r="J14" s="116">
        <v>-0.98083049237131836</v>
      </c>
      <c r="K14" s="110"/>
      <c r="L14" s="110"/>
      <c r="M14" s="110"/>
      <c r="N14" s="110"/>
      <c r="O14" s="110"/>
    </row>
    <row r="15" spans="1:15" s="110" customFormat="1" ht="24.75" customHeight="1" x14ac:dyDescent="0.2">
      <c r="A15" s="193" t="s">
        <v>216</v>
      </c>
      <c r="B15" s="199" t="s">
        <v>217</v>
      </c>
      <c r="C15" s="113">
        <v>4.0849760019836001</v>
      </c>
      <c r="D15" s="115">
        <v>4613</v>
      </c>
      <c r="E15" s="114">
        <v>4672</v>
      </c>
      <c r="F15" s="114">
        <v>4994</v>
      </c>
      <c r="G15" s="114">
        <v>4889</v>
      </c>
      <c r="H15" s="140">
        <v>4906</v>
      </c>
      <c r="I15" s="115">
        <v>-293</v>
      </c>
      <c r="J15" s="116">
        <v>-5.9722788422339992</v>
      </c>
    </row>
    <row r="16" spans="1:15" s="287" customFormat="1" ht="24.95" customHeight="1" x14ac:dyDescent="0.2">
      <c r="A16" s="193" t="s">
        <v>218</v>
      </c>
      <c r="B16" s="199" t="s">
        <v>141</v>
      </c>
      <c r="C16" s="113">
        <v>23.510971786833856</v>
      </c>
      <c r="D16" s="115">
        <v>26550</v>
      </c>
      <c r="E16" s="114">
        <v>26704</v>
      </c>
      <c r="F16" s="114">
        <v>26875</v>
      </c>
      <c r="G16" s="114">
        <v>26618</v>
      </c>
      <c r="H16" s="140">
        <v>26577</v>
      </c>
      <c r="I16" s="115">
        <v>-27</v>
      </c>
      <c r="J16" s="116">
        <v>-0.10159160176092109</v>
      </c>
      <c r="K16" s="110"/>
      <c r="L16" s="110"/>
      <c r="M16" s="110"/>
      <c r="N16" s="110"/>
      <c r="O16" s="110"/>
    </row>
    <row r="17" spans="1:15" s="110" customFormat="1" ht="24.95" customHeight="1" x14ac:dyDescent="0.2">
      <c r="A17" s="193" t="s">
        <v>219</v>
      </c>
      <c r="B17" s="199" t="s">
        <v>220</v>
      </c>
      <c r="C17" s="113">
        <v>3.7830083417459219</v>
      </c>
      <c r="D17" s="115">
        <v>4272</v>
      </c>
      <c r="E17" s="114">
        <v>4254</v>
      </c>
      <c r="F17" s="114">
        <v>4354</v>
      </c>
      <c r="G17" s="114">
        <v>4284</v>
      </c>
      <c r="H17" s="140">
        <v>4303</v>
      </c>
      <c r="I17" s="115">
        <v>-31</v>
      </c>
      <c r="J17" s="116">
        <v>-0.72042760864513133</v>
      </c>
    </row>
    <row r="18" spans="1:15" s="287" customFormat="1" ht="24.95" customHeight="1" x14ac:dyDescent="0.2">
      <c r="A18" s="201" t="s">
        <v>144</v>
      </c>
      <c r="B18" s="202" t="s">
        <v>145</v>
      </c>
      <c r="C18" s="113">
        <v>5.3628039601154738</v>
      </c>
      <c r="D18" s="115">
        <v>6056</v>
      </c>
      <c r="E18" s="114">
        <v>6060</v>
      </c>
      <c r="F18" s="114">
        <v>6191</v>
      </c>
      <c r="G18" s="114">
        <v>5952</v>
      </c>
      <c r="H18" s="140">
        <v>5840</v>
      </c>
      <c r="I18" s="115">
        <v>216</v>
      </c>
      <c r="J18" s="116">
        <v>3.6986301369863015</v>
      </c>
      <c r="K18" s="110"/>
      <c r="L18" s="110"/>
      <c r="M18" s="110"/>
      <c r="N18" s="110"/>
      <c r="O18" s="110"/>
    </row>
    <row r="19" spans="1:15" s="110" customFormat="1" ht="24.95" customHeight="1" x14ac:dyDescent="0.2">
      <c r="A19" s="193" t="s">
        <v>146</v>
      </c>
      <c r="B19" s="199" t="s">
        <v>147</v>
      </c>
      <c r="C19" s="113">
        <v>13.961355223774861</v>
      </c>
      <c r="D19" s="115">
        <v>15766</v>
      </c>
      <c r="E19" s="114">
        <v>15777</v>
      </c>
      <c r="F19" s="114">
        <v>15789</v>
      </c>
      <c r="G19" s="114">
        <v>15454</v>
      </c>
      <c r="H19" s="140">
        <v>15513</v>
      </c>
      <c r="I19" s="115">
        <v>253</v>
      </c>
      <c r="J19" s="116">
        <v>1.6308902211048797</v>
      </c>
    </row>
    <row r="20" spans="1:15" s="287" customFormat="1" ht="24.95" customHeight="1" x14ac:dyDescent="0.2">
      <c r="A20" s="193" t="s">
        <v>148</v>
      </c>
      <c r="B20" s="199" t="s">
        <v>149</v>
      </c>
      <c r="C20" s="113">
        <v>3.7157076315463224</v>
      </c>
      <c r="D20" s="115">
        <v>4196</v>
      </c>
      <c r="E20" s="114">
        <v>4115</v>
      </c>
      <c r="F20" s="114">
        <v>4363</v>
      </c>
      <c r="G20" s="114">
        <v>4238</v>
      </c>
      <c r="H20" s="140">
        <v>4270</v>
      </c>
      <c r="I20" s="115">
        <v>-74</v>
      </c>
      <c r="J20" s="116">
        <v>-1.7330210772833723</v>
      </c>
      <c r="K20" s="110"/>
      <c r="L20" s="110"/>
      <c r="M20" s="110"/>
      <c r="N20" s="110"/>
      <c r="O20" s="110"/>
    </row>
    <row r="21" spans="1:15" s="110" customFormat="1" ht="24.95" customHeight="1" x14ac:dyDescent="0.2">
      <c r="A21" s="201" t="s">
        <v>150</v>
      </c>
      <c r="B21" s="202" t="s">
        <v>151</v>
      </c>
      <c r="C21" s="113">
        <v>2.6388962683527266</v>
      </c>
      <c r="D21" s="115">
        <v>2980</v>
      </c>
      <c r="E21" s="114">
        <v>2972</v>
      </c>
      <c r="F21" s="114">
        <v>3048</v>
      </c>
      <c r="G21" s="114">
        <v>3008</v>
      </c>
      <c r="H21" s="140">
        <v>2993</v>
      </c>
      <c r="I21" s="115">
        <v>-13</v>
      </c>
      <c r="J21" s="116">
        <v>-0.43434680922151686</v>
      </c>
    </row>
    <row r="22" spans="1:15" s="110" customFormat="1" ht="24.95" customHeight="1" x14ac:dyDescent="0.2">
      <c r="A22" s="201" t="s">
        <v>152</v>
      </c>
      <c r="B22" s="199" t="s">
        <v>153</v>
      </c>
      <c r="C22" s="113">
        <v>0.97408922657315411</v>
      </c>
      <c r="D22" s="115">
        <v>1100</v>
      </c>
      <c r="E22" s="114">
        <v>1112</v>
      </c>
      <c r="F22" s="114">
        <v>1110</v>
      </c>
      <c r="G22" s="114">
        <v>1086</v>
      </c>
      <c r="H22" s="140">
        <v>1097</v>
      </c>
      <c r="I22" s="115">
        <v>3</v>
      </c>
      <c r="J22" s="116">
        <v>0.27347310847766637</v>
      </c>
    </row>
    <row r="23" spans="1:15" s="110" customFormat="1" ht="24.95" customHeight="1" x14ac:dyDescent="0.2">
      <c r="A23" s="193" t="s">
        <v>154</v>
      </c>
      <c r="B23" s="199" t="s">
        <v>155</v>
      </c>
      <c r="C23" s="113">
        <v>1.621415794414041</v>
      </c>
      <c r="D23" s="115">
        <v>1831</v>
      </c>
      <c r="E23" s="114">
        <v>1864</v>
      </c>
      <c r="F23" s="114">
        <v>1890</v>
      </c>
      <c r="G23" s="114">
        <v>1848</v>
      </c>
      <c r="H23" s="140">
        <v>1875</v>
      </c>
      <c r="I23" s="115">
        <v>-44</v>
      </c>
      <c r="J23" s="116">
        <v>-2.3466666666666667</v>
      </c>
    </row>
    <row r="24" spans="1:15" s="110" customFormat="1" ht="24.95" customHeight="1" x14ac:dyDescent="0.2">
      <c r="A24" s="193" t="s">
        <v>156</v>
      </c>
      <c r="B24" s="199" t="s">
        <v>221</v>
      </c>
      <c r="C24" s="113">
        <v>4.0672652887731786</v>
      </c>
      <c r="D24" s="115">
        <v>4593</v>
      </c>
      <c r="E24" s="114">
        <v>4537</v>
      </c>
      <c r="F24" s="114">
        <v>5174</v>
      </c>
      <c r="G24" s="114">
        <v>4984</v>
      </c>
      <c r="H24" s="140">
        <v>4917</v>
      </c>
      <c r="I24" s="115">
        <v>-324</v>
      </c>
      <c r="J24" s="116">
        <v>-6.5893837705918239</v>
      </c>
    </row>
    <row r="25" spans="1:15" s="110" customFormat="1" ht="24.95" customHeight="1" x14ac:dyDescent="0.2">
      <c r="A25" s="193" t="s">
        <v>222</v>
      </c>
      <c r="B25" s="204" t="s">
        <v>159</v>
      </c>
      <c r="C25" s="113">
        <v>2.9638878557639514</v>
      </c>
      <c r="D25" s="115">
        <v>3347</v>
      </c>
      <c r="E25" s="114">
        <v>3311</v>
      </c>
      <c r="F25" s="114">
        <v>2845</v>
      </c>
      <c r="G25" s="114">
        <v>2801</v>
      </c>
      <c r="H25" s="140">
        <v>2760</v>
      </c>
      <c r="I25" s="115">
        <v>587</v>
      </c>
      <c r="J25" s="116">
        <v>21.268115942028984</v>
      </c>
    </row>
    <row r="26" spans="1:15" s="110" customFormat="1" ht="24.95" customHeight="1" x14ac:dyDescent="0.2">
      <c r="A26" s="201">
        <v>782.78300000000002</v>
      </c>
      <c r="B26" s="203" t="s">
        <v>160</v>
      </c>
      <c r="C26" s="113">
        <v>2.5636257372084374</v>
      </c>
      <c r="D26" s="115">
        <v>2895</v>
      </c>
      <c r="E26" s="114">
        <v>3039</v>
      </c>
      <c r="F26" s="114">
        <v>3364</v>
      </c>
      <c r="G26" s="114">
        <v>3384</v>
      </c>
      <c r="H26" s="140">
        <v>3403</v>
      </c>
      <c r="I26" s="115">
        <v>-508</v>
      </c>
      <c r="J26" s="116">
        <v>-14.928004701733764</v>
      </c>
    </row>
    <row r="27" spans="1:15" s="110" customFormat="1" ht="24.95" customHeight="1" x14ac:dyDescent="0.2">
      <c r="A27" s="193" t="s">
        <v>161</v>
      </c>
      <c r="B27" s="199" t="s">
        <v>223</v>
      </c>
      <c r="C27" s="113">
        <v>3.7759240564617538</v>
      </c>
      <c r="D27" s="115">
        <v>4264</v>
      </c>
      <c r="E27" s="114">
        <v>4262</v>
      </c>
      <c r="F27" s="114">
        <v>4226</v>
      </c>
      <c r="G27" s="114">
        <v>4183</v>
      </c>
      <c r="H27" s="140">
        <v>4172</v>
      </c>
      <c r="I27" s="115">
        <v>92</v>
      </c>
      <c r="J27" s="116">
        <v>2.2051773729626079</v>
      </c>
    </row>
    <row r="28" spans="1:15" s="110" customFormat="1" ht="24.95" customHeight="1" x14ac:dyDescent="0.2">
      <c r="A28" s="193" t="s">
        <v>163</v>
      </c>
      <c r="B28" s="199" t="s">
        <v>164</v>
      </c>
      <c r="C28" s="113">
        <v>3.4836972884898074</v>
      </c>
      <c r="D28" s="115">
        <v>3934</v>
      </c>
      <c r="E28" s="114">
        <v>3945</v>
      </c>
      <c r="F28" s="114">
        <v>3934</v>
      </c>
      <c r="G28" s="114">
        <v>3848</v>
      </c>
      <c r="H28" s="140">
        <v>3861</v>
      </c>
      <c r="I28" s="115">
        <v>73</v>
      </c>
      <c r="J28" s="116">
        <v>1.8907018907018907</v>
      </c>
    </row>
    <row r="29" spans="1:15" s="110" customFormat="1" ht="24.95" customHeight="1" x14ac:dyDescent="0.2">
      <c r="A29" s="193">
        <v>86</v>
      </c>
      <c r="B29" s="199" t="s">
        <v>165</v>
      </c>
      <c r="C29" s="113">
        <v>9.1644085507323378</v>
      </c>
      <c r="D29" s="115">
        <v>10349</v>
      </c>
      <c r="E29" s="114">
        <v>10377</v>
      </c>
      <c r="F29" s="114">
        <v>10280</v>
      </c>
      <c r="G29" s="114">
        <v>10118</v>
      </c>
      <c r="H29" s="140">
        <v>10119</v>
      </c>
      <c r="I29" s="115">
        <v>230</v>
      </c>
      <c r="J29" s="116">
        <v>2.2729518727146951</v>
      </c>
    </row>
    <row r="30" spans="1:15" s="110" customFormat="1" ht="24.95" customHeight="1" x14ac:dyDescent="0.2">
      <c r="A30" s="193">
        <v>87.88</v>
      </c>
      <c r="B30" s="204" t="s">
        <v>166</v>
      </c>
      <c r="C30" s="113">
        <v>9.1706073003559858</v>
      </c>
      <c r="D30" s="115">
        <v>10356</v>
      </c>
      <c r="E30" s="114">
        <v>10424</v>
      </c>
      <c r="F30" s="114">
        <v>10327</v>
      </c>
      <c r="G30" s="114">
        <v>10090</v>
      </c>
      <c r="H30" s="140">
        <v>10058</v>
      </c>
      <c r="I30" s="115">
        <v>298</v>
      </c>
      <c r="J30" s="116">
        <v>2.962815669119109</v>
      </c>
    </row>
    <row r="31" spans="1:15" s="110" customFormat="1" ht="24.95" customHeight="1" x14ac:dyDescent="0.2">
      <c r="A31" s="193" t="s">
        <v>167</v>
      </c>
      <c r="B31" s="199" t="s">
        <v>168</v>
      </c>
      <c r="C31" s="113">
        <v>2.5981616279687585</v>
      </c>
      <c r="D31" s="115">
        <v>2934</v>
      </c>
      <c r="E31" s="114">
        <v>2910</v>
      </c>
      <c r="F31" s="114">
        <v>2958</v>
      </c>
      <c r="G31" s="114">
        <v>2879</v>
      </c>
      <c r="H31" s="140">
        <v>2905</v>
      </c>
      <c r="I31" s="115">
        <v>29</v>
      </c>
      <c r="J31" s="116">
        <v>0.99827882960413084</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1.2707436728477055</v>
      </c>
      <c r="D34" s="115">
        <v>1435</v>
      </c>
      <c r="E34" s="114">
        <v>1407</v>
      </c>
      <c r="F34" s="114">
        <v>1482</v>
      </c>
      <c r="G34" s="114">
        <v>1496</v>
      </c>
      <c r="H34" s="140">
        <v>1483</v>
      </c>
      <c r="I34" s="115">
        <v>-48</v>
      </c>
      <c r="J34" s="116">
        <v>-3.236682400539447</v>
      </c>
    </row>
    <row r="35" spans="1:10" s="110" customFormat="1" ht="24.95" customHeight="1" x14ac:dyDescent="0.2">
      <c r="A35" s="292" t="s">
        <v>171</v>
      </c>
      <c r="B35" s="293" t="s">
        <v>172</v>
      </c>
      <c r="C35" s="113">
        <v>38.029328941076457</v>
      </c>
      <c r="D35" s="115">
        <v>42945</v>
      </c>
      <c r="E35" s="114">
        <v>43131</v>
      </c>
      <c r="F35" s="114">
        <v>43839</v>
      </c>
      <c r="G35" s="114">
        <v>43165</v>
      </c>
      <c r="H35" s="140">
        <v>43011</v>
      </c>
      <c r="I35" s="115">
        <v>-66</v>
      </c>
      <c r="J35" s="116">
        <v>-0.15344911766757341</v>
      </c>
    </row>
    <row r="36" spans="1:10" s="110" customFormat="1" ht="24.95" customHeight="1" x14ac:dyDescent="0.2">
      <c r="A36" s="294" t="s">
        <v>173</v>
      </c>
      <c r="B36" s="295" t="s">
        <v>174</v>
      </c>
      <c r="C36" s="125">
        <v>60.69904185041532</v>
      </c>
      <c r="D36" s="143">
        <v>68545</v>
      </c>
      <c r="E36" s="144">
        <v>68645</v>
      </c>
      <c r="F36" s="144">
        <v>69308</v>
      </c>
      <c r="G36" s="144">
        <v>67921</v>
      </c>
      <c r="H36" s="145">
        <v>67943</v>
      </c>
      <c r="I36" s="143">
        <v>602</v>
      </c>
      <c r="J36" s="146">
        <v>0.88603682498564973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2020-09-25T08:31:56Z</dcterms:created>
  <dcterms:modified xsi:type="dcterms:W3CDTF">2020-09-28T08:08:13Z</dcterms:modified>
</cp:coreProperties>
</file>