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c r="G51" i="24"/>
  <c r="F51" i="24"/>
  <c r="E51" i="24"/>
  <c r="L44" i="24"/>
  <c r="I44" i="24"/>
  <c r="G44" i="24"/>
  <c r="D44" i="24"/>
  <c r="C44" i="24"/>
  <c r="M44" i="24" s="1"/>
  <c r="B44" i="24"/>
  <c r="K44" i="24" s="1"/>
  <c r="M43" i="24"/>
  <c r="K43" i="24"/>
  <c r="H43" i="24"/>
  <c r="F43" i="24"/>
  <c r="C43" i="24"/>
  <c r="B43" i="24"/>
  <c r="D43" i="24" s="1"/>
  <c r="L42" i="24"/>
  <c r="I42" i="24"/>
  <c r="G42" i="24"/>
  <c r="D42" i="24"/>
  <c r="C42" i="24"/>
  <c r="M42" i="24" s="1"/>
  <c r="B42" i="24"/>
  <c r="K42" i="24" s="1"/>
  <c r="M41" i="24"/>
  <c r="K41" i="24"/>
  <c r="H41" i="24"/>
  <c r="F41" i="24"/>
  <c r="C41" i="24"/>
  <c r="B41" i="24"/>
  <c r="D41" i="24" s="1"/>
  <c r="L40" i="24"/>
  <c r="I40" i="24"/>
  <c r="G40" i="24"/>
  <c r="D40" i="24"/>
  <c r="C40" i="24"/>
  <c r="M40" i="24" s="1"/>
  <c r="B40" i="24"/>
  <c r="K40" i="24" s="1"/>
  <c r="I38" i="24"/>
  <c r="M36" i="24"/>
  <c r="L36" i="24"/>
  <c r="K36" i="24"/>
  <c r="J36" i="24"/>
  <c r="I36" i="24"/>
  <c r="H36" i="24"/>
  <c r="G36" i="24"/>
  <c r="F36" i="24"/>
  <c r="E36" i="24"/>
  <c r="D36" i="24"/>
  <c r="K57" i="15"/>
  <c r="L57" i="15" s="1"/>
  <c r="C38" i="24"/>
  <c r="C37" i="24"/>
  <c r="C35" i="24"/>
  <c r="C34" i="24"/>
  <c r="C33" i="24"/>
  <c r="C32" i="24"/>
  <c r="E32" i="24" s="1"/>
  <c r="C31" i="24"/>
  <c r="C30" i="24"/>
  <c r="G30" i="24" s="1"/>
  <c r="C29" i="24"/>
  <c r="C28" i="24"/>
  <c r="M28" i="24" s="1"/>
  <c r="C27" i="24"/>
  <c r="C26" i="24"/>
  <c r="M26" i="24" s="1"/>
  <c r="C25" i="24"/>
  <c r="C24" i="24"/>
  <c r="C23" i="24"/>
  <c r="C22" i="24"/>
  <c r="C21" i="24"/>
  <c r="C20" i="24"/>
  <c r="M20" i="24" s="1"/>
  <c r="C19" i="24"/>
  <c r="C18" i="24"/>
  <c r="C17" i="24"/>
  <c r="C16" i="24"/>
  <c r="E16" i="24" s="1"/>
  <c r="C15" i="24"/>
  <c r="C9" i="24"/>
  <c r="C8" i="24"/>
  <c r="C7" i="24"/>
  <c r="B38" i="24"/>
  <c r="B37" i="24"/>
  <c r="B35" i="24"/>
  <c r="K35" i="24" s="1"/>
  <c r="B34" i="24"/>
  <c r="B33" i="24"/>
  <c r="B32" i="24"/>
  <c r="B31" i="24"/>
  <c r="B30" i="24"/>
  <c r="B29" i="24"/>
  <c r="B28" i="24"/>
  <c r="J28" i="24" s="1"/>
  <c r="B27" i="24"/>
  <c r="B26" i="24"/>
  <c r="B25" i="24"/>
  <c r="B24" i="24"/>
  <c r="B23" i="24"/>
  <c r="F23" i="24" s="1"/>
  <c r="B22" i="24"/>
  <c r="B21" i="24"/>
  <c r="B20" i="24"/>
  <c r="B19" i="24"/>
  <c r="K19" i="24" s="1"/>
  <c r="B18" i="24"/>
  <c r="B17" i="24"/>
  <c r="B16" i="24"/>
  <c r="B15" i="24"/>
  <c r="B9" i="24"/>
  <c r="B8" i="24"/>
  <c r="J8" i="24" s="1"/>
  <c r="B7" i="24"/>
  <c r="K18" i="24" l="1"/>
  <c r="H18" i="24"/>
  <c r="F18" i="24"/>
  <c r="D18" i="24"/>
  <c r="J18" i="24"/>
  <c r="K34" i="24"/>
  <c r="H34" i="24"/>
  <c r="F34" i="24"/>
  <c r="D34" i="24"/>
  <c r="J34" i="24"/>
  <c r="G25" i="24"/>
  <c r="M25" i="24"/>
  <c r="E25" i="24"/>
  <c r="L25" i="24"/>
  <c r="I25" i="24"/>
  <c r="D9" i="24"/>
  <c r="J9" i="24"/>
  <c r="H9" i="24"/>
  <c r="K9" i="24"/>
  <c r="F9" i="24"/>
  <c r="K26" i="24"/>
  <c r="H26" i="24"/>
  <c r="F26" i="24"/>
  <c r="D26" i="24"/>
  <c r="J26" i="24"/>
  <c r="K66" i="24"/>
  <c r="I66" i="24"/>
  <c r="J66" i="24"/>
  <c r="D21" i="24"/>
  <c r="J21" i="24"/>
  <c r="H21" i="24"/>
  <c r="K21" i="24"/>
  <c r="F21" i="24"/>
  <c r="K30" i="24"/>
  <c r="H30" i="24"/>
  <c r="F30" i="24"/>
  <c r="D30" i="24"/>
  <c r="J30" i="24"/>
  <c r="H37" i="24"/>
  <c r="F37" i="24"/>
  <c r="D37" i="24"/>
  <c r="J37" i="24"/>
  <c r="K37" i="24"/>
  <c r="G17" i="24"/>
  <c r="M17" i="24"/>
  <c r="E17" i="24"/>
  <c r="L17" i="24"/>
  <c r="I17" i="24"/>
  <c r="G23" i="24"/>
  <c r="M23" i="24"/>
  <c r="E23" i="24"/>
  <c r="L23" i="24"/>
  <c r="I23" i="24"/>
  <c r="G33" i="24"/>
  <c r="M33" i="24"/>
  <c r="E33" i="24"/>
  <c r="L33" i="24"/>
  <c r="I33" i="24"/>
  <c r="D7" i="24"/>
  <c r="J7" i="24"/>
  <c r="H7" i="24"/>
  <c r="K7" i="24"/>
  <c r="F7" i="24"/>
  <c r="D17" i="24"/>
  <c r="J17" i="24"/>
  <c r="H17" i="24"/>
  <c r="F17" i="24"/>
  <c r="K17" i="24"/>
  <c r="D15" i="24"/>
  <c r="J15" i="24"/>
  <c r="H15" i="24"/>
  <c r="K15" i="24"/>
  <c r="F15" i="24"/>
  <c r="K24" i="24"/>
  <c r="H24" i="24"/>
  <c r="F24" i="24"/>
  <c r="D24" i="24"/>
  <c r="J24" i="24"/>
  <c r="D27" i="24"/>
  <c r="J27" i="24"/>
  <c r="H27" i="24"/>
  <c r="K27" i="24"/>
  <c r="F27" i="24"/>
  <c r="D33" i="24"/>
  <c r="J33" i="24"/>
  <c r="H33" i="24"/>
  <c r="F33" i="24"/>
  <c r="K33" i="24"/>
  <c r="I37" i="24"/>
  <c r="G37" i="24"/>
  <c r="L37" i="24"/>
  <c r="M37" i="24"/>
  <c r="E37" i="24"/>
  <c r="G29" i="24"/>
  <c r="M29" i="24"/>
  <c r="E29" i="24"/>
  <c r="L29" i="24"/>
  <c r="I29" i="24"/>
  <c r="K8" i="24"/>
  <c r="H8" i="24"/>
  <c r="F8" i="24"/>
  <c r="D8" i="24"/>
  <c r="D38" i="24"/>
  <c r="K38" i="24"/>
  <c r="J38" i="24"/>
  <c r="H38" i="24"/>
  <c r="F38" i="24"/>
  <c r="G7" i="24"/>
  <c r="M7" i="24"/>
  <c r="E7" i="24"/>
  <c r="L7" i="24"/>
  <c r="I7" i="24"/>
  <c r="C14" i="24"/>
  <c r="C6" i="24"/>
  <c r="I24" i="24"/>
  <c r="L24" i="24"/>
  <c r="G24" i="24"/>
  <c r="E24" i="24"/>
  <c r="M24" i="24"/>
  <c r="G27" i="24"/>
  <c r="M27" i="24"/>
  <c r="E27" i="24"/>
  <c r="L27" i="24"/>
  <c r="I27" i="24"/>
  <c r="I30" i="24"/>
  <c r="L30" i="24"/>
  <c r="M30" i="24"/>
  <c r="E30" i="24"/>
  <c r="K74" i="24"/>
  <c r="I74" i="24"/>
  <c r="J74" i="24"/>
  <c r="K22" i="24"/>
  <c r="H22" i="24"/>
  <c r="F22" i="24"/>
  <c r="D22" i="24"/>
  <c r="J22" i="24"/>
  <c r="K28" i="24"/>
  <c r="H28" i="24"/>
  <c r="F28" i="24"/>
  <c r="D28" i="24"/>
  <c r="D31" i="24"/>
  <c r="J31" i="24"/>
  <c r="H31" i="24"/>
  <c r="K31" i="24"/>
  <c r="F31" i="24"/>
  <c r="I8" i="24"/>
  <c r="L8" i="24"/>
  <c r="E8" i="24"/>
  <c r="M8" i="24"/>
  <c r="G8" i="24"/>
  <c r="G9" i="24"/>
  <c r="M9" i="24"/>
  <c r="E9" i="24"/>
  <c r="L9" i="24"/>
  <c r="I9" i="24"/>
  <c r="I18" i="24"/>
  <c r="L18" i="24"/>
  <c r="M18" i="24"/>
  <c r="G18" i="24"/>
  <c r="E18" i="24"/>
  <c r="G21" i="24"/>
  <c r="M21" i="24"/>
  <c r="E21" i="24"/>
  <c r="L21" i="24"/>
  <c r="I34" i="24"/>
  <c r="L34" i="24"/>
  <c r="M34" i="24"/>
  <c r="G34" i="24"/>
  <c r="E34" i="24"/>
  <c r="M38" i="24"/>
  <c r="E38" i="24"/>
  <c r="L38" i="24"/>
  <c r="G38" i="24"/>
  <c r="K58" i="24"/>
  <c r="I58" i="24"/>
  <c r="J58" i="24"/>
  <c r="K16" i="24"/>
  <c r="H16" i="24"/>
  <c r="F16" i="24"/>
  <c r="D16" i="24"/>
  <c r="J16" i="24"/>
  <c r="D19" i="24"/>
  <c r="J19" i="24"/>
  <c r="H19" i="24"/>
  <c r="F19" i="24"/>
  <c r="D25" i="24"/>
  <c r="J25" i="24"/>
  <c r="H25" i="24"/>
  <c r="K25" i="24"/>
  <c r="F25" i="24"/>
  <c r="G15" i="24"/>
  <c r="M15" i="24"/>
  <c r="E15" i="24"/>
  <c r="L15" i="24"/>
  <c r="I15" i="24"/>
  <c r="G31" i="24"/>
  <c r="M31" i="24"/>
  <c r="E31" i="24"/>
  <c r="L31" i="24"/>
  <c r="I31" i="24"/>
  <c r="I21" i="24"/>
  <c r="I26" i="24"/>
  <c r="L26" i="24"/>
  <c r="G26" i="24"/>
  <c r="E26" i="24"/>
  <c r="D29" i="24"/>
  <c r="J29" i="24"/>
  <c r="H29" i="24"/>
  <c r="K29" i="24"/>
  <c r="F29" i="24"/>
  <c r="B45" i="24"/>
  <c r="B39" i="24"/>
  <c r="B14" i="24"/>
  <c r="B6" i="24"/>
  <c r="K20" i="24"/>
  <c r="H20" i="24"/>
  <c r="F20" i="24"/>
  <c r="D20" i="24"/>
  <c r="J20" i="24"/>
  <c r="D23" i="24"/>
  <c r="J23" i="24"/>
  <c r="H23" i="24"/>
  <c r="K23" i="24"/>
  <c r="K32" i="24"/>
  <c r="H32" i="24"/>
  <c r="F32" i="24"/>
  <c r="D32" i="24"/>
  <c r="J32" i="24"/>
  <c r="D35" i="24"/>
  <c r="J35" i="24"/>
  <c r="H35" i="24"/>
  <c r="F35" i="24"/>
  <c r="I16" i="24"/>
  <c r="L16" i="24"/>
  <c r="M16" i="24"/>
  <c r="G16" i="24"/>
  <c r="G19" i="24"/>
  <c r="M19" i="24"/>
  <c r="E19" i="24"/>
  <c r="L19" i="24"/>
  <c r="I19" i="24"/>
  <c r="I22" i="24"/>
  <c r="L22" i="24"/>
  <c r="M22" i="24"/>
  <c r="G22" i="24"/>
  <c r="E22" i="24"/>
  <c r="I32" i="24"/>
  <c r="L32" i="24"/>
  <c r="M32" i="24"/>
  <c r="G32" i="24"/>
  <c r="G35" i="24"/>
  <c r="M35" i="24"/>
  <c r="E35" i="24"/>
  <c r="L35" i="24"/>
  <c r="I35" i="24"/>
  <c r="C45" i="24"/>
  <c r="C39" i="24"/>
  <c r="J77" i="24"/>
  <c r="G28" i="24"/>
  <c r="K53" i="24"/>
  <c r="I53" i="24"/>
  <c r="K61" i="24"/>
  <c r="I61" i="24"/>
  <c r="K69" i="24"/>
  <c r="I69" i="24"/>
  <c r="I43" i="24"/>
  <c r="G43" i="24"/>
  <c r="L43" i="24"/>
  <c r="K55" i="24"/>
  <c r="I55" i="24"/>
  <c r="K63" i="24"/>
  <c r="I63" i="24"/>
  <c r="K71" i="24"/>
  <c r="I71" i="24"/>
  <c r="E20" i="24"/>
  <c r="E43" i="24"/>
  <c r="K52" i="24"/>
  <c r="I52" i="24"/>
  <c r="K60" i="24"/>
  <c r="I60" i="24"/>
  <c r="K68" i="24"/>
  <c r="I68" i="24"/>
  <c r="G20" i="24"/>
  <c r="K57" i="24"/>
  <c r="I57" i="24"/>
  <c r="K65" i="24"/>
  <c r="I65" i="24"/>
  <c r="K73" i="24"/>
  <c r="I73" i="24"/>
  <c r="I41" i="24"/>
  <c r="G41" i="24"/>
  <c r="L41" i="24"/>
  <c r="K54" i="24"/>
  <c r="I54" i="24"/>
  <c r="K62" i="24"/>
  <c r="I62" i="24"/>
  <c r="K70" i="24"/>
  <c r="I70" i="24"/>
  <c r="E41" i="24"/>
  <c r="K51" i="24"/>
  <c r="I51" i="24"/>
  <c r="K59" i="24"/>
  <c r="I59" i="24"/>
  <c r="K67" i="24"/>
  <c r="I67" i="24"/>
  <c r="K75" i="24"/>
  <c r="I75" i="24"/>
  <c r="I20" i="24"/>
  <c r="L20" i="24"/>
  <c r="I28" i="24"/>
  <c r="L28" i="24"/>
  <c r="E28" i="24"/>
  <c r="K56" i="24"/>
  <c r="I56" i="24"/>
  <c r="K64" i="24"/>
  <c r="I64" i="24"/>
  <c r="K72" i="24"/>
  <c r="I72" i="24"/>
  <c r="F40" i="24"/>
  <c r="J41" i="24"/>
  <c r="F42" i="24"/>
  <c r="J43" i="24"/>
  <c r="F44" i="24"/>
  <c r="H40" i="24"/>
  <c r="H42" i="24"/>
  <c r="H44" i="24"/>
  <c r="J40" i="24"/>
  <c r="J42" i="24"/>
  <c r="J44" i="24"/>
  <c r="E40" i="24"/>
  <c r="E42" i="24"/>
  <c r="E44" i="24"/>
  <c r="I45" i="24" l="1"/>
  <c r="G45" i="24"/>
  <c r="L45" i="24"/>
  <c r="E45" i="24"/>
  <c r="M45" i="24"/>
  <c r="I39" i="24"/>
  <c r="G39" i="24"/>
  <c r="L39" i="24"/>
  <c r="M39" i="24"/>
  <c r="E39" i="24"/>
  <c r="K6" i="24"/>
  <c r="H6" i="24"/>
  <c r="F6" i="24"/>
  <c r="D6" i="24"/>
  <c r="J6" i="24"/>
  <c r="K14" i="24"/>
  <c r="H14" i="24"/>
  <c r="F14" i="24"/>
  <c r="D14" i="24"/>
  <c r="J14" i="24"/>
  <c r="H39" i="24"/>
  <c r="F39" i="24"/>
  <c r="D39" i="24"/>
  <c r="J39" i="24"/>
  <c r="K39" i="24"/>
  <c r="I77" i="24"/>
  <c r="H45" i="24"/>
  <c r="F45" i="24"/>
  <c r="D45" i="24"/>
  <c r="J45" i="24"/>
  <c r="K45" i="24"/>
  <c r="K77" i="24"/>
  <c r="J79" i="24"/>
  <c r="I6" i="24"/>
  <c r="L6" i="24"/>
  <c r="G6" i="24"/>
  <c r="E6" i="24"/>
  <c r="M6" i="24"/>
  <c r="I14" i="24"/>
  <c r="L14" i="24"/>
  <c r="M14" i="24"/>
  <c r="E14" i="24"/>
  <c r="G14" i="24"/>
  <c r="K79" i="24" l="1"/>
  <c r="K78" i="24"/>
  <c r="J78" i="24"/>
  <c r="I78" i="24"/>
  <c r="I79" i="24"/>
  <c r="I83" i="24" l="1"/>
  <c r="I82" i="24"/>
  <c r="I81" i="24"/>
</calcChain>
</file>

<file path=xl/sharedStrings.xml><?xml version="1.0" encoding="utf-8"?>
<sst xmlns="http://schemas.openxmlformats.org/spreadsheetml/2006/main" count="1686" uniqueCount="521">
  <si>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</si>
  <si>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</si>
  <si>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</si>
  <si>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</si>
  <si>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</si>
  <si>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</si>
  <si>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</si>
  <si>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</si>
  <si>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</si>
  <si>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</si>
  <si>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</si>
  <si>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</si>
  <si>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</si>
  <si>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Unna (05978)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</si>
  <si>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</si>
  <si>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</si>
  <si>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</si>
  <si>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</si>
  <si>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</si>
  <si>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</si>
  <si>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</si>
  <si>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</si>
  <si>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</si>
  <si>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</si>
  <si>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</si>
  <si>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</si>
  <si>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</si>
  <si>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</si>
  <si>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</si>
  <si>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</si>
  <si>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</si>
  <si>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</si>
  <si>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</si>
  <si>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</si>
  <si>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</si>
  <si>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</si>
  <si>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</si>
  <si>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</si>
  <si>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</si>
  <si>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</si>
  <si>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</si>
  <si>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</si>
  <si>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</si>
  <si>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</si>
  <si>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</si>
  <si>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</si>
  <si>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</si>
  <si>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</si>
  <si>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</si>
  <si>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</si>
  <si>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</si>
  <si>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</si>
  <si>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</si>
  <si>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</si>
  <si>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</si>
  <si>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</si>
  <si>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</si>
  <si>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</si>
  <si>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</si>
  <si>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</si>
  <si>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</si>
  <si>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</si>
  <si>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</si>
  <si>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</si>
  <si>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</si>
  <si>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</si>
  <si>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</si>
  <si>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</si>
  <si>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</si>
  <si>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</si>
  <si>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</si>
  <si>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</si>
  <si>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</si>
  <si>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</si>
  <si>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</si>
  <si>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</si>
  <si>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</si>
  <si>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</si>
  <si>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</si>
  <si>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</si>
  <si>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</si>
  <si>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</si>
  <si>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</si>
  <si>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</si>
  <si>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</si>
  <si>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</si>
  <si>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</si>
  <si>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</si>
  <si>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</si>
  <si>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</si>
  <si>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</si>
  <si>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</si>
  <si>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Unna (05978);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</si>
  <si>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</si>
  <si>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</si>
  <si>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</si>
  <si>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</si>
  <si>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</si>
  <si>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</si>
  <si>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</si>
  <si>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</si>
  <si>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</si>
  <si>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</si>
  <si>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</si>
  <si>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</si>
  <si>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</si>
  <si>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</si>
  <si>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</si>
  <si>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</si>
  <si>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</si>
  <si>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</si>
  <si>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</si>
  <si>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</si>
  <si>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</si>
  <si>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</si>
  <si>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</si>
  <si>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</si>
  <si>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</si>
  <si>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</si>
  <si>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</si>
  <si>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</si>
  <si>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</si>
  <si>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</si>
  <si>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</si>
  <si>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</si>
  <si>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</si>
  <si>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</si>
  <si>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</si>
  <si>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</si>
  <si>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</si>
  <si>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</si>
  <si>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</si>
  <si>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</si>
  <si>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</si>
  <si>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</si>
  <si>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</si>
  <si>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</si>
  <si>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</si>
  <si>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</si>
  <si>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</si>
  <si>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</si>
  <si>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</si>
  <si>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</si>
  <si>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</si>
  <si>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</si>
  <si>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</si>
  <si>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</si>
  <si>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</si>
  <si>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</si>
  <si>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</si>
  <si>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</si>
  <si>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</si>
  <si>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</si>
  <si>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</si>
  <si>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</si>
  <si>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</si>
  <si>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</si>
  <si>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</si>
  <si>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</si>
  <si>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</si>
  <si>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</si>
  <si>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</si>
  <si>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</si>
  <si>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</si>
  <si>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</si>
  <si>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</si>
  <si>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</si>
  <si>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</si>
  <si>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</si>
  <si>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</si>
  <si>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</si>
  <si>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</si>
  <si>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</si>
  <si>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</si>
  <si>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</si>
  <si>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</si>
  <si>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</si>
  <si>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</si>
  <si>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</si>
  <si>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</si>
  <si>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</si>
  <si>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</si>
  <si>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</si>
  <si>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Unna (05978)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</si>
  <si>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</si>
  <si>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</si>
  <si>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</si>
  <si>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</si>
  <si>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</si>
  <si>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</si>
  <si>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</si>
  <si>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</si>
  <si>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</si>
  <si>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</si>
  <si>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</si>
  <si>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</si>
  <si>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</si>
  <si>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</si>
  <si>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</si>
  <si>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</si>
  <si>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</si>
  <si>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</si>
  <si>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</si>
  <si>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</si>
  <si>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</si>
  <si>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</si>
  <si>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</si>
  <si>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</si>
  <si>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</si>
  <si>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</si>
  <si>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</si>
  <si>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</si>
  <si>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</si>
  <si>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</si>
  <si>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</si>
  <si>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</si>
  <si>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</si>
  <si>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</si>
  <si>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</si>
  <si>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</si>
  <si>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</si>
  <si>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</si>
  <si>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</si>
  <si>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</si>
  <si>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</si>
  <si>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</si>
  <si>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</si>
  <si>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</si>
  <si>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</si>
  <si>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</si>
  <si>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</si>
  <si>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</si>
  <si>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</si>
  <si>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</si>
  <si>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</si>
  <si>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</si>
  <si>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</si>
  <si>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</si>
  <si>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</si>
  <si>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</si>
  <si>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</si>
  <si>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</si>
  <si>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</si>
  <si>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</si>
  <si>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</si>
  <si>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</si>
  <si>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</si>
  <si>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</si>
  <si>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</si>
  <si>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</si>
  <si>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</si>
  <si>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</si>
  <si>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</si>
  <si>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</si>
  <si>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</si>
  <si>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</si>
  <si>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</si>
  <si>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</si>
  <si>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</si>
  <si>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</si>
  <si>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</si>
  <si>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</si>
  <si>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</si>
  <si>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</si>
  <si>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</si>
  <si>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</si>
  <si>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</si>
  <si>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</si>
  <si>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</si>
  <si>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</si>
  <si>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</si>
  <si>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</si>
  <si>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</si>
  <si>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</si>
  <si>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</si>
  <si>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</si>
  <si>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</si>
  <si>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</si>
  <si>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</si>
  <si>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</si>
  <si>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</si>
  <si>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</si>
  <si>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</si>
  <si>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</si>
  <si>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</si>
  <si>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</si>
  <si>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</si>
  <si>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</si>
  <si>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</si>
  <si>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</si>
  <si>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</si>
  <si>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</si>
  <si>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</si>
  <si>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</si>
  <si>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</si>
  <si>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</si>
  <si>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</si>
  <si>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</si>
  <si>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</si>
  <si>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</si>
  <si>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</si>
  <si>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</si>
  <si>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</si>
  <si>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</si>
  <si>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</si>
  <si>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</si>
  <si>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</si>
  <si>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</si>
  <si>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</si>
  <si>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</si>
  <si>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</si>
  <si>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</si>
  <si>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</si>
  <si>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</si>
  <si>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</si>
  <si>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</si>
  <si>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</si>
  <si>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</si>
  <si>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</si>
  <si>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</si>
  <si>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</si>
  <si>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</si>
  <si>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</si>
  <si>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</si>
  <si>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</si>
  <si>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</si>
  <si>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</si>
  <si>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</si>
  <si>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</si>
  <si>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</si>
  <si>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</si>
  <si>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</si>
  <si>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</si>
  <si>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</si>
  <si>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</si>
  <si>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</si>
  <si>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</si>
  <si>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</si>
  <si>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</si>
  <si>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</si>
  <si>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</si>
  <si>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</si>
  <si>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</si>
  <si>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</si>
  <si>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</si>
  <si>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</si>
  <si>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</si>
  <si>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</si>
  <si>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</si>
  <si>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</si>
  <si>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</si>
  <si>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</si>
  <si>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</si>
  <si>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</si>
  <si>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</si>
  <si>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</si>
  <si>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</si>
  <si>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</si>
  <si>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</si>
  <si>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</si>
  <si>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</si>
  <si>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</si>
  <si>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</si>
  <si>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</si>
  <si>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</si>
  <si>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</si>
  <si>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</si>
  <si>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</si>
  <si>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</si>
  <si>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</si>
  <si>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</si>
  <si>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</si>
  <si>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</si>
  <si>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Unna (05978);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</si>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</sst>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{E79F04E4-7AEF-44DE-B2D1-9D62F1BDF409}</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09C4-43D9-B19A-2631ED7F3239}"/>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{FDA31369-5580-4AD5-9ED2-052BC21E0DAB}</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09C4-43D9-B19A-2631ED7F323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{C2EDE99D-8DD6-495B-87ED-F378E539A916}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09C4-43D9-B19A-2631ED7F323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{73A7AD26-E011-4685-BB9D-E312E364D290}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9C4-43D9-B19A-2631ED7F323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0.15043588798543781</c:v>
                </c:pt>
                <c:pt idx="1">
                  <c:v>1.3225681822425275</c:v>
                </c:pt>
                <c:pt idx="2">
                  <c:v>1.1186464311118853</c:v>
                </c:pt>
                <c:pt idx="3">
                  <c:v>1.0875687030768</c:v>
                </c:pt>
              </c:numCache>
            </c:numRef>
          </c:val>
          <c:extLst>
            <c:ext xmlns:c16="http://schemas.microsoft.com/office/drawing/2014/chart" uri="{C3380CC4-5D6E-409C-BE32-E72D297353CC}">
              <c16:uniqueId val="{00000004-09C4-43D9-B19A-2631ED7F323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{BB40AD5C-7434-43E4-AE22-648934357849}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9C4-43D9-B19A-2631ED7F323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{21BFF162-F686-4169-8150-2B1520E441FA}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9C4-43D9-B19A-2631ED7F323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{E34D6848-08C0-41ED-A413-5E95E485D3A4}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9C4-43D9-B19A-2631ED7F323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{FC93275B-37E1-48D3-8013-466BE271C0F2}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9C4-43D9-B19A-2631ED7F32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9C4-43D9-B19A-2631ED7F323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9C4-43D9-B19A-2631ED7F323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{30AE7158-56AC-419C-B5D0-9495AAB0C661}</c15:txfldGUID>
                      <c15:f>Daten_Diagramme!$E$6</c15:f>
                      <c15:dlblFieldTableCache>
                        <c:ptCount val="1"/>
                        <c:pt idx="0">
                          <c:v>-1.8</c:v>
                        </c:pt>
                      </c15:dlblFieldTableCache>
                    </c15:dlblFTEntry>
                  </c15:dlblFieldTable>
                  <c15:showDataLabelsRange val="0"/>
                </c:ext>
                <c:ext xmlns:c16="http://schemas.microsoft.com/office/drawing/2014/chart" uri="{C3380CC4-5D6E-409C-BE32-E72D297353CC}">
                  <c16:uniqueId val="{00000000-34B6-49CE-8182-7C0EC353AA55}"/>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{922C060B-4F21-4EAA-949D-FECE4349CD55}</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34B6-49CE-8182-7C0EC353AA5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{2862FFC3-C30D-463E-98D6-0C25694C186D}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4B6-49CE-8182-7C0EC353AA5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{FBD67F56-86CE-41C8-963A-00FC93F5061A}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4B6-49CE-8182-7C0EC353AA5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-1.8011570346513985</c:v>
                </c:pt>
                <c:pt idx="1">
                  <c:v>-3.156552267354261</c:v>
                </c:pt>
                <c:pt idx="2">
                  <c:v>-2.7637010795899166</c:v>
                </c:pt>
                <c:pt idx="3">
                  <c:v>-2.8655893304673015</c:v>
                </c:pt>
              </c:numCache>
            </c:numRef>
          </c:val>
          <c:extLst>
            <c:ext xmlns:c16="http://schemas.microsoft.com/office/drawing/2014/chart" uri="{C3380CC4-5D6E-409C-BE32-E72D297353CC}">
              <c16:uniqueId val="{00000004-34B6-49CE-8182-7C0EC353AA5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{D64AC616-5BAC-4377-9B8E-0CDC381A51F9}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4B6-49CE-8182-7C0EC353AA5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{15576D77-E0B3-4E11-9FEC-99C8DC9D6C1D}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4B6-49CE-8182-7C0EC353AA5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{26440D49-96C8-4DE1-B2DC-B6A3748E4055}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4B6-49CE-8182-7C0EC353AA5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{C2243E05-D27F-4590-AEFB-751687DD199C}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4B6-49CE-8182-7C0EC353AA5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4B6-49CE-8182-7C0EC353AA5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4B6-49CE-8182-7C0EC353AA5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{1E6AA050-BA33-4C7D-AD29-C106809490D7}</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D831-4829-BDB9-FAC8A316589C}"/>
                </c:ext>
              </c:extLst>
            </c:dLbl>
            <c:dLbl>
              <c:idx val="1"/>
              <c:tx>
                <c:strRef>
                  <c:f>Daten_Diagramme!$D$15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{44B34B1F-3E3B-425D-B972-327F750A8C73}</c15:txfldGUID>
                      <c15:f>Daten_Diagramme!$D$15</c15:f>
                      <c15:dlblFieldTableCache>
                        <c:ptCount val="1"/>
                        <c:pt idx="0">
                          <c:v>2.3</c:v>
                        </c:pt>
                      </c15:dlblFieldTableCache>
                    </c15:dlblFTEntry>
                  </c15:dlblFieldTable>
                  <c15:showDataLabelsRange val="0"/>
                </c:ext>
                <c:ext xmlns:c16="http://schemas.microsoft.com/office/drawing/2014/chart" uri="{C3380CC4-5D6E-409C-BE32-E72D297353CC}">
                  <c16:uniqueId val="{00000001-D831-4829-BDB9-FAC8A316589C}"/>
                </c:ext>
              </c:extLst>
            </c:dLbl>
            <c:dLbl>
              <c:idx val="2"/>
              <c:tx>
                <c:strRef>
                  <c:f>Daten_Diagramme!$D$16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{603C9383-E992-4750-BB11-031431D8171D}</c15:txfldGUID>
                      <c15:f>Daten_Diagramme!$D$16</c15:f>
                      <c15:dlblFieldTableCache>
                        <c:ptCount val="1"/>
                        <c:pt idx="0">
                          <c:v>-2.7</c:v>
                        </c:pt>
                      </c15:dlblFieldTableCache>
                    </c15:dlblFTEntry>
                  </c15:dlblFieldTable>
                  <c15:showDataLabelsRange val="0"/>
                </c:ext>
                <c:ext xmlns:c16="http://schemas.microsoft.com/office/drawing/2014/chart" uri="{C3380CC4-5D6E-409C-BE32-E72D297353CC}">
                  <c16:uniqueId val="{00000002-D831-4829-BDB9-FAC8A316589C}"/>
                </c:ext>
              </c:extLst>
            </c:dLbl>
            <c:dLbl>
              <c:idx val="3"/>
              <c:tx>
                <c:strRef>
                  <c:f>Daten_Diagramme!$D$17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{77935D50-FE05-4E06-BD85-E63CDC0D5AD2}</c15:txfldGUID>
                      <c15:f>Daten_Diagramme!$D$17</c15:f>
                      <c15:dlblFieldTableCache>
                        <c:ptCount val="1"/>
                        <c:pt idx="0">
                          <c:v>-1.9</c:v>
                        </c:pt>
                      </c15:dlblFieldTableCache>
                    </c15:dlblFTEntry>
                  </c15:dlblFieldTable>
                  <c15:showDataLabelsRange val="0"/>
                </c:ext>
                <c:ext xmlns:c16="http://schemas.microsoft.com/office/drawing/2014/chart" uri="{C3380CC4-5D6E-409C-BE32-E72D297353CC}">
                  <c16:uniqueId val="{00000003-D831-4829-BDB9-FAC8A316589C}"/>
                </c:ext>
              </c:extLst>
            </c:dLbl>
            <c:dLbl>
              <c:idx val="4"/>
              <c:tx>
                <c:strRef>
                  <c:f>Daten_Diagramme!$D$18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{3160FC30-7203-4D45-AEDB-D76D9C71C69B}</c15:txfldGUID>
                      <c15:f>Daten_Diagramme!$D$18</c15:f>
                      <c15:dlblFieldTableCache>
                        <c:ptCount val="1"/>
                        <c:pt idx="0">
                          <c:v>-0.6</c:v>
                        </c:pt>
                      </c15:dlblFieldTableCache>
                    </c15:dlblFTEntry>
                  </c15:dlblFieldTable>
                  <c15:showDataLabelsRange val="0"/>
                </c:ext>
                <c:ext xmlns:c16="http://schemas.microsoft.com/office/drawing/2014/chart" uri="{C3380CC4-5D6E-409C-BE32-E72D297353CC}">
                  <c16:uniqueId val="{00000004-D831-4829-BDB9-FAC8A316589C}"/>
                </c:ext>
              </c:extLst>
            </c:dLbl>
            <c:dLbl>
              <c:idx val="5"/>
              <c:tx>
                <c:strRef>
                  <c:f>Daten_Diagramme!$D$19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{BA943974-E73A-42CC-9397-4E7E63BD2CE1}</c15:txfldGUID>
                      <c15:f>Daten_Diagramme!$D$19</c15:f>
                      <c15:dlblFieldTableCache>
                        <c:ptCount val="1"/>
                        <c:pt idx="0">
                          <c:v>-2.0</c:v>
                        </c:pt>
                      </c15:dlblFieldTableCache>
                    </c15:dlblFTEntry>
                  </c15:dlblFieldTable>
                  <c15:showDataLabelsRange val="0"/>
                </c:ext>
                <c:ext xmlns:c16="http://schemas.microsoft.com/office/drawing/2014/chart" uri="{C3380CC4-5D6E-409C-BE32-E72D297353CC}">
                  <c16:uniqueId val="{00000005-D831-4829-BDB9-FAC8A316589C}"/>
                </c:ext>
              </c:extLst>
            </c:dLbl>
            <c:dLbl>
              <c:idx val="6"/>
              <c:tx>
                <c:strRef>
                  <c:f>Daten_Diagramme!$D$20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{E69A81DA-46F0-444D-9F27-1EABC74F8F34}</c15:txfldGUID>
                      <c15:f>Daten_Diagramme!$D$20</c15:f>
                      <c15:dlblFieldTableCache>
                        <c:ptCount val="1"/>
                        <c:pt idx="0">
                          <c:v>-2.4</c:v>
                        </c:pt>
                      </c15:dlblFieldTableCache>
                    </c15:dlblFTEntry>
                  </c15:dlblFieldTable>
                  <c15:showDataLabelsRange val="0"/>
                </c:ext>
                <c:ext xmlns:c16="http://schemas.microsoft.com/office/drawing/2014/chart" uri="{C3380CC4-5D6E-409C-BE32-E72D297353CC}">
                  <c16:uniqueId val="{00000006-D831-4829-BDB9-FAC8A316589C}"/>
                </c:ext>
              </c:extLst>
            </c:dLbl>
            <c:dLbl>
              <c:idx val="7"/>
              <c:tx>
                <c:strRef>
                  <c:f>Daten_Diagramme!$D$21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{93617E2B-FC8D-4CE0-A88D-6A6B80B03B78}</c15:txfldGUID>
                      <c15:f>Daten_Diagramme!$D$21</c15:f>
                      <c15:dlblFieldTableCache>
                        <c:ptCount val="1"/>
                        <c:pt idx="0">
                          <c:v>3.2</c:v>
                        </c:pt>
                      </c15:dlblFieldTableCache>
                    </c15:dlblFTEntry>
                  </c15:dlblFieldTable>
                  <c15:showDataLabelsRange val="0"/>
                </c:ext>
                <c:ext xmlns:c16="http://schemas.microsoft.com/office/drawing/2014/chart" uri="{C3380CC4-5D6E-409C-BE32-E72D297353CC}">
                  <c16:uniqueId val="{00000007-D831-4829-BDB9-FAC8A316589C}"/>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{3256998D-A1E7-49BE-A408-B5C6A3E880ED}</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D831-4829-BDB9-FAC8A316589C}"/>
                </c:ext>
              </c:extLst>
            </c:dLbl>
            <c:dLbl>
              <c:idx val="9"/>
              <c:tx>
                <c:strRef>
                  <c:f>Daten_Diagramme!$D$23</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{F07DBBBB-8D30-4D00-8B15-E068AEA3146D}</c15:txfldGUID>
                      <c15:f>Daten_Diagramme!$D$23</c15:f>
                      <c15:dlblFieldTableCache>
                        <c:ptCount val="1"/>
                        <c:pt idx="0">
                          <c:v>-4.4</c:v>
                        </c:pt>
                      </c15:dlblFieldTableCache>
                    </c15:dlblFTEntry>
                  </c15:dlblFieldTable>
                  <c15:showDataLabelsRange val="0"/>
                </c:ext>
                <c:ext xmlns:c16="http://schemas.microsoft.com/office/drawing/2014/chart" uri="{C3380CC4-5D6E-409C-BE32-E72D297353CC}">
                  <c16:uniqueId val="{00000009-D831-4829-BDB9-FAC8A316589C}"/>
                </c:ext>
              </c:extLst>
            </c:dLbl>
            <c:dLbl>
              <c:idx val="10"/>
              <c:tx>
                <c:strRef>
                  <c:f>Daten_Diagramme!$D$24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{4E381967-0248-4543-88ED-A97C7E07D5D4}</c15:txfldGUID>
                      <c15:f>Daten_Diagramme!$D$24</c15:f>
                      <c15:dlblFieldTableCache>
                        <c:ptCount val="1"/>
                        <c:pt idx="0">
                          <c:v>-1.8</c:v>
                        </c:pt>
                      </c15:dlblFieldTableCache>
                    </c15:dlblFTEntry>
                  </c15:dlblFieldTable>
                  <c15:showDataLabelsRange val="0"/>
                </c:ext>
                <c:ext xmlns:c16="http://schemas.microsoft.com/office/drawing/2014/chart" uri="{C3380CC4-5D6E-409C-BE32-E72D297353CC}">
                  <c16:uniqueId val="{0000000A-D831-4829-BDB9-FAC8A316589C}"/>
                </c:ext>
              </c:extLst>
            </c:dLbl>
            <c:dLbl>
              <c:idx val="11"/>
              <c:tx>
                <c:strRef>
                  <c:f>Daten_Diagramme!$D$25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{4AF695A6-BA8B-472F-B637-7C5D5173A24E}</c15:txfldGUID>
                      <c15:f>Daten_Diagramme!$D$25</c15:f>
                      <c15:dlblFieldTableCache>
                        <c:ptCount val="1"/>
                        <c:pt idx="0">
                          <c:v>-4.6</c:v>
                        </c:pt>
                      </c15:dlblFieldTableCache>
                    </c15:dlblFTEntry>
                  </c15:dlblFieldTable>
                  <c15:showDataLabelsRange val="0"/>
                </c:ext>
                <c:ext xmlns:c16="http://schemas.microsoft.com/office/drawing/2014/chart" uri="{C3380CC4-5D6E-409C-BE32-E72D297353CC}">
                  <c16:uniqueId val="{0000000B-D831-4829-BDB9-FAC8A316589C}"/>
                </c:ext>
              </c:extLst>
            </c:dLbl>
            <c:dLbl>
              <c:idx val="12"/>
              <c:tx>
                <c:strRef>
                  <c:f>Daten_Diagramme!$D$26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{23F5B30F-D34C-4AED-B031-35F60656557C}</c15:txfldGUID>
                      <c15:f>Daten_Diagramme!$D$26</c15:f>
                      <c15:dlblFieldTableCache>
                        <c:ptCount val="1"/>
                        <c:pt idx="0">
                          <c:v>-2.0</c:v>
                        </c:pt>
                      </c15:dlblFieldTableCache>
                    </c15:dlblFTEntry>
                  </c15:dlblFieldTable>
                  <c15:showDataLabelsRange val="0"/>
                </c:ext>
                <c:ext xmlns:c16="http://schemas.microsoft.com/office/drawing/2014/chart" uri="{C3380CC4-5D6E-409C-BE32-E72D297353CC}">
                  <c16:uniqueId val="{0000000C-D831-4829-BDB9-FAC8A316589C}"/>
                </c:ext>
              </c:extLst>
            </c:dLbl>
            <c:dLbl>
              <c:idx val="13"/>
              <c:tx>
                <c:strRef>
                  <c:f>Daten_Diagramme!$D$27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{F977A219-892A-4391-A22C-D2A1A9E53A61}</c15:txfldGUID>
                      <c15:f>Daten_Diagramme!$D$27</c15:f>
                      <c15:dlblFieldTableCache>
                        <c:ptCount val="1"/>
                        <c:pt idx="0">
                          <c:v>3.1</c:v>
                        </c:pt>
                      </c15:dlblFieldTableCache>
                    </c15:dlblFTEntry>
                  </c15:dlblFieldTable>
                  <c15:showDataLabelsRange val="0"/>
                </c:ext>
                <c:ext xmlns:c16="http://schemas.microsoft.com/office/drawing/2014/chart" uri="{C3380CC4-5D6E-409C-BE32-E72D297353CC}">
                  <c16:uniqueId val="{0000000D-D831-4829-BDB9-FAC8A316589C}"/>
                </c:ext>
              </c:extLst>
            </c:dLbl>
            <c:dLbl>
              <c:idx val="14"/>
              <c:tx>
                <c:strRef>
                  <c:f>Daten_Diagramme!$D$28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{B53F1405-02A0-4D96-8684-6B6D12A68613}</c15:txfldGUID>
                      <c15:f>Daten_Diagramme!$D$28</c15:f>
                      <c15:dlblFieldTableCache>
                        <c:ptCount val="1"/>
                        <c:pt idx="0">
                          <c:v>1.6</c:v>
                        </c:pt>
                      </c15:dlblFieldTableCache>
                    </c15:dlblFTEntry>
                  </c15:dlblFieldTable>
                  <c15:showDataLabelsRange val="0"/>
                </c:ext>
                <c:ext xmlns:c16="http://schemas.microsoft.com/office/drawing/2014/chart" uri="{C3380CC4-5D6E-409C-BE32-E72D297353CC}">
                  <c16:uniqueId val="{0000000E-D831-4829-BDB9-FAC8A316589C}"/>
                </c:ext>
              </c:extLst>
            </c:dLbl>
            <c:dLbl>
              <c:idx val="15"/>
              <c:tx>
                <c:strRef>
                  <c:f>Daten_Diagramme!$D$29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{74A96963-F1DB-4550-AFD4-D241459CE659}</c15:txfldGUID>
                      <c15:f>Daten_Diagramme!$D$29</c15:f>
                      <c15:dlblFieldTableCache>
                        <c:ptCount val="1"/>
                        <c:pt idx="0">
                          <c:v>-0.2</c:v>
                        </c:pt>
                      </c15:dlblFieldTableCache>
                    </c15:dlblFTEntry>
                  </c15:dlblFieldTable>
                  <c15:showDataLabelsRange val="0"/>
                </c:ext>
                <c:ext xmlns:c16="http://schemas.microsoft.com/office/drawing/2014/chart" uri="{C3380CC4-5D6E-409C-BE32-E72D297353CC}">
                  <c16:uniqueId val="{0000000F-D831-4829-BDB9-FAC8A316589C}"/>
                </c:ext>
              </c:extLst>
            </c:dLbl>
            <c:dLbl>
              <c:idx val="16"/>
              <c:tx>
                <c:strRef>
                  <c:f>Daten_Diagramme!$D$30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{5C39E351-9C4E-467E-8FF9-02ACFDC71B58}</c15:txfldGUID>
                      <c15:f>Daten_Diagramme!$D$30</c15:f>
                      <c15:dlblFieldTableCache>
                        <c:ptCount val="1"/>
                        <c:pt idx="0">
                          <c:v>2.8</c:v>
                        </c:pt>
                      </c15:dlblFieldTableCache>
                    </c15:dlblFTEntry>
                  </c15:dlblFieldTable>
                  <c15:showDataLabelsRange val="0"/>
                </c:ext>
                <c:ext xmlns:c16="http://schemas.microsoft.com/office/drawing/2014/chart" uri="{C3380CC4-5D6E-409C-BE32-E72D297353CC}">
                  <c16:uniqueId val="{00000010-D831-4829-BDB9-FAC8A316589C}"/>
                </c:ext>
              </c:extLst>
            </c:dLbl>
            <c:dLbl>
              <c:idx val="17"/>
              <c:tx>
                <c:strRef>
                  <c:f>Daten_Diagramme!$D$31</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{A572806E-8FDC-4DA2-A4E3-DE1B4E8C8F8A}</c15:txfldGUID>
                      <c15:f>Daten_Diagramme!$D$31</c15:f>
                      <c15:dlblFieldTableCache>
                        <c:ptCount val="1"/>
                        <c:pt idx="0">
                          <c:v>7.0</c:v>
                        </c:pt>
                      </c15:dlblFieldTableCache>
                    </c15:dlblFTEntry>
                  </c15:dlblFieldTable>
                  <c15:showDataLabelsRange val="0"/>
                </c:ext>
                <c:ext xmlns:c16="http://schemas.microsoft.com/office/drawing/2014/chart" uri="{C3380CC4-5D6E-409C-BE32-E72D297353CC}">
                  <c16:uniqueId val="{00000011-D831-4829-BDB9-FAC8A316589C}"/>
                </c:ext>
              </c:extLst>
            </c:dLbl>
            <c:dLbl>
              <c:idx val="18"/>
              <c:tx>
                <c:strRef>
                  <c:f>Daten_Diagramme!$D$32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{98DBBDA2-E5E9-4B64-9A7D-21BEE062E413}</c15:txfldGUID>
                      <c15:f>Daten_Diagramme!$D$32</c15:f>
                      <c15:dlblFieldTableCache>
                        <c:ptCount val="1"/>
                        <c:pt idx="0">
                          <c:v>2.4</c:v>
                        </c:pt>
                      </c15:dlblFieldTableCache>
                    </c15:dlblFTEntry>
                  </c15:dlblFieldTable>
                  <c15:showDataLabelsRange val="0"/>
                </c:ext>
                <c:ext xmlns:c16="http://schemas.microsoft.com/office/drawing/2014/chart" uri="{C3380CC4-5D6E-409C-BE32-E72D297353CC}">
                  <c16:uniqueId val="{00000012-D831-4829-BDB9-FAC8A316589C}"/>
                </c:ext>
              </c:extLst>
            </c:dLbl>
            <c:dLbl>
              <c:idx val="19"/>
              <c:tx>
                <c:strRef>
                  <c:f>Daten_Diagramme!$D$33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{E7792957-CEED-4E00-91CC-C59A740331F0}</c15:txfldGUID>
                      <c15:f>Daten_Diagramme!$D$33</c15:f>
                      <c15:dlblFieldTableCache>
                        <c:ptCount val="1"/>
                        <c:pt idx="0">
                          <c:v>3.5</c:v>
                        </c:pt>
                      </c15:dlblFieldTableCache>
                    </c15:dlblFTEntry>
                  </c15:dlblFieldTable>
                  <c15:showDataLabelsRange val="0"/>
                </c:ext>
                <c:ext xmlns:c16="http://schemas.microsoft.com/office/drawing/2014/chart" uri="{C3380CC4-5D6E-409C-BE32-E72D297353CC}">
                  <c16:uniqueId val="{00000013-D831-4829-BDB9-FAC8A316589C}"/>
                </c:ext>
              </c:extLst>
            </c:dLbl>
            <c:dLbl>
              <c:idx val="20"/>
              <c:tx>
                <c:strRef>
                  <c:f>Daten_Diagramme!$D$34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{98453F95-4384-4252-9D49-A87C060BE5DC}</c15:txfldGUID>
                      <c15:f>Daten_Diagramme!$D$34</c15:f>
                      <c15:dlblFieldTableCache>
                        <c:ptCount val="1"/>
                        <c:pt idx="0">
                          <c:v>1.8</c:v>
                        </c:pt>
                      </c15:dlblFieldTableCache>
                    </c15:dlblFTEntry>
                  </c15:dlblFieldTable>
                  <c15:showDataLabelsRange val="0"/>
                </c:ext>
                <c:ext xmlns:c16="http://schemas.microsoft.com/office/drawing/2014/chart" uri="{C3380CC4-5D6E-409C-BE32-E72D297353CC}">
                  <c16:uniqueId val="{00000014-D831-4829-BDB9-FAC8A316589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{7115FA45-0A1D-4B0A-92FB-ABA277A0BB29}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831-4829-BDB9-FAC8A316589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{63266E70-BBB0-4FA1-8197-412CF34081CD}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831-4829-BDB9-FAC8A316589C}"/>
                </c:ext>
              </c:extLst>
            </c:dLbl>
            <c:dLbl>
              <c:idx val="23"/>
              <c:tx>
                <c:strRef>
                  <c:f>Daten_Diagramme!$D$37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{56ECED7B-75AD-4656-BC54-8C1C962F9E5E}</c15:txfldGUID>
                      <c15:f>Daten_Diagramme!$D$37</c15:f>
                      <c15:dlblFieldTableCache>
                        <c:ptCount val="1"/>
                        <c:pt idx="0">
                          <c:v>2.3</c:v>
                        </c:pt>
                      </c15:dlblFieldTableCache>
                    </c15:dlblFTEntry>
                  </c15:dlblFieldTable>
                  <c15:showDataLabelsRange val="0"/>
                </c:ext>
                <c:ext xmlns:c16="http://schemas.microsoft.com/office/drawing/2014/chart" uri="{C3380CC4-5D6E-409C-BE32-E72D297353CC}">
                  <c16:uniqueId val="{00000017-D831-4829-BDB9-FAC8A316589C}"/>
                </c:ext>
              </c:extLst>
            </c:dLbl>
            <c:dLbl>
              <c:idx val="24"/>
              <c:layout>
                <c:manualLayout>
                  <c:x val="4.7769028871392123E-3"/>
                  <c:y val="-4.6876052205785108E-5"/>
                </c:manualLayout>
              </c:layout>
              <c:tx>
                <c:strRef>
                  <c:f>Daten_Diagramme!$D$38</c:f>
                  <c:strCache>
                    <c:ptCount val="1"/>
                    <c:pt idx="0">
                      <c:v>-1.1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{6B535CEB-3277-4470-8E86-DA9B1BAAB656}</c15:txfldGUID>
                      <c15:f>Daten_Diagramme!$D$38</c15:f>
                      <c15:dlblFieldTableCache>
                        <c:ptCount val="1"/>
                        <c:pt idx="0">
                          <c:v>-1.1</c:v>
                        </c:pt>
                      </c15:dlblFieldTableCache>
                    </c15:dlblFTEntry>
                  </c15:dlblFieldTable>
                  <c15:showDataLabelsRange val="0"/>
                </c:ext>
                <c:ext xmlns:c16="http://schemas.microsoft.com/office/drawing/2014/chart" uri="{C3380CC4-5D6E-409C-BE32-E72D297353CC}">
                  <c16:uniqueId val="{00000018-D831-4829-BDB9-FAC8A316589C}"/>
                </c:ext>
              </c:extLst>
            </c:dLbl>
            <c:dLbl>
              <c:idx val="25"/>
              <c:tx>
                <c:strRef>
                  <c:f>Daten_Diagramme!$D$39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{841A5F81-8C4E-4143-BF02-A0EB3C13E262}</c15:txfldGUID>
                      <c15:f>Daten_Diagramme!$D$39</c15:f>
                      <c15:dlblFieldTableCache>
                        <c:ptCount val="1"/>
                        <c:pt idx="0">
                          <c:v>0.6</c:v>
                        </c:pt>
                      </c15:dlblFieldTableCache>
                    </c15:dlblFTEntry>
                  </c15:dlblFieldTable>
                  <c15:showDataLabelsRange val="0"/>
                </c:ext>
                <c:ext xmlns:c16="http://schemas.microsoft.com/office/drawing/2014/chart" uri="{C3380CC4-5D6E-409C-BE32-E72D297353CC}">
                  <c16:uniqueId val="{00000019-D831-4829-BDB9-FAC8A316589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{EB1E3AC4-517B-4B4B-80A5-F9813F42314E}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831-4829-BDB9-FAC8A316589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{3B1979C3-4BF4-4D69-BB81-215C0F521D28}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831-4829-BDB9-FAC8A316589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{198776C1-44D6-456C-BC3B-30F770E78675}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831-4829-BDB9-FAC8A316589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{DE4D611D-D8D3-4ADF-8964-FED4D3F939CE}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831-4829-BDB9-FAC8A316589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{4F9C7CE1-AB95-4C4A-8388-27714F4EE3C4}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831-4829-BDB9-FAC8A316589C}"/>
                </c:ext>
              </c:extLst>
            </c:dLbl>
            <c:dLbl>
              <c:idx val="31"/>
              <c:tx>
                <c:strRef>
                  <c:f>Daten_Diagramme!$D$45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{B3C847D9-0686-423C-876B-6A814B52BCB9}</c15:txfldGUID>
                      <c15:f>Daten_Diagramme!$D$45</c15:f>
                      <c15:dlblFieldTableCache>
                        <c:ptCount val="1"/>
                        <c:pt idx="0">
                          <c:v>0.6</c:v>
                        </c:pt>
                      </c15:dlblFieldTableCache>
                    </c15:dlblFTEntry>
                  </c15:dlblFieldTable>
                  <c15:showDataLabelsRange val="0"/>
                </c:ext>
                <c:ext xmlns:c16="http://schemas.microsoft.com/office/drawing/2014/chart" uri="{C3380CC4-5D6E-409C-BE32-E72D297353CC}">
                  <c16:uniqueId val="{0000001F-D831-4829-BDB9-FAC8A316589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0.15043588798543781</c:v>
                </c:pt>
                <c:pt idx="1">
                  <c:v>2.3121387283236996</c:v>
                </c:pt>
                <c:pt idx="2">
                  <c:v>-2.6836479417784855</c:v>
                </c:pt>
                <c:pt idx="3">
                  <c:v>-1.8723033685627202</c:v>
                </c:pt>
                <c:pt idx="4">
                  <c:v>-0.59435364041604755</c:v>
                </c:pt>
                <c:pt idx="5">
                  <c:v>-1.9986893840104849</c:v>
                </c:pt>
                <c:pt idx="6">
                  <c:v>-2.4261015058561073</c:v>
                </c:pt>
                <c:pt idx="7">
                  <c:v>3.2304493842955382</c:v>
                </c:pt>
                <c:pt idx="8">
                  <c:v>-0.1595405232929164</c:v>
                </c:pt>
                <c:pt idx="9">
                  <c:v>-4.4166161718171413</c:v>
                </c:pt>
                <c:pt idx="10">
                  <c:v>-1.827485380116959</c:v>
                </c:pt>
                <c:pt idx="11">
                  <c:v>-4.6433878157503718</c:v>
                </c:pt>
                <c:pt idx="12">
                  <c:v>-2.011776251226693</c:v>
                </c:pt>
                <c:pt idx="13">
                  <c:v>3.1441957313899009</c:v>
                </c:pt>
                <c:pt idx="14">
                  <c:v>1.6430171769977595</c:v>
                </c:pt>
                <c:pt idx="15">
                  <c:v>-0.22382491917433475</c:v>
                </c:pt>
                <c:pt idx="16">
                  <c:v>2.8265107212475633</c:v>
                </c:pt>
                <c:pt idx="17">
                  <c:v>7.0040899795501019</c:v>
                </c:pt>
                <c:pt idx="18">
                  <c:v>2.4025520885255709</c:v>
                </c:pt>
                <c:pt idx="19">
                  <c:v>3.4505208333333335</c:v>
                </c:pt>
                <c:pt idx="20">
                  <c:v>1.7526035052070104</c:v>
                </c:pt>
                <c:pt idx="21">
                  <c:v>0</c:v>
                </c:pt>
                <c:pt idx="23">
                  <c:v>2.3121387283236996</c:v>
                </c:pt>
                <c:pt idx="24">
                  <c:v>-1.0831732241806589</c:v>
                </c:pt>
                <c:pt idx="25">
                  <c:v>0.60090186993215289</c:v>
                </c:pt>
              </c:numCache>
            </c:numRef>
          </c:val>
          <c:extLst>
            <c:ext xmlns:c16="http://schemas.microsoft.com/office/drawing/2014/chart" uri="{C3380CC4-5D6E-409C-BE32-E72D297353CC}">
              <c16:uniqueId val="{00000020-D831-4829-BDB9-FAC8A316589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{BE243CFB-1DD9-4455-A6B8-15526D1595C9}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831-4829-BDB9-FAC8A316589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{FE9535CA-E891-4A9C-B7B4-8C10D92FE713}</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831-4829-BDB9-FAC8A316589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{97D2936D-248D-4286-9525-6493623444A6}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831-4829-BDB9-FAC8A316589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{879687B4-3107-48E9-AB74-304347A5DD73}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831-4829-BDB9-FAC8A316589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{274E2D55-3EE5-49F6-89B7-86806C03EAB3}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831-4829-BDB9-FAC8A316589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{442F72EA-46CB-4EAC-8DBB-BE83AD1C8D23}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831-4829-BDB9-FAC8A316589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{779F3A76-BC9A-44EF-8A8A-4AA3336847CF}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831-4829-BDB9-FAC8A316589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{E33DC779-D110-43B4-83D6-871462AC1F78}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831-4829-BDB9-FAC8A316589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{60666633-A492-484F-9CAE-B336DA845918}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831-4829-BDB9-FAC8A316589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{E62A99FF-492F-440D-8DA8-5EBCC8AAD035}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831-4829-BDB9-FAC8A316589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{BD038684-1C64-4B39-8B3A-ED67E1EA03B1}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831-4829-BDB9-FAC8A316589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{624FA22B-0F2A-4861-A533-D62A9DA3DAD8}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831-4829-BDB9-FAC8A316589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{C34AF855-C1C1-4CBD-8BBB-028CF0159DC2}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831-4829-BDB9-FAC8A316589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{2C9AC3D9-105B-4780-A3DD-B0DFDBC5A8B1}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831-4829-BDB9-FAC8A316589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{F1477B11-E678-4B01-AEEA-8FC3B8C01105}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831-4829-BDB9-FAC8A316589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{94140BBA-0455-41BB-8E37-0AFF8C97EF37}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831-4829-BDB9-FAC8A316589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{4C5F547B-A1E6-4C8F-8CC6-6DC021CE4A9E}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831-4829-BDB9-FAC8A316589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{6AEA8F90-9A92-4807-937E-2832D8753E7C}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831-4829-BDB9-FAC8A316589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{C7BA6E3F-65F6-4022-9E34-69B5454A0120}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831-4829-BDB9-FAC8A316589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{1D10A5D1-DBA8-482C-8B75-2B1DCF2150E6}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831-4829-BDB9-FAC8A316589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{D7F14E2E-7E34-4473-85C4-054BACEC1664}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831-4829-BDB9-FAC8A316589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{6FDF9E18-8774-4F9D-BE21-7B8CC4022C83}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831-4829-BDB9-FAC8A316589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{0254B608-31C1-492F-ADDB-B0BA2D036578}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831-4829-BDB9-FAC8A316589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{2F0D6A6F-C236-45A4-92AC-E463B64A5373}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831-4829-BDB9-FAC8A316589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{62FFBE80-B934-401D-81A4-9311809E7528}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831-4829-BDB9-FAC8A316589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{ABFA1D95-4204-43FD-8AC7-B63B5BC984F9}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831-4829-BDB9-FAC8A316589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{20A0F9DE-10C5-4B49-9297-F5DAF44F8BE2}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831-4829-BDB9-FAC8A316589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{5DCC3312-FB23-40D0-AB80-10F7153C7948}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831-4829-BDB9-FAC8A316589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{7E1CAE1C-1EAD-4773-ABD8-C2E23375F016}</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831-4829-BDB9-FAC8A316589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{BC15844E-CB39-42BC-ACC9-17CC85B87F1B}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831-4829-BDB9-FAC8A316589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{F5C3196A-44CF-408A-9366-8B8B98E21462}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831-4829-BDB9-FAC8A316589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{89F8E5B4-F1A5-4229-BBAB-6279DDD59538}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831-4829-BDB9-FAC8A316589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831-4829-BDB9-FAC8A316589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831-4829-BDB9-FAC8A316589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{C3C3F1B0-E30B-4CDA-9B65-2AA949F6ABA7}</c15:txfldGUID>
                      <c15:f>Daten_Diagramme!$E$14</c15:f>
                      <c15:dlblFieldTableCache>
                        <c:ptCount val="1"/>
                        <c:pt idx="0">
                          <c:v>-1.8</c:v>
                        </c:pt>
                      </c15:dlblFieldTableCache>
                    </c15:dlblFTEntry>
                  </c15:dlblFieldTable>
                  <c15:showDataLabelsRange val="0"/>
                </c:ext>
                <c:ext xmlns:c16="http://schemas.microsoft.com/office/drawing/2014/chart" uri="{C3380CC4-5D6E-409C-BE32-E72D297353CC}">
                  <c16:uniqueId val="{00000000-C627-4EA5-85B7-3E9115A31E4A}"/>
                </c:ext>
              </c:extLst>
            </c:dLbl>
            <c:dLbl>
              <c:idx val="1"/>
              <c:tx>
                <c:strRef>
                  <c:f>Daten_Diagramme!$E$15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{95AEFFF9-72B5-4998-99A1-DCE132D3ACFE}</c15:txfldGUID>
                      <c15:f>Daten_Diagramme!$E$15</c15:f>
                      <c15:dlblFieldTableCache>
                        <c:ptCount val="1"/>
                        <c:pt idx="0">
                          <c:v>-5.4</c:v>
                        </c:pt>
                      </c15:dlblFieldTableCache>
                    </c15:dlblFTEntry>
                  </c15:dlblFieldTable>
                  <c15:showDataLabelsRange val="0"/>
                </c:ext>
                <c:ext xmlns:c16="http://schemas.microsoft.com/office/drawing/2014/chart" uri="{C3380CC4-5D6E-409C-BE32-E72D297353CC}">
                  <c16:uniqueId val="{00000001-C627-4EA5-85B7-3E9115A31E4A}"/>
                </c:ext>
              </c:extLst>
            </c:dLbl>
            <c:dLbl>
              <c:idx val="2"/>
              <c:tx>
                <c:strRef>
                  <c:f>Daten_Diagramme!$E$16</c:f>
                  <c:strCache>
                    <c:ptCount val="1"/>
                    <c:pt idx="0">
                      <c:v>-15.7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{1E9F618F-D859-4A64-B4A8-E2927B63AB25}</c15:txfldGUID>
                      <c15:f>Daten_Diagramme!$E$16</c15:f>
                      <c15:dlblFieldTableCache>
                        <c:ptCount val="1"/>
                        <c:pt idx="0">
                          <c:v>-15.7</c:v>
                        </c:pt>
                      </c15:dlblFieldTableCache>
                    </c15:dlblFTEntry>
                  </c15:dlblFieldTable>
                  <c15:showDataLabelsRange val="0"/>
                </c:ext>
                <c:ext xmlns:c16="http://schemas.microsoft.com/office/drawing/2014/chart" uri="{C3380CC4-5D6E-409C-BE32-E72D297353CC}">
                  <c16:uniqueId val="{00000002-C627-4EA5-85B7-3E9115A31E4A}"/>
                </c:ext>
              </c:extLst>
            </c:dLbl>
            <c:dLbl>
              <c:idx val="3"/>
              <c:tx>
                <c:strRef>
                  <c:f>Daten_Diagramme!$E$17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{4E8F62DA-E908-4B67-954D-12D050B0EB75}</c15:txfldGUID>
                      <c15:f>Daten_Diagramme!$E$17</c15:f>
                      <c15:dlblFieldTableCache>
                        <c:ptCount val="1"/>
                        <c:pt idx="0">
                          <c:v>-1.6</c:v>
                        </c:pt>
                      </c15:dlblFieldTableCache>
                    </c15:dlblFTEntry>
                  </c15:dlblFieldTable>
                  <c15:showDataLabelsRange val="0"/>
                </c:ext>
                <c:ext xmlns:c16="http://schemas.microsoft.com/office/drawing/2014/chart" uri="{C3380CC4-5D6E-409C-BE32-E72D297353CC}">
                  <c16:uniqueId val="{00000003-C627-4EA5-85B7-3E9115A31E4A}"/>
                </c:ext>
              </c:extLst>
            </c:dLbl>
            <c:dLbl>
              <c:idx val="4"/>
              <c:tx>
                <c:strRef>
                  <c:f>Daten_Diagramme!$E$18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{A2903128-8055-4816-AE5A-184C2C026484}</c15:txfldGUID>
                      <c15:f>Daten_Diagramme!$E$18</c15:f>
                      <c15:dlblFieldTableCache>
                        <c:ptCount val="1"/>
                        <c:pt idx="0">
                          <c:v>-3.2</c:v>
                        </c:pt>
                      </c15:dlblFieldTableCache>
                    </c15:dlblFTEntry>
                  </c15:dlblFieldTable>
                  <c15:showDataLabelsRange val="0"/>
                </c:ext>
                <c:ext xmlns:c16="http://schemas.microsoft.com/office/drawing/2014/chart" uri="{C3380CC4-5D6E-409C-BE32-E72D297353CC}">
                  <c16:uniqueId val="{00000004-C627-4EA5-85B7-3E9115A31E4A}"/>
                </c:ext>
              </c:extLst>
            </c:dLbl>
            <c:dLbl>
              <c:idx val="5"/>
              <c:tx>
                <c:strRef>
                  <c:f>Daten_Diagramme!$E$19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{2A3B421E-E519-492A-8F55-16DD57788B8A}</c15:txfldGUID>
                      <c15:f>Daten_Diagramme!$E$19</c15:f>
                      <c15:dlblFieldTableCache>
                        <c:ptCount val="1"/>
                        <c:pt idx="0">
                          <c:v>-1.5</c:v>
                        </c:pt>
                      </c15:dlblFieldTableCache>
                    </c15:dlblFTEntry>
                  </c15:dlblFieldTable>
                  <c15:showDataLabelsRange val="0"/>
                </c:ext>
                <c:ext xmlns:c16="http://schemas.microsoft.com/office/drawing/2014/chart" uri="{C3380CC4-5D6E-409C-BE32-E72D297353CC}">
                  <c16:uniqueId val="{00000005-C627-4EA5-85B7-3E9115A31E4A}"/>
                </c:ext>
              </c:extLst>
            </c:dLbl>
            <c:dLbl>
              <c:idx val="6"/>
              <c:tx>
                <c:strRef>
                  <c:f>Daten_Diagramme!$E$20</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{8EF279F7-7DFB-4198-BB62-CFE8B5D025BD}</c15:txfldGUID>
                      <c15:f>Daten_Diagramme!$E$20</c15:f>
                      <c15:dlblFieldTableCache>
                        <c:ptCount val="1"/>
                        <c:pt idx="0">
                          <c:v>5.3</c:v>
                        </c:pt>
                      </c15:dlblFieldTableCache>
                    </c15:dlblFTEntry>
                  </c15:dlblFieldTable>
                  <c15:showDataLabelsRange val="0"/>
                </c:ext>
                <c:ext xmlns:c16="http://schemas.microsoft.com/office/drawing/2014/chart" uri="{C3380CC4-5D6E-409C-BE32-E72D297353CC}">
                  <c16:uniqueId val="{00000006-C627-4EA5-85B7-3E9115A31E4A}"/>
                </c:ext>
              </c:extLst>
            </c:dLbl>
            <c:dLbl>
              <c:idx val="7"/>
              <c:tx>
                <c:strRef>
                  <c:f>Daten_Diagramme!$E$21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{BC56417B-ACA3-4898-8225-63B6C1706DE8}</c15:txfldGUID>
                      <c15:f>Daten_Diagramme!$E$21</c15:f>
                      <c15:dlblFieldTableCache>
                        <c:ptCount val="1"/>
                        <c:pt idx="0">
                          <c:v>1.7</c:v>
                        </c:pt>
                      </c15:dlblFieldTableCache>
                    </c15:dlblFTEntry>
                  </c15:dlblFieldTable>
                  <c15:showDataLabelsRange val="0"/>
                </c:ext>
                <c:ext xmlns:c16="http://schemas.microsoft.com/office/drawing/2014/chart" uri="{C3380CC4-5D6E-409C-BE32-E72D297353CC}">
                  <c16:uniqueId val="{00000007-C627-4EA5-85B7-3E9115A31E4A}"/>
                </c:ext>
              </c:extLst>
            </c:dLbl>
            <c:dLbl>
              <c:idx val="8"/>
              <c:tx>
                <c:strRef>
                  <c:f>Daten_Diagramme!$E$22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{39B2B737-582B-4389-886A-EEA20823DC26}</c15:txfldGUID>
                      <c15:f>Daten_Diagramme!$E$22</c15:f>
                      <c15:dlblFieldTableCache>
                        <c:ptCount val="1"/>
                        <c:pt idx="0">
                          <c:v>0.9</c:v>
                        </c:pt>
                      </c15:dlblFieldTableCache>
                    </c15:dlblFTEntry>
                  </c15:dlblFieldTable>
                  <c15:showDataLabelsRange val="0"/>
                </c:ext>
                <c:ext xmlns:c16="http://schemas.microsoft.com/office/drawing/2014/chart" uri="{C3380CC4-5D6E-409C-BE32-E72D297353CC}">
                  <c16:uniqueId val="{00000008-C627-4EA5-85B7-3E9115A31E4A}"/>
                </c:ext>
              </c:extLst>
            </c:dLbl>
            <c:dLbl>
              <c:idx val="9"/>
              <c:tx>
                <c:strRef>
                  <c:f>Daten_Diagramme!$E$23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{9825338A-1D99-4B29-B553-99DE1DD5567F}</c15:txfldGUID>
                      <c15:f>Daten_Diagramme!$E$23</c15:f>
                      <c15:dlblFieldTableCache>
                        <c:ptCount val="1"/>
                        <c:pt idx="0">
                          <c:v>-3.1</c:v>
                        </c:pt>
                      </c15:dlblFieldTableCache>
                    </c15:dlblFTEntry>
                  </c15:dlblFieldTable>
                  <c15:showDataLabelsRange val="0"/>
                </c:ext>
                <c:ext xmlns:c16="http://schemas.microsoft.com/office/drawing/2014/chart" uri="{C3380CC4-5D6E-409C-BE32-E72D297353CC}">
                  <c16:uniqueId val="{00000009-C627-4EA5-85B7-3E9115A31E4A}"/>
                </c:ext>
              </c:extLst>
            </c:dLbl>
            <c:dLbl>
              <c:idx val="10"/>
              <c:tx>
                <c:strRef>
                  <c:f>Daten_Diagramme!$E$24</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{6E3A6F6C-44F4-4BCC-978D-FF4321D71BC8}</c15:txfldGUID>
                      <c15:f>Daten_Diagramme!$E$24</c15:f>
                      <c15:dlblFieldTableCache>
                        <c:ptCount val="1"/>
                        <c:pt idx="0">
                          <c:v>-10.2</c:v>
                        </c:pt>
                      </c15:dlblFieldTableCache>
                    </c15:dlblFTEntry>
                  </c15:dlblFieldTable>
                  <c15:showDataLabelsRange val="0"/>
                </c:ext>
                <c:ext xmlns:c16="http://schemas.microsoft.com/office/drawing/2014/chart" uri="{C3380CC4-5D6E-409C-BE32-E72D297353CC}">
                  <c16:uniqueId val="{0000000A-C627-4EA5-85B7-3E9115A31E4A}"/>
                </c:ext>
              </c:extLst>
            </c:dLbl>
            <c:dLbl>
              <c:idx val="11"/>
              <c:tx>
                <c:strRef>
                  <c:f>Daten_Diagramme!$E$25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{AA2042A0-1127-4DD6-8D94-7FC8B12C0B08}</c15:txfldGUID>
                      <c15:f>Daten_Diagramme!$E$25</c15:f>
                      <c15:dlblFieldTableCache>
                        <c:ptCount val="1"/>
                        <c:pt idx="0">
                          <c:v>-1.9</c:v>
                        </c:pt>
                      </c15:dlblFieldTableCache>
                    </c15:dlblFTEntry>
                  </c15:dlblFieldTable>
                  <c15:showDataLabelsRange val="0"/>
                </c:ext>
                <c:ext xmlns:c16="http://schemas.microsoft.com/office/drawing/2014/chart" uri="{C3380CC4-5D6E-409C-BE32-E72D297353CC}">
                  <c16:uniqueId val="{0000000B-C627-4EA5-85B7-3E9115A31E4A}"/>
                </c:ext>
              </c:extLst>
            </c:dLbl>
            <c:dLbl>
              <c:idx val="12"/>
              <c:tx>
                <c:strRef>
                  <c:f>Daten_Diagramme!$E$26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{28FED5CA-5524-4769-9D92-FF764E21E483}</c15:txfldGUID>
                      <c15:f>Daten_Diagramme!$E$26</c15:f>
                      <c15:dlblFieldTableCache>
                        <c:ptCount val="1"/>
                        <c:pt idx="0">
                          <c:v>-0.7</c:v>
                        </c:pt>
                      </c15:dlblFieldTableCache>
                    </c15:dlblFTEntry>
                  </c15:dlblFieldTable>
                  <c15:showDataLabelsRange val="0"/>
                </c:ext>
                <c:ext xmlns:c16="http://schemas.microsoft.com/office/drawing/2014/chart" uri="{C3380CC4-5D6E-409C-BE32-E72D297353CC}">
                  <c16:uniqueId val="{0000000C-C627-4EA5-85B7-3E9115A31E4A}"/>
                </c:ext>
              </c:extLst>
            </c:dLbl>
            <c:dLbl>
              <c:idx val="13"/>
              <c:tx>
                <c:strRef>
                  <c:f>Daten_Diagramme!$E$27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{28B52070-DEA6-4C3A-8560-7C10E1ECAD54}</c15:txfldGUID>
                      <c15:f>Daten_Diagramme!$E$27</c15:f>
                      <c15:dlblFieldTableCache>
                        <c:ptCount val="1"/>
                        <c:pt idx="0">
                          <c:v>0.0</c:v>
                        </c:pt>
                      </c15:dlblFieldTableCache>
                    </c15:dlblFTEntry>
                  </c15:dlblFieldTable>
                  <c15:showDataLabelsRange val="0"/>
                </c:ext>
                <c:ext xmlns:c16="http://schemas.microsoft.com/office/drawing/2014/chart" uri="{C3380CC4-5D6E-409C-BE32-E72D297353CC}">
                  <c16:uniqueId val="{0000000D-C627-4EA5-85B7-3E9115A31E4A}"/>
                </c:ext>
              </c:extLst>
            </c:dLbl>
            <c:dLbl>
              <c:idx val="14"/>
              <c:tx>
                <c:strRef>
                  <c:f>Daten_Diagramme!$E$28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{35D6BC28-3594-4548-81C6-BEDC3B16F5E8}</c15:txfldGUID>
                      <c15:f>Daten_Diagramme!$E$28</c15:f>
                      <c15:dlblFieldTableCache>
                        <c:ptCount val="1"/>
                        <c:pt idx="0">
                          <c:v>-1.9</c:v>
                        </c:pt>
                      </c15:dlblFieldTableCache>
                    </c15:dlblFTEntry>
                  </c15:dlblFieldTable>
                  <c15:showDataLabelsRange val="0"/>
                </c:ext>
                <c:ext xmlns:c16="http://schemas.microsoft.com/office/drawing/2014/chart" uri="{C3380CC4-5D6E-409C-BE32-E72D297353CC}">
                  <c16:uniqueId val="{0000000E-C627-4EA5-85B7-3E9115A31E4A}"/>
                </c:ext>
              </c:extLst>
            </c:dLbl>
            <c:dLbl>
              <c:idx val="15"/>
              <c:tx>
                <c:strRef>
                  <c:f>Daten_Diagramme!$E$29</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{C5B1844B-2920-45BF-AF11-D3550399546F}</c15:txfldGUID>
                      <c15:f>Daten_Diagramme!$E$29</c15:f>
                      <c15:dlblFieldTableCache>
                        <c:ptCount val="1"/>
                        <c:pt idx="0">
                          <c:v>-13.5</c:v>
                        </c:pt>
                      </c15:dlblFieldTableCache>
                    </c15:dlblFTEntry>
                  </c15:dlblFieldTable>
                  <c15:showDataLabelsRange val="0"/>
                </c:ext>
                <c:ext xmlns:c16="http://schemas.microsoft.com/office/drawing/2014/chart" uri="{C3380CC4-5D6E-409C-BE32-E72D297353CC}">
                  <c16:uniqueId val="{0000000F-C627-4EA5-85B7-3E9115A31E4A}"/>
                </c:ext>
              </c:extLst>
            </c:dLbl>
            <c:dLbl>
              <c:idx val="16"/>
              <c:tx>
                <c:strRef>
                  <c:f>Daten_Diagramme!$E$30</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{55C72CFF-9E8E-4546-B226-661565BD86FB}</c15:txfldGUID>
                      <c15:f>Daten_Diagramme!$E$30</c15:f>
                      <c15:dlblFieldTableCache>
                        <c:ptCount val="1"/>
                        <c:pt idx="0">
                          <c:v>6.3</c:v>
                        </c:pt>
                      </c15:dlblFieldTableCache>
                    </c15:dlblFTEntry>
                  </c15:dlblFieldTable>
                  <c15:showDataLabelsRange val="0"/>
                </c:ext>
                <c:ext xmlns:c16="http://schemas.microsoft.com/office/drawing/2014/chart" uri="{C3380CC4-5D6E-409C-BE32-E72D297353CC}">
                  <c16:uniqueId val="{00000010-C627-4EA5-85B7-3E9115A31E4A}"/>
                </c:ext>
              </c:extLst>
            </c:dLbl>
            <c:dLbl>
              <c:idx val="17"/>
              <c:tx>
                <c:strRef>
                  <c:f>Daten_Diagramme!$E$31</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{5A582321-78DD-4B42-8437-AA129079FEED}</c15:txfldGUID>
                      <c15:f>Daten_Diagramme!$E$31</c15:f>
                      <c15:dlblFieldTableCache>
                        <c:ptCount val="1"/>
                        <c:pt idx="0">
                          <c:v>-5.0</c:v>
                        </c:pt>
                      </c15:dlblFieldTableCache>
                    </c15:dlblFTEntry>
                  </c15:dlblFieldTable>
                  <c15:showDataLabelsRange val="0"/>
                </c:ext>
                <c:ext xmlns:c16="http://schemas.microsoft.com/office/drawing/2014/chart" uri="{C3380CC4-5D6E-409C-BE32-E72D297353CC}">
                  <c16:uniqueId val="{00000011-C627-4EA5-85B7-3E9115A31E4A}"/>
                </c:ext>
              </c:extLst>
            </c:dLbl>
            <c:dLbl>
              <c:idx val="18"/>
              <c:tx>
                <c:strRef>
                  <c:f>Daten_Diagramme!$E$32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{378C0DB2-6C38-47BA-ADBD-0CF67123E3BB}</c15:txfldGUID>
                      <c15:f>Daten_Diagramme!$E$32</c15:f>
                      <c15:dlblFieldTableCache>
                        <c:ptCount val="1"/>
                        <c:pt idx="0">
                          <c:v>-1.2</c:v>
                        </c:pt>
                      </c15:dlblFieldTableCache>
                    </c15:dlblFTEntry>
                  </c15:dlblFieldTable>
                  <c15:showDataLabelsRange val="0"/>
                </c:ext>
                <c:ext xmlns:c16="http://schemas.microsoft.com/office/drawing/2014/chart" uri="{C3380CC4-5D6E-409C-BE32-E72D297353CC}">
                  <c16:uniqueId val="{00000012-C627-4EA5-85B7-3E9115A31E4A}"/>
                </c:ext>
              </c:extLst>
            </c:dLbl>
            <c:dLbl>
              <c:idx val="19"/>
              <c:tx>
                <c:strRef>
                  <c:f>Daten_Diagramme!$E$33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{2971AA20-542E-4560-BE01-97D32C766D79}</c15:txfldGUID>
                      <c15:f>Daten_Diagramme!$E$33</c15:f>
                      <c15:dlblFieldTableCache>
                        <c:ptCount val="1"/>
                        <c:pt idx="0">
                          <c:v>1.4</c:v>
                        </c:pt>
                      </c15:dlblFieldTableCache>
                    </c15:dlblFTEntry>
                  </c15:dlblFieldTable>
                  <c15:showDataLabelsRange val="0"/>
                </c:ext>
                <c:ext xmlns:c16="http://schemas.microsoft.com/office/drawing/2014/chart" uri="{C3380CC4-5D6E-409C-BE32-E72D297353CC}">
                  <c16:uniqueId val="{00000013-C627-4EA5-85B7-3E9115A31E4A}"/>
                </c:ext>
              </c:extLst>
            </c:dLbl>
            <c:dLbl>
              <c:idx val="20"/>
              <c:tx>
                <c:strRef>
                  <c:f>Daten_Diagramme!$E$34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{57A74DED-855A-4554-B659-30EF633F37FB}</c15:txfldGUID>
                      <c15:f>Daten_Diagramme!$E$34</c15:f>
                      <c15:dlblFieldTableCache>
                        <c:ptCount val="1"/>
                        <c:pt idx="0">
                          <c:v>0.7</c:v>
                        </c:pt>
                      </c15:dlblFieldTableCache>
                    </c15:dlblFTEntry>
                  </c15:dlblFieldTable>
                  <c15:showDataLabelsRange val="0"/>
                </c:ext>
                <c:ext xmlns:c16="http://schemas.microsoft.com/office/drawing/2014/chart" uri="{C3380CC4-5D6E-409C-BE32-E72D297353CC}">
                  <c16:uniqueId val="{00000014-C627-4EA5-85B7-3E9115A31E4A}"/>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{C8FBC59C-DC96-405A-A328-AC73D142D8C8}</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C627-4EA5-85B7-3E9115A31E4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{5E4428F1-3E72-4089-8B6A-03912B34647B}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627-4EA5-85B7-3E9115A31E4A}"/>
                </c:ext>
              </c:extLst>
            </c:dLbl>
            <c:dLbl>
              <c:idx val="23"/>
              <c:tx>
                <c:strRef>
                  <c:f>Daten_Diagramme!$E$37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{D954A333-45B7-431C-B38B-5D891F293932}</c15:txfldGUID>
                      <c15:f>Daten_Diagramme!$E$37</c15:f>
                      <c15:dlblFieldTableCache>
                        <c:ptCount val="1"/>
                        <c:pt idx="0">
                          <c:v>-5.4</c:v>
                        </c:pt>
                      </c15:dlblFieldTableCache>
                    </c15:dlblFTEntry>
                  </c15:dlblFieldTable>
                  <c15:showDataLabelsRange val="0"/>
                </c:ext>
                <c:ext xmlns:c16="http://schemas.microsoft.com/office/drawing/2014/chart" uri="{C3380CC4-5D6E-409C-BE32-E72D297353CC}">
                  <c16:uniqueId val="{00000017-C627-4EA5-85B7-3E9115A31E4A}"/>
                </c:ext>
              </c:extLst>
            </c:dLbl>
            <c:dLbl>
              <c:idx val="24"/>
              <c:tx>
                <c:strRef>
                  <c:f>Daten_Diagramme!$E$38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{C0B1AB1B-4100-4ED0-80B1-C7140712C0DA}</c15:txfldGUID>
                      <c15:f>Daten_Diagramme!$E$38</c15:f>
                      <c15:dlblFieldTableCache>
                        <c:ptCount val="1"/>
                        <c:pt idx="0">
                          <c:v>-1.2</c:v>
                        </c:pt>
                      </c15:dlblFieldTableCache>
                    </c15:dlblFTEntry>
                  </c15:dlblFieldTable>
                  <c15:showDataLabelsRange val="0"/>
                </c:ext>
                <c:ext xmlns:c16="http://schemas.microsoft.com/office/drawing/2014/chart" uri="{C3380CC4-5D6E-409C-BE32-E72D297353CC}">
                  <c16:uniqueId val="{00000018-C627-4EA5-85B7-3E9115A31E4A}"/>
                </c:ext>
              </c:extLst>
            </c:dLbl>
            <c:dLbl>
              <c:idx val="25"/>
              <c:tx>
                <c:strRef>
                  <c:f>Daten_Diagramme!$E$39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{5E50A6B9-5B2C-4F49-AE4E-A1622439C09F}</c15:txfldGUID>
                      <c15:f>Daten_Diagramme!$E$39</c15:f>
                      <c15:dlblFieldTableCache>
                        <c:ptCount val="1"/>
                        <c:pt idx="0">
                          <c:v>-1.8</c:v>
                        </c:pt>
                      </c15:dlblFieldTableCache>
                    </c15:dlblFTEntry>
                  </c15:dlblFieldTable>
                  <c15:showDataLabelsRange val="0"/>
                </c:ext>
                <c:ext xmlns:c16="http://schemas.microsoft.com/office/drawing/2014/chart" uri="{C3380CC4-5D6E-409C-BE32-E72D297353CC}">
                  <c16:uniqueId val="{00000019-C627-4EA5-85B7-3E9115A31E4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{6F63FC0F-E71A-44B6-A3EF-8633F614EF64}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627-4EA5-85B7-3E9115A31E4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{16F3598B-ACDB-4780-8F2B-3A1ED3451BDE}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627-4EA5-85B7-3E9115A31E4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{C5F77656-1309-4399-A18E-C38B95B850D5}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627-4EA5-85B7-3E9115A31E4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{9DB5FE1A-2BA7-4CC9-A9CD-C77CB3E41E0B}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627-4EA5-85B7-3E9115A31E4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{7985FC73-E436-4559-BFBD-EB814DB15B62}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627-4EA5-85B7-3E9115A31E4A}"/>
                </c:ext>
              </c:extLst>
            </c:dLbl>
            <c:dLbl>
              <c:idx val="31"/>
              <c:tx>
                <c:strRef>
                  <c:f>Daten_Diagramme!$E$45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{77AB6DFB-ED29-4F07-B4DC-8D65DBBC93AC}</c15:txfldGUID>
                      <c15:f>Daten_Diagramme!$E$45</c15:f>
                      <c15:dlblFieldTableCache>
                        <c:ptCount val="1"/>
                        <c:pt idx="0">
                          <c:v>-1.8</c:v>
                        </c:pt>
                      </c15:dlblFieldTableCache>
                    </c15:dlblFTEntry>
                  </c15:dlblFieldTable>
                  <c15:showDataLabelsRange val="0"/>
                </c:ext>
                <c:ext xmlns:c16="http://schemas.microsoft.com/office/drawing/2014/chart" uri="{C3380CC4-5D6E-409C-BE32-E72D297353CC}">
                  <c16:uniqueId val="{0000001F-C627-4EA5-85B7-3E9115A31E4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-1.8011570346513985</c:v>
                </c:pt>
                <c:pt idx="1">
                  <c:v>-5.3571428571428568</c:v>
                </c:pt>
                <c:pt idx="2">
                  <c:v>-15.686274509803921</c:v>
                </c:pt>
                <c:pt idx="3">
                  <c:v>-1.600387972841901</c:v>
                </c:pt>
                <c:pt idx="4">
                  <c:v>-3.225806451612903</c:v>
                </c:pt>
                <c:pt idx="5">
                  <c:v>-1.5037593984962405</c:v>
                </c:pt>
                <c:pt idx="6">
                  <c:v>5.2631578947368425</c:v>
                </c:pt>
                <c:pt idx="7">
                  <c:v>1.6666666666666667</c:v>
                </c:pt>
                <c:pt idx="8">
                  <c:v>0.86407444333665673</c:v>
                </c:pt>
                <c:pt idx="9">
                  <c:v>-3.0547752808988764</c:v>
                </c:pt>
                <c:pt idx="10">
                  <c:v>-10.248112189859762</c:v>
                </c:pt>
                <c:pt idx="11">
                  <c:v>-1.9202363367799113</c:v>
                </c:pt>
                <c:pt idx="12">
                  <c:v>-0.73529411764705888</c:v>
                </c:pt>
                <c:pt idx="13">
                  <c:v>3.5310734463276837E-2</c:v>
                </c:pt>
                <c:pt idx="14">
                  <c:v>-1.9279841224836971</c:v>
                </c:pt>
                <c:pt idx="15">
                  <c:v>-13.513513513513514</c:v>
                </c:pt>
                <c:pt idx="16">
                  <c:v>6.3492063492063489</c:v>
                </c:pt>
                <c:pt idx="17">
                  <c:v>-5.0412465627864345</c:v>
                </c:pt>
                <c:pt idx="18">
                  <c:v>-1.241642788920726</c:v>
                </c:pt>
                <c:pt idx="19">
                  <c:v>1.4198782961460445</c:v>
                </c:pt>
                <c:pt idx="20">
                  <c:v>0.70957932083122144</c:v>
                </c:pt>
                <c:pt idx="21">
                  <c:v>0</c:v>
                </c:pt>
                <c:pt idx="23">
                  <c:v>-5.3571428571428568</c:v>
                </c:pt>
                <c:pt idx="24">
                  <c:v>-1.151947339550192</c:v>
                </c:pt>
                <c:pt idx="25">
                  <c:v>-1.8341470029834555</c:v>
                </c:pt>
              </c:numCache>
            </c:numRef>
          </c:val>
          <c:extLst>
            <c:ext xmlns:c16="http://schemas.microsoft.com/office/drawing/2014/chart" uri="{C3380CC4-5D6E-409C-BE32-E72D297353CC}">
              <c16:uniqueId val="{00000020-C627-4EA5-85B7-3E9115A31E4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{DF4651AD-9F36-4601-BD6F-603CFC6C0E42}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627-4EA5-85B7-3E9115A31E4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{AC2FC352-9B0D-415E-84CB-3821F8B33494}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627-4EA5-85B7-3E9115A31E4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{B85C7393-A70C-46F6-BFDF-8BDCC1D7BDC5}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627-4EA5-85B7-3E9115A31E4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{BD055619-3035-416E-BB86-2C629EE11DBB}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627-4EA5-85B7-3E9115A31E4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{369F3C68-B240-427D-A437-E6A165C000A8}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627-4EA5-85B7-3E9115A31E4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{9238EFD7-FEB7-4EB7-B527-F4CF627E9115}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627-4EA5-85B7-3E9115A31E4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{D54FC658-FD4A-43AA-8805-C4BBCFD29EE6}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627-4EA5-85B7-3E9115A31E4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{7B2DBCF8-3BE4-4748-9970-9DB2CA3B6D7F}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627-4EA5-85B7-3E9115A31E4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{814242E9-AA69-4532-9D9C-138976AD6CBE}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627-4EA5-85B7-3E9115A31E4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{34717703-A7FD-4AB9-8979-70EACA1A2683}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627-4EA5-85B7-3E9115A31E4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{D4A014E3-4B3E-4494-82BE-8B714446A55D}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627-4EA5-85B7-3E9115A31E4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{4D0C0643-E177-42F1-8C9F-448CF57C786D}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627-4EA5-85B7-3E9115A31E4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{9EDC973D-84C1-44A0-9319-257B40DC732D}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627-4EA5-85B7-3E9115A31E4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{F3E2BDA6-9A31-4965-83FB-B3AF363DA7B4}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627-4EA5-85B7-3E9115A31E4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{2997C65C-0677-4234-A2CE-168E307B0F3E}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627-4EA5-85B7-3E9115A31E4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{F99AD314-4227-481F-963B-A9501E5DD6D0}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627-4EA5-85B7-3E9115A31E4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{233F8879-DCC0-4349-912E-75B6AACB4A68}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627-4EA5-85B7-3E9115A31E4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{C689E153-2405-4BC3-893B-41D47ED75AF1}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627-4EA5-85B7-3E9115A31E4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{93F60649-A401-4175-B280-6C289DD47003}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627-4EA5-85B7-3E9115A31E4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{433ACBE5-63C6-4664-B1C5-F7141FC7D759}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627-4EA5-85B7-3E9115A31E4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{D932DAF7-262E-4D77-A623-4B2528C90F4D}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627-4EA5-85B7-3E9115A31E4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{D9F75843-7339-424F-9974-C9B56C647D87}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627-4EA5-85B7-3E9115A31E4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{126B3AED-E0D7-4A12-8CF3-BEB632E05FBB}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627-4EA5-85B7-3E9115A31E4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{2335675D-58FE-49E6-A8A6-1AEE347FAE10}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627-4EA5-85B7-3E9115A31E4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{99657C43-DB37-4313-995F-7E43007EB5F6}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627-4EA5-85B7-3E9115A31E4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{0616F957-A828-47C3-83DD-F57B2C300AD6}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627-4EA5-85B7-3E9115A31E4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{CA61702F-D56E-44CE-ADC6-1FC689F8B562}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627-4EA5-85B7-3E9115A31E4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{E2F34640-65F9-4648-9636-40836FD45007}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627-4EA5-85B7-3E9115A31E4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{884506A1-A9A1-4716-B957-AA5AC37C952C}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627-4EA5-85B7-3E9115A31E4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{A37BA4AF-97E5-40C2-A073-DDD9A65B0B33}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627-4EA5-85B7-3E9115A31E4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{C55251F3-E786-4711-A6F2-EDD8147BEFC5}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627-4EA5-85B7-3E9115A31E4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{22E08F70-62C0-42A1-A4DC-8B3802B63E25}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627-4EA5-85B7-3E9115A31E4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627-4EA5-85B7-3E9115A31E4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627-4EA5-85B7-3E9115A31E4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{3AAD66D1-1AB7-4876-95CB-2C7F23CF8705}</c15:txfldGUID>
                      <c15:f>Diagramm!$I$46</c15:f>
                      <c15:dlblFieldTableCache>
                        <c:ptCount val="1"/>
                      </c15:dlblFieldTableCache>
                    </c15:dlblFTEntry>
                  </c15:dlblFieldTable>
                  <c15:showDataLabelsRange val="0"/>
                </c:ext>
                <c:ext xmlns:c16="http://schemas.microsoft.com/office/drawing/2014/chart" uri="{C3380CC4-5D6E-409C-BE32-E72D297353CC}">
                  <c16:uniqueId val="{00000000-D0E0-440E-A2EE-884EE2E0CC0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{D1062171-11A1-4936-AD66-B3C4A1C448FE}</c15:txfldGUID>
                      <c15:f>Diagramm!$I$47</c15:f>
                      <c15:dlblFieldTableCache>
                        <c:ptCount val="1"/>
                      </c15:dlblFieldTableCache>
                    </c15:dlblFTEntry>
                  </c15:dlblFieldTable>
                  <c15:showDataLabelsRange val="0"/>
                </c:ext>
                <c:ext xmlns:c16="http://schemas.microsoft.com/office/drawing/2014/chart" uri="{C3380CC4-5D6E-409C-BE32-E72D297353CC}">
                  <c16:uniqueId val="{00000001-D0E0-440E-A2EE-884EE2E0CC0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{7AD45552-9EA9-474A-851E-2AAEB634320D}</c15:txfldGUID>
                      <c15:f>Diagramm!$I$48</c15:f>
                      <c15:dlblFieldTableCache>
                        <c:ptCount val="1"/>
                      </c15:dlblFieldTableCache>
                    </c15:dlblFTEntry>
                  </c15:dlblFieldTable>
                  <c15:showDataLabelsRange val="0"/>
                </c:ext>
                <c:ext xmlns:c16="http://schemas.microsoft.com/office/drawing/2014/chart" uri="{C3380CC4-5D6E-409C-BE32-E72D297353CC}">
                  <c16:uniqueId val="{00000002-D0E0-440E-A2EE-884EE2E0CC0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{D30DAC1D-0AC8-4ABD-87DE-BE0F5406D652}</c15:txfldGUID>
                      <c15:f>Diagramm!$I$49</c15:f>
                      <c15:dlblFieldTableCache>
                        <c:ptCount val="1"/>
                      </c15:dlblFieldTableCache>
                    </c15:dlblFTEntry>
                  </c15:dlblFieldTable>
                  <c15:showDataLabelsRange val="0"/>
                </c:ext>
                <c:ext xmlns:c16="http://schemas.microsoft.com/office/drawing/2014/chart" uri="{C3380CC4-5D6E-409C-BE32-E72D297353CC}">
                  <c16:uniqueId val="{00000003-D0E0-440E-A2EE-884EE2E0CC0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{7EA51248-B310-42C9-A9E8-F46D0E739BBD}</c15:txfldGUID>
                      <c15:f>Diagramm!$I$50</c15:f>
                      <c15:dlblFieldTableCache>
                        <c:ptCount val="1"/>
                      </c15:dlblFieldTableCache>
                    </c15:dlblFTEntry>
                  </c15:dlblFieldTable>
                  <c15:showDataLabelsRange val="0"/>
                </c:ext>
                <c:ext xmlns:c16="http://schemas.microsoft.com/office/drawing/2014/chart" uri="{C3380CC4-5D6E-409C-BE32-E72D297353CC}">
                  <c16:uniqueId val="{00000004-D0E0-440E-A2EE-884EE2E0CC0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{E9F204A5-504D-4C2A-8C63-96F966566894}</c15:txfldGUID>
                      <c15:f>Diagramm!$I$51</c15:f>
                      <c15:dlblFieldTableCache>
                        <c:ptCount val="1"/>
                      </c15:dlblFieldTableCache>
                    </c15:dlblFTEntry>
                  </c15:dlblFieldTable>
                  <c15:showDataLabelsRange val="0"/>
                </c:ext>
                <c:ext xmlns:c16="http://schemas.microsoft.com/office/drawing/2014/chart" uri="{C3380CC4-5D6E-409C-BE32-E72D297353CC}">
                  <c16:uniqueId val="{00000005-D0E0-440E-A2EE-884EE2E0CC0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{FFA39C24-711F-4D83-B354-DB012E4F2AA2}</c15:txfldGUID>
                      <c15:f>Diagramm!$I$52</c15:f>
                      <c15:dlblFieldTableCache>
                        <c:ptCount val="1"/>
                      </c15:dlblFieldTableCache>
                    </c15:dlblFTEntry>
                  </c15:dlblFieldTable>
                  <c15:showDataLabelsRange val="0"/>
                </c:ext>
                <c:ext xmlns:c16="http://schemas.microsoft.com/office/drawing/2014/chart" uri="{C3380CC4-5D6E-409C-BE32-E72D297353CC}">
                  <c16:uniqueId val="{00000006-D0E0-440E-A2EE-884EE2E0CC0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{816EE78F-0A47-4AFD-A41A-2112D04F4713}</c15:txfldGUID>
                      <c15:f>Diagramm!$I$53</c15:f>
                      <c15:dlblFieldTableCache>
                        <c:ptCount val="1"/>
                      </c15:dlblFieldTableCache>
                    </c15:dlblFTEntry>
                  </c15:dlblFieldTable>
                  <c15:showDataLabelsRange val="0"/>
                </c:ext>
                <c:ext xmlns:c16="http://schemas.microsoft.com/office/drawing/2014/chart" uri="{C3380CC4-5D6E-409C-BE32-E72D297353CC}">
                  <c16:uniqueId val="{00000007-D0E0-440E-A2EE-884EE2E0CC0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{F6B987D4-1863-4647-B98D-035DEF279ABC}</c15:txfldGUID>
                      <c15:f>Diagramm!$I$54</c15:f>
                      <c15:dlblFieldTableCache>
                        <c:ptCount val="1"/>
                      </c15:dlblFieldTableCache>
                    </c15:dlblFTEntry>
                  </c15:dlblFieldTable>
                  <c15:showDataLabelsRange val="0"/>
                </c:ext>
                <c:ext xmlns:c16="http://schemas.microsoft.com/office/drawing/2014/chart" uri="{C3380CC4-5D6E-409C-BE32-E72D297353CC}">
                  <c16:uniqueId val="{00000008-D0E0-440E-A2EE-884EE2E0CC0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{ACB2E173-8501-48CD-9EDD-23B65DBFF787}</c15:txfldGUID>
                      <c15:f>Diagramm!$I$55</c15:f>
                      <c15:dlblFieldTableCache>
                        <c:ptCount val="1"/>
                      </c15:dlblFieldTableCache>
                    </c15:dlblFTEntry>
                  </c15:dlblFieldTable>
                  <c15:showDataLabelsRange val="0"/>
                </c:ext>
                <c:ext xmlns:c16="http://schemas.microsoft.com/office/drawing/2014/chart" uri="{C3380CC4-5D6E-409C-BE32-E72D297353CC}">
                  <c16:uniqueId val="{00000009-D0E0-440E-A2EE-884EE2E0CC0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{DBDA51B0-A9A6-456D-B66D-FDB418065071}</c15:txfldGUID>
                      <c15:f>Diagramm!$I$56</c15:f>
                      <c15:dlblFieldTableCache>
                        <c:ptCount val="1"/>
                      </c15:dlblFieldTableCache>
                    </c15:dlblFTEntry>
                  </c15:dlblFieldTable>
                  <c15:showDataLabelsRange val="0"/>
                </c:ext>
                <c:ext xmlns:c16="http://schemas.microsoft.com/office/drawing/2014/chart" uri="{C3380CC4-5D6E-409C-BE32-E72D297353CC}">
                  <c16:uniqueId val="{0000000A-D0E0-440E-A2EE-884EE2E0CC0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{2EE68EA6-BEF1-4D7E-BD86-06072CAAFC10}</c15:txfldGUID>
                      <c15:f>Diagramm!$I$57</c15:f>
                      <c15:dlblFieldTableCache>
                        <c:ptCount val="1"/>
                      </c15:dlblFieldTableCache>
                    </c15:dlblFTEntry>
                  </c15:dlblFieldTable>
                  <c15:showDataLabelsRange val="0"/>
                </c:ext>
                <c:ext xmlns:c16="http://schemas.microsoft.com/office/drawing/2014/chart" uri="{C3380CC4-5D6E-409C-BE32-E72D297353CC}">
                  <c16:uniqueId val="{0000000B-D0E0-440E-A2EE-884EE2E0CC0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{D5123625-2F16-4C56-B9D2-32F8E051CE40}</c15:txfldGUID>
                      <c15:f>Diagramm!$I$58</c15:f>
                      <c15:dlblFieldTableCache>
                        <c:ptCount val="1"/>
                      </c15:dlblFieldTableCache>
                    </c15:dlblFTEntry>
                  </c15:dlblFieldTable>
                  <c15:showDataLabelsRange val="0"/>
                </c:ext>
                <c:ext xmlns:c16="http://schemas.microsoft.com/office/drawing/2014/chart" uri="{C3380CC4-5D6E-409C-BE32-E72D297353CC}">
                  <c16:uniqueId val="{0000000C-D0E0-440E-A2EE-884EE2E0CC0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{AAFD93CB-898D-4236-AF6B-9DDA2A4D3128}</c15:txfldGUID>
                      <c15:f>Diagramm!$I$59</c15:f>
                      <c15:dlblFieldTableCache>
                        <c:ptCount val="1"/>
                      </c15:dlblFieldTableCache>
                    </c15:dlblFTEntry>
                  </c15:dlblFieldTable>
                  <c15:showDataLabelsRange val="0"/>
                </c:ext>
                <c:ext xmlns:c16="http://schemas.microsoft.com/office/drawing/2014/chart" uri="{C3380CC4-5D6E-409C-BE32-E72D297353CC}">
                  <c16:uniqueId val="{0000000D-D0E0-440E-A2EE-884EE2E0CC0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{22B169A4-6FFD-42A3-8617-DBB4797B9F30}</c15:txfldGUID>
                      <c15:f>Diagramm!$I$60</c15:f>
                      <c15:dlblFieldTableCache>
                        <c:ptCount val="1"/>
                      </c15:dlblFieldTableCache>
                    </c15:dlblFTEntry>
                  </c15:dlblFieldTable>
                  <c15:showDataLabelsRange val="0"/>
                </c:ext>
                <c:ext xmlns:c16="http://schemas.microsoft.com/office/drawing/2014/chart" uri="{C3380CC4-5D6E-409C-BE32-E72D297353CC}">
                  <c16:uniqueId val="{0000000E-D0E0-440E-A2EE-884EE2E0CC0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{44B77F5A-1BD5-44E7-BF60-9363266B1412}</c15:txfldGUID>
                      <c15:f>Diagramm!$I$61</c15:f>
                      <c15:dlblFieldTableCache>
                        <c:ptCount val="1"/>
                      </c15:dlblFieldTableCache>
                    </c15:dlblFTEntry>
                  </c15:dlblFieldTable>
                  <c15:showDataLabelsRange val="0"/>
                </c:ext>
                <c:ext xmlns:c16="http://schemas.microsoft.com/office/drawing/2014/chart" uri="{C3380CC4-5D6E-409C-BE32-E72D297353CC}">
                  <c16:uniqueId val="{0000000F-D0E0-440E-A2EE-884EE2E0CC0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{5A2579B6-7C60-4877-8D1C-357A99CDD3F4}</c15:txfldGUID>
                      <c15:f>Diagramm!$I$62</c15:f>
                      <c15:dlblFieldTableCache>
                        <c:ptCount val="1"/>
                      </c15:dlblFieldTableCache>
                    </c15:dlblFTEntry>
                  </c15:dlblFieldTable>
                  <c15:showDataLabelsRange val="0"/>
                </c:ext>
                <c:ext xmlns:c16="http://schemas.microsoft.com/office/drawing/2014/chart" uri="{C3380CC4-5D6E-409C-BE32-E72D297353CC}">
                  <c16:uniqueId val="{00000010-D0E0-440E-A2EE-884EE2E0CC0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{4D68EBEC-BFCC-44A8-AB73-9DD32FBE24A7}</c15:txfldGUID>
                      <c15:f>Diagramm!$I$63</c15:f>
                      <c15:dlblFieldTableCache>
                        <c:ptCount val="1"/>
                      </c15:dlblFieldTableCache>
                    </c15:dlblFTEntry>
                  </c15:dlblFieldTable>
                  <c15:showDataLabelsRange val="0"/>
                </c:ext>
                <c:ext xmlns:c16="http://schemas.microsoft.com/office/drawing/2014/chart" uri="{C3380CC4-5D6E-409C-BE32-E72D297353CC}">
                  <c16:uniqueId val="{00000011-D0E0-440E-A2EE-884EE2E0CC0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{09919F85-6F42-4649-A3B6-FA7D482E7A48}</c15:txfldGUID>
                      <c15:f>Diagramm!$I$64</c15:f>
                      <c15:dlblFieldTableCache>
                        <c:ptCount val="1"/>
                      </c15:dlblFieldTableCache>
                    </c15:dlblFTEntry>
                  </c15:dlblFieldTable>
                  <c15:showDataLabelsRange val="0"/>
                </c:ext>
                <c:ext xmlns:c16="http://schemas.microsoft.com/office/drawing/2014/chart" uri="{C3380CC4-5D6E-409C-BE32-E72D297353CC}">
                  <c16:uniqueId val="{00000012-D0E0-440E-A2EE-884EE2E0CC0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{7C8398EA-1699-4E0C-B632-C979C66C7F63}</c15:txfldGUID>
                      <c15:f>Diagramm!$I$65</c15:f>
                      <c15:dlblFieldTableCache>
                        <c:ptCount val="1"/>
                      </c15:dlblFieldTableCache>
                    </c15:dlblFTEntry>
                  </c15:dlblFieldTable>
                  <c15:showDataLabelsRange val="0"/>
                </c:ext>
                <c:ext xmlns:c16="http://schemas.microsoft.com/office/drawing/2014/chart" uri="{C3380CC4-5D6E-409C-BE32-E72D297353CC}">
                  <c16:uniqueId val="{00000013-D0E0-440E-A2EE-884EE2E0CC0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{3417B580-5FEE-4AC8-95F4-C98A09D4D414}</c15:txfldGUID>
                      <c15:f>Diagramm!$I$66</c15:f>
                      <c15:dlblFieldTableCache>
                        <c:ptCount val="1"/>
                      </c15:dlblFieldTableCache>
                    </c15:dlblFTEntry>
                  </c15:dlblFieldTable>
                  <c15:showDataLabelsRange val="0"/>
                </c:ext>
                <c:ext xmlns:c16="http://schemas.microsoft.com/office/drawing/2014/chart" uri="{C3380CC4-5D6E-409C-BE32-E72D297353CC}">
                  <c16:uniqueId val="{00000014-D0E0-440E-A2EE-884EE2E0CC0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{D8BCFE6E-6641-4047-B149-C6220F31D026}</c15:txfldGUID>
                      <c15:f>Diagramm!$I$67</c15:f>
                      <c15:dlblFieldTableCache>
                        <c:ptCount val="1"/>
                      </c15:dlblFieldTableCache>
                    </c15:dlblFTEntry>
                  </c15:dlblFieldTable>
                  <c15:showDataLabelsRange val="0"/>
                </c:ext>
                <c:ext xmlns:c16="http://schemas.microsoft.com/office/drawing/2014/chart" uri="{C3380CC4-5D6E-409C-BE32-E72D297353CC}">
                  <c16:uniqueId val="{00000015-D0E0-440E-A2EE-884EE2E0CC0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0E0-440E-A2EE-884EE2E0CC0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{26793331-D2D9-4C0F-9140-99C7BB8CB175}</c15:txfldGUID>
                      <c15:f>Diagramm!$K$46</c15:f>
                      <c15:dlblFieldTableCache>
                        <c:ptCount val="1"/>
                      </c15:dlblFieldTableCache>
                    </c15:dlblFTEntry>
                  </c15:dlblFieldTable>
                  <c15:showDataLabelsRange val="0"/>
                </c:ext>
                <c:ext xmlns:c16="http://schemas.microsoft.com/office/drawing/2014/chart" uri="{C3380CC4-5D6E-409C-BE32-E72D297353CC}">
                  <c16:uniqueId val="{00000017-D0E0-440E-A2EE-884EE2E0CC0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{C9F5CAC7-5FD3-4586-BF6B-F68860662E0B}</c15:txfldGUID>
                      <c15:f>Diagramm!$K$47</c15:f>
                      <c15:dlblFieldTableCache>
                        <c:ptCount val="1"/>
                      </c15:dlblFieldTableCache>
                    </c15:dlblFTEntry>
                  </c15:dlblFieldTable>
                  <c15:showDataLabelsRange val="0"/>
                </c:ext>
                <c:ext xmlns:c16="http://schemas.microsoft.com/office/drawing/2014/chart" uri="{C3380CC4-5D6E-409C-BE32-E72D297353CC}">
                  <c16:uniqueId val="{00000018-D0E0-440E-A2EE-884EE2E0CC0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{56D0948D-8954-4350-B653-C6376A2121E0}</c15:txfldGUID>
                      <c15:f>Diagramm!$K$48</c15:f>
                      <c15:dlblFieldTableCache>
                        <c:ptCount val="1"/>
                      </c15:dlblFieldTableCache>
                    </c15:dlblFTEntry>
                  </c15:dlblFieldTable>
                  <c15:showDataLabelsRange val="0"/>
                </c:ext>
                <c:ext xmlns:c16="http://schemas.microsoft.com/office/drawing/2014/chart" uri="{C3380CC4-5D6E-409C-BE32-E72D297353CC}">
                  <c16:uniqueId val="{00000019-D0E0-440E-A2EE-884EE2E0CC0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{B9C6CC5A-E612-4F18-AECA-76D3CB6F351F}</c15:txfldGUID>
                      <c15:f>Diagramm!$K$49</c15:f>
                      <c15:dlblFieldTableCache>
                        <c:ptCount val="1"/>
                      </c15:dlblFieldTableCache>
                    </c15:dlblFTEntry>
                  </c15:dlblFieldTable>
                  <c15:showDataLabelsRange val="0"/>
                </c:ext>
                <c:ext xmlns:c16="http://schemas.microsoft.com/office/drawing/2014/chart" uri="{C3380CC4-5D6E-409C-BE32-E72D297353CC}">
                  <c16:uniqueId val="{0000001A-D0E0-440E-A2EE-884EE2E0CC0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{98FC0A6C-BE09-4375-85CB-521C2871312A}</c15:txfldGUID>
                      <c15:f>Diagramm!$K$50</c15:f>
                      <c15:dlblFieldTableCache>
                        <c:ptCount val="1"/>
                      </c15:dlblFieldTableCache>
                    </c15:dlblFTEntry>
                  </c15:dlblFieldTable>
                  <c15:showDataLabelsRange val="0"/>
                </c:ext>
                <c:ext xmlns:c16="http://schemas.microsoft.com/office/drawing/2014/chart" uri="{C3380CC4-5D6E-409C-BE32-E72D297353CC}">
                  <c16:uniqueId val="{0000001B-D0E0-440E-A2EE-884EE2E0CC0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{2E26C934-EBF5-45F3-A331-026456C6C492}</c15:txfldGUID>
                      <c15:f>Diagramm!$K$51</c15:f>
                      <c15:dlblFieldTableCache>
                        <c:ptCount val="1"/>
                      </c15:dlblFieldTableCache>
                    </c15:dlblFTEntry>
                  </c15:dlblFieldTable>
                  <c15:showDataLabelsRange val="0"/>
                </c:ext>
                <c:ext xmlns:c16="http://schemas.microsoft.com/office/drawing/2014/chart" uri="{C3380CC4-5D6E-409C-BE32-E72D297353CC}">
                  <c16:uniqueId val="{0000001C-D0E0-440E-A2EE-884EE2E0CC0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{45D550F5-ECE4-4C53-B2A0-4A8F40649555}</c15:txfldGUID>
                      <c15:f>Diagramm!$K$52</c15:f>
                      <c15:dlblFieldTableCache>
                        <c:ptCount val="1"/>
                      </c15:dlblFieldTableCache>
                    </c15:dlblFTEntry>
                  </c15:dlblFieldTable>
                  <c15:showDataLabelsRange val="0"/>
                </c:ext>
                <c:ext xmlns:c16="http://schemas.microsoft.com/office/drawing/2014/chart" uri="{C3380CC4-5D6E-409C-BE32-E72D297353CC}">
                  <c16:uniqueId val="{0000001D-D0E0-440E-A2EE-884EE2E0CC0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{3D7640DE-3780-4AC2-8497-2F3B17B42250}</c15:txfldGUID>
                      <c15:f>Diagramm!$K$53</c15:f>
                      <c15:dlblFieldTableCache>
                        <c:ptCount val="1"/>
                      </c15:dlblFieldTableCache>
                    </c15:dlblFTEntry>
                  </c15:dlblFieldTable>
                  <c15:showDataLabelsRange val="0"/>
                </c:ext>
                <c:ext xmlns:c16="http://schemas.microsoft.com/office/drawing/2014/chart" uri="{C3380CC4-5D6E-409C-BE32-E72D297353CC}">
                  <c16:uniqueId val="{0000001E-D0E0-440E-A2EE-884EE2E0CC0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{95D6FF30-1ECF-431C-ADC7-0078CE47B1AC}</c15:txfldGUID>
                      <c15:f>Diagramm!$K$54</c15:f>
                      <c15:dlblFieldTableCache>
                        <c:ptCount val="1"/>
                      </c15:dlblFieldTableCache>
                    </c15:dlblFTEntry>
                  </c15:dlblFieldTable>
                  <c15:showDataLabelsRange val="0"/>
                </c:ext>
                <c:ext xmlns:c16="http://schemas.microsoft.com/office/drawing/2014/chart" uri="{C3380CC4-5D6E-409C-BE32-E72D297353CC}">
                  <c16:uniqueId val="{0000001F-D0E0-440E-A2EE-884EE2E0CC0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{97648648-AD8A-4966-A3EE-6F97AFD41A60}</c15:txfldGUID>
                      <c15:f>Diagramm!$K$55</c15:f>
                      <c15:dlblFieldTableCache>
                        <c:ptCount val="1"/>
                      </c15:dlblFieldTableCache>
                    </c15:dlblFTEntry>
                  </c15:dlblFieldTable>
                  <c15:showDataLabelsRange val="0"/>
                </c:ext>
                <c:ext xmlns:c16="http://schemas.microsoft.com/office/drawing/2014/chart" uri="{C3380CC4-5D6E-409C-BE32-E72D297353CC}">
                  <c16:uniqueId val="{00000020-D0E0-440E-A2EE-884EE2E0CC0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{59ACB22E-0053-4A41-96A4-9148B135AE80}</c15:txfldGUID>
                      <c15:f>Diagramm!$K$56</c15:f>
                      <c15:dlblFieldTableCache>
                        <c:ptCount val="1"/>
                      </c15:dlblFieldTableCache>
                    </c15:dlblFTEntry>
                  </c15:dlblFieldTable>
                  <c15:showDataLabelsRange val="0"/>
                </c:ext>
                <c:ext xmlns:c16="http://schemas.microsoft.com/office/drawing/2014/chart" uri="{C3380CC4-5D6E-409C-BE32-E72D297353CC}">
                  <c16:uniqueId val="{00000021-D0E0-440E-A2EE-884EE2E0CC0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{E80C5F41-541B-48E1-8B90-259A1B00D117}</c15:txfldGUID>
                      <c15:f>Diagramm!$K$57</c15:f>
                      <c15:dlblFieldTableCache>
                        <c:ptCount val="1"/>
                      </c15:dlblFieldTableCache>
                    </c15:dlblFTEntry>
                  </c15:dlblFieldTable>
                  <c15:showDataLabelsRange val="0"/>
                </c:ext>
                <c:ext xmlns:c16="http://schemas.microsoft.com/office/drawing/2014/chart" uri="{C3380CC4-5D6E-409C-BE32-E72D297353CC}">
                  <c16:uniqueId val="{00000022-D0E0-440E-A2EE-884EE2E0CC0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{6F41BAA4-9113-46DB-9794-EEDD5ED8F4B9}</c15:txfldGUID>
                      <c15:f>Diagramm!$K$58</c15:f>
                      <c15:dlblFieldTableCache>
                        <c:ptCount val="1"/>
                      </c15:dlblFieldTableCache>
                    </c15:dlblFTEntry>
                  </c15:dlblFieldTable>
                  <c15:showDataLabelsRange val="0"/>
                </c:ext>
                <c:ext xmlns:c16="http://schemas.microsoft.com/office/drawing/2014/chart" uri="{C3380CC4-5D6E-409C-BE32-E72D297353CC}">
                  <c16:uniqueId val="{00000023-D0E0-440E-A2EE-884EE2E0CC0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{8E7CA730-D871-4413-A7D3-EE32200BB10E}</c15:txfldGUID>
                      <c15:f>Diagramm!$K$59</c15:f>
                      <c15:dlblFieldTableCache>
                        <c:ptCount val="1"/>
                      </c15:dlblFieldTableCache>
                    </c15:dlblFTEntry>
                  </c15:dlblFieldTable>
                  <c15:showDataLabelsRange val="0"/>
                </c:ext>
                <c:ext xmlns:c16="http://schemas.microsoft.com/office/drawing/2014/chart" uri="{C3380CC4-5D6E-409C-BE32-E72D297353CC}">
                  <c16:uniqueId val="{00000024-D0E0-440E-A2EE-884EE2E0CC0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{F9E62FBC-0950-4AA6-B2C9-106B4F8E4D4E}</c15:txfldGUID>
                      <c15:f>Diagramm!$K$60</c15:f>
                      <c15:dlblFieldTableCache>
                        <c:ptCount val="1"/>
                      </c15:dlblFieldTableCache>
                    </c15:dlblFTEntry>
                  </c15:dlblFieldTable>
                  <c15:showDataLabelsRange val="0"/>
                </c:ext>
                <c:ext xmlns:c16="http://schemas.microsoft.com/office/drawing/2014/chart" uri="{C3380CC4-5D6E-409C-BE32-E72D297353CC}">
                  <c16:uniqueId val="{00000025-D0E0-440E-A2EE-884EE2E0CC0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{1FA61FBE-ADE5-4CB6-8AA8-E28626508052}</c15:txfldGUID>
                      <c15:f>Diagramm!$K$61</c15:f>
                      <c15:dlblFieldTableCache>
                        <c:ptCount val="1"/>
                      </c15:dlblFieldTableCache>
                    </c15:dlblFTEntry>
                  </c15:dlblFieldTable>
                  <c15:showDataLabelsRange val="0"/>
                </c:ext>
                <c:ext xmlns:c16="http://schemas.microsoft.com/office/drawing/2014/chart" uri="{C3380CC4-5D6E-409C-BE32-E72D297353CC}">
                  <c16:uniqueId val="{00000026-D0E0-440E-A2EE-884EE2E0CC0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{46D9CF81-98F8-4272-AA61-A213663BDA94}</c15:txfldGUID>
                      <c15:f>Diagramm!$K$62</c15:f>
                      <c15:dlblFieldTableCache>
                        <c:ptCount val="1"/>
                      </c15:dlblFieldTableCache>
                    </c15:dlblFTEntry>
                  </c15:dlblFieldTable>
                  <c15:showDataLabelsRange val="0"/>
                </c:ext>
                <c:ext xmlns:c16="http://schemas.microsoft.com/office/drawing/2014/chart" uri="{C3380CC4-5D6E-409C-BE32-E72D297353CC}">
                  <c16:uniqueId val="{00000027-D0E0-440E-A2EE-884EE2E0CC0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{6AAC4737-1968-4E31-A26B-AB44E69B1346}</c15:txfldGUID>
                      <c15:f>Diagramm!$K$63</c15:f>
                      <c15:dlblFieldTableCache>
                        <c:ptCount val="1"/>
                      </c15:dlblFieldTableCache>
                    </c15:dlblFTEntry>
                  </c15:dlblFieldTable>
                  <c15:showDataLabelsRange val="0"/>
                </c:ext>
                <c:ext xmlns:c16="http://schemas.microsoft.com/office/drawing/2014/chart" uri="{C3380CC4-5D6E-409C-BE32-E72D297353CC}">
                  <c16:uniqueId val="{00000028-D0E0-440E-A2EE-884EE2E0CC0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{BA965A94-48B3-447B-A180-8E0FE4C0A89E}</c15:txfldGUID>
                      <c15:f>Diagramm!$K$64</c15:f>
                      <c15:dlblFieldTableCache>
                        <c:ptCount val="1"/>
                      </c15:dlblFieldTableCache>
                    </c15:dlblFTEntry>
                  </c15:dlblFieldTable>
                  <c15:showDataLabelsRange val="0"/>
                </c:ext>
                <c:ext xmlns:c16="http://schemas.microsoft.com/office/drawing/2014/chart" uri="{C3380CC4-5D6E-409C-BE32-E72D297353CC}">
                  <c16:uniqueId val="{00000029-D0E0-440E-A2EE-884EE2E0CC0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{136C08C3-C058-4468-8217-D7697372D6ED}</c15:txfldGUID>
                      <c15:f>Diagramm!$K$65</c15:f>
                      <c15:dlblFieldTableCache>
                        <c:ptCount val="1"/>
                      </c15:dlblFieldTableCache>
                    </c15:dlblFTEntry>
                  </c15:dlblFieldTable>
                  <c15:showDataLabelsRange val="0"/>
                </c:ext>
                <c:ext xmlns:c16="http://schemas.microsoft.com/office/drawing/2014/chart" uri="{C3380CC4-5D6E-409C-BE32-E72D297353CC}">
                  <c16:uniqueId val="{0000002A-D0E0-440E-A2EE-884EE2E0CC0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{AFA511FD-FCF7-4824-8E9D-9F1B75C89B64}</c15:txfldGUID>
                      <c15:f>Diagramm!$K$66</c15:f>
                      <c15:dlblFieldTableCache>
                        <c:ptCount val="1"/>
                      </c15:dlblFieldTableCache>
                    </c15:dlblFTEntry>
                  </c15:dlblFieldTable>
                  <c15:showDataLabelsRange val="0"/>
                </c:ext>
                <c:ext xmlns:c16="http://schemas.microsoft.com/office/drawing/2014/chart" uri="{C3380CC4-5D6E-409C-BE32-E72D297353CC}">
                  <c16:uniqueId val="{0000002B-D0E0-440E-A2EE-884EE2E0CC0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{D847F7C3-0EBB-4634-B700-DD7400E2C03E}</c15:txfldGUID>
                      <c15:f>Diagramm!$K$67</c15:f>
                      <c15:dlblFieldTableCache>
                        <c:ptCount val="1"/>
                      </c15:dlblFieldTableCache>
                    </c15:dlblFTEntry>
                  </c15:dlblFieldTable>
                  <c15:showDataLabelsRange val="0"/>
                </c:ext>
                <c:ext xmlns:c16="http://schemas.microsoft.com/office/drawing/2014/chart" uri="{C3380CC4-5D6E-409C-BE32-E72D297353CC}">
                  <c16:uniqueId val="{0000002C-D0E0-440E-A2EE-884EE2E0CC0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0E0-440E-A2EE-884EE2E0CC0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{D0B7DD39-C5B6-46DF-B4C8-1272929A537D}</c15:txfldGUID>
                      <c15:f>Diagramm!$J$46</c15:f>
                      <c15:dlblFieldTableCache>
                        <c:ptCount val="1"/>
                      </c15:dlblFieldTableCache>
                    </c15:dlblFTEntry>
                  </c15:dlblFieldTable>
                  <c15:showDataLabelsRange val="0"/>
                </c:ext>
                <c:ext xmlns:c16="http://schemas.microsoft.com/office/drawing/2014/chart" uri="{C3380CC4-5D6E-409C-BE32-E72D297353CC}">
                  <c16:uniqueId val="{0000002E-D0E0-440E-A2EE-884EE2E0CC0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{5523E0CB-D720-4231-AB29-306DAE12458B}</c15:txfldGUID>
                      <c15:f>Diagramm!$J$47</c15:f>
                      <c15:dlblFieldTableCache>
                        <c:ptCount val="1"/>
                      </c15:dlblFieldTableCache>
                    </c15:dlblFTEntry>
                  </c15:dlblFieldTable>
                  <c15:showDataLabelsRange val="0"/>
                </c:ext>
                <c:ext xmlns:c16="http://schemas.microsoft.com/office/drawing/2014/chart" uri="{C3380CC4-5D6E-409C-BE32-E72D297353CC}">
                  <c16:uniqueId val="{0000002F-D0E0-440E-A2EE-884EE2E0CC0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{E3FC7636-14D3-4C78-A5FB-136610328FAD}</c15:txfldGUID>
                      <c15:f>Diagramm!$J$48</c15:f>
                      <c15:dlblFieldTableCache>
                        <c:ptCount val="1"/>
                      </c15:dlblFieldTableCache>
                    </c15:dlblFTEntry>
                  </c15:dlblFieldTable>
                  <c15:showDataLabelsRange val="0"/>
                </c:ext>
                <c:ext xmlns:c16="http://schemas.microsoft.com/office/drawing/2014/chart" uri="{C3380CC4-5D6E-409C-BE32-E72D297353CC}">
                  <c16:uniqueId val="{00000030-D0E0-440E-A2EE-884EE2E0CC0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{479E8B35-6CDF-4076-A068-1D27F379D42E}</c15:txfldGUID>
                      <c15:f>Diagramm!$J$49</c15:f>
                      <c15:dlblFieldTableCache>
                        <c:ptCount val="1"/>
                      </c15:dlblFieldTableCache>
                    </c15:dlblFTEntry>
                  </c15:dlblFieldTable>
                  <c15:showDataLabelsRange val="0"/>
                </c:ext>
                <c:ext xmlns:c16="http://schemas.microsoft.com/office/drawing/2014/chart" uri="{C3380CC4-5D6E-409C-BE32-E72D297353CC}">
                  <c16:uniqueId val="{00000031-D0E0-440E-A2EE-884EE2E0CC0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{1185FADC-2466-4DF6-A6FA-51AE80452E56}</c15:txfldGUID>
                      <c15:f>Diagramm!$J$50</c15:f>
                      <c15:dlblFieldTableCache>
                        <c:ptCount val="1"/>
                      </c15:dlblFieldTableCache>
                    </c15:dlblFTEntry>
                  </c15:dlblFieldTable>
                  <c15:showDataLabelsRange val="0"/>
                </c:ext>
                <c:ext xmlns:c16="http://schemas.microsoft.com/office/drawing/2014/chart" uri="{C3380CC4-5D6E-409C-BE32-E72D297353CC}">
                  <c16:uniqueId val="{00000032-D0E0-440E-A2EE-884EE2E0CC0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{0F8CB443-5B46-437A-8479-6CD5E38B1936}</c15:txfldGUID>
                      <c15:f>Diagramm!$J$51</c15:f>
                      <c15:dlblFieldTableCache>
                        <c:ptCount val="1"/>
                      </c15:dlblFieldTableCache>
                    </c15:dlblFTEntry>
                  </c15:dlblFieldTable>
                  <c15:showDataLabelsRange val="0"/>
                </c:ext>
                <c:ext xmlns:c16="http://schemas.microsoft.com/office/drawing/2014/chart" uri="{C3380CC4-5D6E-409C-BE32-E72D297353CC}">
                  <c16:uniqueId val="{00000033-D0E0-440E-A2EE-884EE2E0CC0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{13E9F116-340A-4905-878E-E90FECB3166C}</c15:txfldGUID>
                      <c15:f>Diagramm!$J$52</c15:f>
                      <c15:dlblFieldTableCache>
                        <c:ptCount val="1"/>
                      </c15:dlblFieldTableCache>
                    </c15:dlblFTEntry>
                  </c15:dlblFieldTable>
                  <c15:showDataLabelsRange val="0"/>
                </c:ext>
                <c:ext xmlns:c16="http://schemas.microsoft.com/office/drawing/2014/chart" uri="{C3380CC4-5D6E-409C-BE32-E72D297353CC}">
                  <c16:uniqueId val="{00000034-D0E0-440E-A2EE-884EE2E0CC0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{E7C0B7A5-F0FA-4F9E-845E-04FB03828077}</c15:txfldGUID>
                      <c15:f>Diagramm!$J$53</c15:f>
                      <c15:dlblFieldTableCache>
                        <c:ptCount val="1"/>
                      </c15:dlblFieldTableCache>
                    </c15:dlblFTEntry>
                  </c15:dlblFieldTable>
                  <c15:showDataLabelsRange val="0"/>
                </c:ext>
                <c:ext xmlns:c16="http://schemas.microsoft.com/office/drawing/2014/chart" uri="{C3380CC4-5D6E-409C-BE32-E72D297353CC}">
                  <c16:uniqueId val="{00000035-D0E0-440E-A2EE-884EE2E0CC0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{38F82F9F-7820-4D06-B016-F5E1C1E9F1FC}</c15:txfldGUID>
                      <c15:f>Diagramm!$J$54</c15:f>
                      <c15:dlblFieldTableCache>
                        <c:ptCount val="1"/>
                      </c15:dlblFieldTableCache>
                    </c15:dlblFTEntry>
                  </c15:dlblFieldTable>
                  <c15:showDataLabelsRange val="0"/>
                </c:ext>
                <c:ext xmlns:c16="http://schemas.microsoft.com/office/drawing/2014/chart" uri="{C3380CC4-5D6E-409C-BE32-E72D297353CC}">
                  <c16:uniqueId val="{00000036-D0E0-440E-A2EE-884EE2E0CC0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{FD78412D-425A-494F-A5B5-0732EBF19883}</c15:txfldGUID>
                      <c15:f>Diagramm!$J$55</c15:f>
                      <c15:dlblFieldTableCache>
                        <c:ptCount val="1"/>
                      </c15:dlblFieldTableCache>
                    </c15:dlblFTEntry>
                  </c15:dlblFieldTable>
                  <c15:showDataLabelsRange val="0"/>
                </c:ext>
                <c:ext xmlns:c16="http://schemas.microsoft.com/office/drawing/2014/chart" uri="{C3380CC4-5D6E-409C-BE32-E72D297353CC}">
                  <c16:uniqueId val="{00000037-D0E0-440E-A2EE-884EE2E0CC0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{114AF6BC-8684-4CE7-A2F9-06C190C37E17}</c15:txfldGUID>
                      <c15:f>Diagramm!$J$56</c15:f>
                      <c15:dlblFieldTableCache>
                        <c:ptCount val="1"/>
                      </c15:dlblFieldTableCache>
                    </c15:dlblFTEntry>
                  </c15:dlblFieldTable>
                  <c15:showDataLabelsRange val="0"/>
                </c:ext>
                <c:ext xmlns:c16="http://schemas.microsoft.com/office/drawing/2014/chart" uri="{C3380CC4-5D6E-409C-BE32-E72D297353CC}">
                  <c16:uniqueId val="{00000038-D0E0-440E-A2EE-884EE2E0CC0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{C154DC05-3F87-4AD3-8613-D201E3AB8FE9}</c15:txfldGUID>
                      <c15:f>Diagramm!$J$57</c15:f>
                      <c15:dlblFieldTableCache>
                        <c:ptCount val="1"/>
                      </c15:dlblFieldTableCache>
                    </c15:dlblFTEntry>
                  </c15:dlblFieldTable>
                  <c15:showDataLabelsRange val="0"/>
                </c:ext>
                <c:ext xmlns:c16="http://schemas.microsoft.com/office/drawing/2014/chart" uri="{C3380CC4-5D6E-409C-BE32-E72D297353CC}">
                  <c16:uniqueId val="{00000039-D0E0-440E-A2EE-884EE2E0CC0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{24AC460F-3F5B-491F-B570-004D1E14A25D}</c15:txfldGUID>
                      <c15:f>Diagramm!$J$58</c15:f>
                      <c15:dlblFieldTableCache>
                        <c:ptCount val="1"/>
                      </c15:dlblFieldTableCache>
                    </c15:dlblFTEntry>
                  </c15:dlblFieldTable>
                  <c15:showDataLabelsRange val="0"/>
                </c:ext>
                <c:ext xmlns:c16="http://schemas.microsoft.com/office/drawing/2014/chart" uri="{C3380CC4-5D6E-409C-BE32-E72D297353CC}">
                  <c16:uniqueId val="{0000003A-D0E0-440E-A2EE-884EE2E0CC0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{EE2279C0-118D-4565-A922-CA4C8AB4C553}</c15:txfldGUID>
                      <c15:f>Diagramm!$J$59</c15:f>
                      <c15:dlblFieldTableCache>
                        <c:ptCount val="1"/>
                      </c15:dlblFieldTableCache>
                    </c15:dlblFTEntry>
                  </c15:dlblFieldTable>
                  <c15:showDataLabelsRange val="0"/>
                </c:ext>
                <c:ext xmlns:c16="http://schemas.microsoft.com/office/drawing/2014/chart" uri="{C3380CC4-5D6E-409C-BE32-E72D297353CC}">
                  <c16:uniqueId val="{0000003B-D0E0-440E-A2EE-884EE2E0CC0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{2CCFBB20-4EBC-46AB-8129-5855D79C901A}</c15:txfldGUID>
                      <c15:f>Diagramm!$J$60</c15:f>
                      <c15:dlblFieldTableCache>
                        <c:ptCount val="1"/>
                      </c15:dlblFieldTableCache>
                    </c15:dlblFTEntry>
                  </c15:dlblFieldTable>
                  <c15:showDataLabelsRange val="0"/>
                </c:ext>
                <c:ext xmlns:c16="http://schemas.microsoft.com/office/drawing/2014/chart" uri="{C3380CC4-5D6E-409C-BE32-E72D297353CC}">
                  <c16:uniqueId val="{0000003C-D0E0-440E-A2EE-884EE2E0CC0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{D2D251D2-0623-4E79-ACC0-ABF39E034B89}</c15:txfldGUID>
                      <c15:f>Diagramm!$J$61</c15:f>
                      <c15:dlblFieldTableCache>
                        <c:ptCount val="1"/>
                      </c15:dlblFieldTableCache>
                    </c15:dlblFTEntry>
                  </c15:dlblFieldTable>
                  <c15:showDataLabelsRange val="0"/>
                </c:ext>
                <c:ext xmlns:c16="http://schemas.microsoft.com/office/drawing/2014/chart" uri="{C3380CC4-5D6E-409C-BE32-E72D297353CC}">
                  <c16:uniqueId val="{0000003D-D0E0-440E-A2EE-884EE2E0CC0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{FF3F3D3E-6A5D-402D-BE05-426556D9746A}</c15:txfldGUID>
                      <c15:f>Diagramm!$J$62</c15:f>
                      <c15:dlblFieldTableCache>
                        <c:ptCount val="1"/>
                      </c15:dlblFieldTableCache>
                    </c15:dlblFTEntry>
                  </c15:dlblFieldTable>
                  <c15:showDataLabelsRange val="0"/>
                </c:ext>
                <c:ext xmlns:c16="http://schemas.microsoft.com/office/drawing/2014/chart" uri="{C3380CC4-5D6E-409C-BE32-E72D297353CC}">
                  <c16:uniqueId val="{0000003E-D0E0-440E-A2EE-884EE2E0CC0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{DFC33AB6-1928-4413-8140-C6DAF7B42399}</c15:txfldGUID>
                      <c15:f>Diagramm!$J$63</c15:f>
                      <c15:dlblFieldTableCache>
                        <c:ptCount val="1"/>
                      </c15:dlblFieldTableCache>
                    </c15:dlblFTEntry>
                  </c15:dlblFieldTable>
                  <c15:showDataLabelsRange val="0"/>
                </c:ext>
                <c:ext xmlns:c16="http://schemas.microsoft.com/office/drawing/2014/chart" uri="{C3380CC4-5D6E-409C-BE32-E72D297353CC}">
                  <c16:uniqueId val="{0000003F-D0E0-440E-A2EE-884EE2E0CC0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{7BF95F72-4B72-416A-A474-3F65589B1CBB}</c15:txfldGUID>
                      <c15:f>Diagramm!$J$64</c15:f>
                      <c15:dlblFieldTableCache>
                        <c:ptCount val="1"/>
                      </c15:dlblFieldTableCache>
                    </c15:dlblFTEntry>
                  </c15:dlblFieldTable>
                  <c15:showDataLabelsRange val="0"/>
                </c:ext>
                <c:ext xmlns:c16="http://schemas.microsoft.com/office/drawing/2014/chart" uri="{C3380CC4-5D6E-409C-BE32-E72D297353CC}">
                  <c16:uniqueId val="{00000040-D0E0-440E-A2EE-884EE2E0CC0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{88A06513-DA20-4485-8616-5584FCCB646C}</c15:txfldGUID>
                      <c15:f>Diagramm!$J$65</c15:f>
                      <c15:dlblFieldTableCache>
                        <c:ptCount val="1"/>
                      </c15:dlblFieldTableCache>
                    </c15:dlblFTEntry>
                  </c15:dlblFieldTable>
                  <c15:showDataLabelsRange val="0"/>
                </c:ext>
                <c:ext xmlns:c16="http://schemas.microsoft.com/office/drawing/2014/chart" uri="{C3380CC4-5D6E-409C-BE32-E72D297353CC}">
                  <c16:uniqueId val="{00000041-D0E0-440E-A2EE-884EE2E0CC0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{3B067251-BDCD-4E67-BBC3-EE1B81B7A8FE}</c15:txfldGUID>
                      <c15:f>Diagramm!$J$66</c15:f>
                      <c15:dlblFieldTableCache>
                        <c:ptCount val="1"/>
                      </c15:dlblFieldTableCache>
                    </c15:dlblFTEntry>
                  </c15:dlblFieldTable>
                  <c15:showDataLabelsRange val="0"/>
                </c:ext>
                <c:ext xmlns:c16="http://schemas.microsoft.com/office/drawing/2014/chart" uri="{C3380CC4-5D6E-409C-BE32-E72D297353CC}">
                  <c16:uniqueId val="{00000042-D0E0-440E-A2EE-884EE2E0CC0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{BDCC9B85-F291-439E-9691-3E00D03A8C1D}</c15:txfldGUID>
                      <c15:f>Diagramm!$J$67</c15:f>
                      <c15:dlblFieldTableCache>
                        <c:ptCount val="1"/>
                      </c15:dlblFieldTableCache>
                    </c15:dlblFTEntry>
                  </c15:dlblFieldTable>
                  <c15:showDataLabelsRange val="0"/>
                </c:ext>
                <c:ext xmlns:c16="http://schemas.microsoft.com/office/drawing/2014/chart" uri="{C3380CC4-5D6E-409C-BE32-E72D297353CC}">
                  <c16:uniqueId val="{00000043-D0E0-440E-A2EE-884EE2E0CC0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0E0-440E-A2EE-884EE2E0CC0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97D-4BE4-A1E3-E1BB1198F05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97D-4BE4-A1E3-E1BB1198F05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97D-4BE4-A1E3-E1BB1198F05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97D-4BE4-A1E3-E1BB1198F05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97D-4BE4-A1E3-E1BB1198F05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97D-4BE4-A1E3-E1BB1198F05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97D-4BE4-A1E3-E1BB1198F05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97D-4BE4-A1E3-E1BB1198F05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97D-4BE4-A1E3-E1BB1198F05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97D-4BE4-A1E3-E1BB1198F05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97D-4BE4-A1E3-E1BB1198F05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97D-4BE4-A1E3-E1BB1198F05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97D-4BE4-A1E3-E1BB1198F05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97D-4BE4-A1E3-E1BB1198F05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97D-4BE4-A1E3-E1BB1198F05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97D-4BE4-A1E3-E1BB1198F05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97D-4BE4-A1E3-E1BB1198F05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97D-4BE4-A1E3-E1BB1198F05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97D-4BE4-A1E3-E1BB1198F05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97D-4BE4-A1E3-E1BB1198F05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97D-4BE4-A1E3-E1BB1198F05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97D-4BE4-A1E3-E1BB1198F05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97D-4BE4-A1E3-E1BB1198F05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97D-4BE4-A1E3-E1BB1198F05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97D-4BE4-A1E3-E1BB1198F05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97D-4BE4-A1E3-E1BB1198F05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97D-4BE4-A1E3-E1BB1198F05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97D-4BE4-A1E3-E1BB1198F05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97D-4BE4-A1E3-E1BB1198F05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97D-4BE4-A1E3-E1BB1198F05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97D-4BE4-A1E3-E1BB1198F05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97D-4BE4-A1E3-E1BB1198F05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97D-4BE4-A1E3-E1BB1198F05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97D-4BE4-A1E3-E1BB1198F05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97D-4BE4-A1E3-E1BB1198F05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97D-4BE4-A1E3-E1BB1198F05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97D-4BE4-A1E3-E1BB1198F05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97D-4BE4-A1E3-E1BB1198F05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97D-4BE4-A1E3-E1BB1198F05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97D-4BE4-A1E3-E1BB1198F05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97D-4BE4-A1E3-E1BB1198F05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97D-4BE4-A1E3-E1BB1198F05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97D-4BE4-A1E3-E1BB1198F05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97D-4BE4-A1E3-E1BB1198F05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97D-4BE4-A1E3-E1BB1198F05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97D-4BE4-A1E3-E1BB1198F05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97D-4BE4-A1E3-E1BB1198F05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97D-4BE4-A1E3-E1BB1198F05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97D-4BE4-A1E3-E1BB1198F05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97D-4BE4-A1E3-E1BB1198F05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97D-4BE4-A1E3-E1BB1198F05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97D-4BE4-A1E3-E1BB1198F05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97D-4BE4-A1E3-E1BB1198F05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97D-4BE4-A1E3-E1BB1198F05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97D-4BE4-A1E3-E1BB1198F05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97D-4BE4-A1E3-E1BB1198F05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97D-4BE4-A1E3-E1BB1198F05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97D-4BE4-A1E3-E1BB1198F05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97D-4BE4-A1E3-E1BB1198F05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97D-4BE4-A1E3-E1BB1198F05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97D-4BE4-A1E3-E1BB1198F05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97D-4BE4-A1E3-E1BB1198F05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97D-4BE4-A1E3-E1BB1198F05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97D-4BE4-A1E3-E1BB1198F05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97D-4BE4-A1E3-E1BB1198F05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97D-4BE4-A1E3-E1BB1198F05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97D-4BE4-A1E3-E1BB1198F05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97D-4BE4-A1E3-E1BB1198F05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97D-4BE4-A1E3-E1BB1198F05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100.36675871591301</c:v>
                </c:pt>
                <c:pt idx="2">
                  <c:v>102.62081463583017</c:v>
                </c:pt>
                <c:pt idx="3">
                  <c:v>102.75888850535036</c:v>
                </c:pt>
                <c:pt idx="4">
                  <c:v>102.46720745598896</c:v>
                </c:pt>
                <c:pt idx="5">
                  <c:v>102.6415257162582</c:v>
                </c:pt>
                <c:pt idx="6">
                  <c:v>105.48066965826717</c:v>
                </c:pt>
                <c:pt idx="7">
                  <c:v>106.15119088712461</c:v>
                </c:pt>
                <c:pt idx="8">
                  <c:v>106.05799102519849</c:v>
                </c:pt>
                <c:pt idx="9">
                  <c:v>106.10717984121504</c:v>
                </c:pt>
                <c:pt idx="10">
                  <c:v>107.27735588539869</c:v>
                </c:pt>
                <c:pt idx="11">
                  <c:v>107.5621332412841</c:v>
                </c:pt>
                <c:pt idx="12">
                  <c:v>107.94356230583362</c:v>
                </c:pt>
                <c:pt idx="13">
                  <c:v>108.39143942008975</c:v>
                </c:pt>
                <c:pt idx="14">
                  <c:v>111.52916810493613</c:v>
                </c:pt>
                <c:pt idx="15">
                  <c:v>112.33344839489128</c:v>
                </c:pt>
                <c:pt idx="16">
                  <c:v>111.39023127373144</c:v>
                </c:pt>
                <c:pt idx="17">
                  <c:v>111.62668277528478</c:v>
                </c:pt>
                <c:pt idx="18">
                  <c:v>113.94718674490854</c:v>
                </c:pt>
                <c:pt idx="19">
                  <c:v>114.1491197790818</c:v>
                </c:pt>
                <c:pt idx="20">
                  <c:v>114.72816706938211</c:v>
                </c:pt>
                <c:pt idx="21">
                  <c:v>114.88436313427684</c:v>
                </c:pt>
                <c:pt idx="22">
                  <c:v>116.84328615809459</c:v>
                </c:pt>
                <c:pt idx="23">
                  <c:v>116.53089402830514</c:v>
                </c:pt>
                <c:pt idx="24">
                  <c:v>114.90075940628238</c:v>
                </c:pt>
              </c:numCache>
            </c:numRef>
          </c:val>
          <c:smooth val="0"/>
          <c:extLst>
            <c:ext xmlns:c16="http://schemas.microsoft.com/office/drawing/2014/chart" uri="{C3380CC4-5D6E-409C-BE32-E72D297353CC}">
              <c16:uniqueId val="{00000000-52E7-4208-A981-E6F6BF9463D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100.66956419593562</c:v>
                </c:pt>
                <c:pt idx="2">
                  <c:v>105.27428638552803</c:v>
                </c:pt>
                <c:pt idx="3">
                  <c:v>104.94537765769998</c:v>
                </c:pt>
                <c:pt idx="4">
                  <c:v>102.31410783507577</c:v>
                </c:pt>
                <c:pt idx="5">
                  <c:v>103.50052860331257</c:v>
                </c:pt>
                <c:pt idx="6">
                  <c:v>108.93926935275462</c:v>
                </c:pt>
                <c:pt idx="7">
                  <c:v>107.97603664982967</c:v>
                </c:pt>
                <c:pt idx="8">
                  <c:v>106.62516151767885</c:v>
                </c:pt>
                <c:pt idx="9">
                  <c:v>107.57664748032421</c:v>
                </c:pt>
                <c:pt idx="10">
                  <c:v>111.60577939621754</c:v>
                </c:pt>
                <c:pt idx="11">
                  <c:v>112.06390226712087</c:v>
                </c:pt>
                <c:pt idx="12">
                  <c:v>113.21508281451898</c:v>
                </c:pt>
                <c:pt idx="13">
                  <c:v>113.76717960765887</c:v>
                </c:pt>
                <c:pt idx="14">
                  <c:v>118.55984964172441</c:v>
                </c:pt>
                <c:pt idx="15">
                  <c:v>117.64360389991776</c:v>
                </c:pt>
                <c:pt idx="16">
                  <c:v>115.37648302596028</c:v>
                </c:pt>
                <c:pt idx="17">
                  <c:v>117.79631152355221</c:v>
                </c:pt>
                <c:pt idx="18">
                  <c:v>122.51850111594034</c:v>
                </c:pt>
                <c:pt idx="19">
                  <c:v>122.06037824503699</c:v>
                </c:pt>
                <c:pt idx="20">
                  <c:v>120.66251615176789</c:v>
                </c:pt>
                <c:pt idx="21">
                  <c:v>122.2718195700693</c:v>
                </c:pt>
                <c:pt idx="22">
                  <c:v>127.34641137084459</c:v>
                </c:pt>
                <c:pt idx="23">
                  <c:v>128.00422882650065</c:v>
                </c:pt>
                <c:pt idx="24">
                  <c:v>124.49195348290849</c:v>
                </c:pt>
              </c:numCache>
            </c:numRef>
          </c:val>
          <c:smooth val="0"/>
          <c:extLst>
            <c:ext xmlns:c16="http://schemas.microsoft.com/office/drawing/2014/chart" uri="{C3380CC4-5D6E-409C-BE32-E72D297353CC}">
              <c16:uniqueId val="{00000001-52E7-4208-A981-E6F6BF9463D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103.74674029759166</c:v>
                </c:pt>
                <c:pt idx="2">
                  <c:v>102.70747047093111</c:v>
                </c:pt>
                <c:pt idx="3">
                  <c:v>101.83693818070256</c:v>
                </c:pt>
                <c:pt idx="4">
                  <c:v>98.818837244976223</c:v>
                </c:pt>
                <c:pt idx="5">
                  <c:v>98.937720509280567</c:v>
                </c:pt>
                <c:pt idx="6">
                  <c:v>96.805491639822066</c:v>
                </c:pt>
                <c:pt idx="7">
                  <c:v>96.19573554226109</c:v>
                </c:pt>
                <c:pt idx="8">
                  <c:v>95.501610676484134</c:v>
                </c:pt>
                <c:pt idx="9">
                  <c:v>96.667433655468628</c:v>
                </c:pt>
                <c:pt idx="10">
                  <c:v>95.029912563276582</c:v>
                </c:pt>
                <c:pt idx="11">
                  <c:v>94.926369075011507</c:v>
                </c:pt>
                <c:pt idx="12">
                  <c:v>94.86500997085443</c:v>
                </c:pt>
                <c:pt idx="13">
                  <c:v>95.555299892621576</c:v>
                </c:pt>
                <c:pt idx="14">
                  <c:v>93.798895536125173</c:v>
                </c:pt>
                <c:pt idx="15">
                  <c:v>93.196809326583832</c:v>
                </c:pt>
                <c:pt idx="16">
                  <c:v>91.900598251265535</c:v>
                </c:pt>
                <c:pt idx="17">
                  <c:v>92.740450989415564</c:v>
                </c:pt>
                <c:pt idx="18">
                  <c:v>90.681086056143585</c:v>
                </c:pt>
                <c:pt idx="19">
                  <c:v>90.297591655161838</c:v>
                </c:pt>
                <c:pt idx="20">
                  <c:v>89.208467556373677</c:v>
                </c:pt>
                <c:pt idx="21">
                  <c:v>90.17103850283786</c:v>
                </c:pt>
                <c:pt idx="22">
                  <c:v>88.080994017487342</c:v>
                </c:pt>
                <c:pt idx="23">
                  <c:v>87.889246816996476</c:v>
                </c:pt>
                <c:pt idx="24">
                  <c:v>85.641969627243441</c:v>
                </c:pt>
              </c:numCache>
            </c:numRef>
          </c:val>
          <c:smooth val="0"/>
          <c:extLst>
            <c:ext xmlns:c16="http://schemas.microsoft.com/office/drawing/2014/chart" uri="{C3380CC4-5D6E-409C-BE32-E72D297353CC}">
              <c16:uniqueId val="{00000002-52E7-4208-A981-E6F6BF9463D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2E7-4208-A981-E6F6BF9463DD}"/>
                </c:ext>
              </c:extLst>
            </c:dLbl>
            <c:dLbl>
              <c:idx val="1"/>
              <c:delete val="1"/>
              <c:extLst>
                <c:ext xmlns:c15="http://schemas.microsoft.com/office/drawing/2012/chart" uri="{CE6537A1-D6FC-4f65-9D91-7224C49458BB}"/>
                <c:ext xmlns:c16="http://schemas.microsoft.com/office/drawing/2014/chart" uri="{C3380CC4-5D6E-409C-BE32-E72D297353CC}">
                  <c16:uniqueId val="{00000004-52E7-4208-A981-E6F6BF9463DD}"/>
                </c:ext>
              </c:extLst>
            </c:dLbl>
            <c:dLbl>
              <c:idx val="2"/>
              <c:delete val="1"/>
              <c:extLst>
                <c:ext xmlns:c15="http://schemas.microsoft.com/office/drawing/2012/chart" uri="{CE6537A1-D6FC-4f65-9D91-7224C49458BB}"/>
                <c:ext xmlns:c16="http://schemas.microsoft.com/office/drawing/2014/chart" uri="{C3380CC4-5D6E-409C-BE32-E72D297353CC}">
                  <c16:uniqueId val="{00000005-52E7-4208-A981-E6F6BF9463DD}"/>
                </c:ext>
              </c:extLst>
            </c:dLbl>
            <c:dLbl>
              <c:idx val="3"/>
              <c:delete val="1"/>
              <c:extLst>
                <c:ext xmlns:c15="http://schemas.microsoft.com/office/drawing/2012/chart" uri="{CE6537A1-D6FC-4f65-9D91-7224C49458BB}"/>
                <c:ext xmlns:c16="http://schemas.microsoft.com/office/drawing/2014/chart" uri="{C3380CC4-5D6E-409C-BE32-E72D297353CC}">
                  <c16:uniqueId val="{00000006-52E7-4208-A981-E6F6BF9463DD}"/>
                </c:ext>
              </c:extLst>
            </c:dLbl>
            <c:dLbl>
              <c:idx val="4"/>
              <c:delete val="1"/>
              <c:extLst>
                <c:ext xmlns:c15="http://schemas.microsoft.com/office/drawing/2012/chart" uri="{CE6537A1-D6FC-4f65-9D91-7224C49458BB}"/>
                <c:ext xmlns:c16="http://schemas.microsoft.com/office/drawing/2014/chart" uri="{C3380CC4-5D6E-409C-BE32-E72D297353CC}">
                  <c16:uniqueId val="{00000007-52E7-4208-A981-E6F6BF9463DD}"/>
                </c:ext>
              </c:extLst>
            </c:dLbl>
            <c:dLbl>
              <c:idx val="5"/>
              <c:delete val="1"/>
              <c:extLst>
                <c:ext xmlns:c15="http://schemas.microsoft.com/office/drawing/2012/chart" uri="{CE6537A1-D6FC-4f65-9D91-7224C49458BB}"/>
                <c:ext xmlns:c16="http://schemas.microsoft.com/office/drawing/2014/chart" uri="{C3380CC4-5D6E-409C-BE32-E72D297353CC}">
                  <c16:uniqueId val="{00000008-52E7-4208-A981-E6F6BF9463DD}"/>
                </c:ext>
              </c:extLst>
            </c:dLbl>
            <c:dLbl>
              <c:idx val="6"/>
              <c:delete val="1"/>
              <c:extLst>
                <c:ext xmlns:c15="http://schemas.microsoft.com/office/drawing/2012/chart" uri="{CE6537A1-D6FC-4f65-9D91-7224C49458BB}"/>
                <c:ext xmlns:c16="http://schemas.microsoft.com/office/drawing/2014/chart" uri="{C3380CC4-5D6E-409C-BE32-E72D297353CC}">
                  <c16:uniqueId val="{00000009-52E7-4208-A981-E6F6BF9463DD}"/>
                </c:ext>
              </c:extLst>
            </c:dLbl>
            <c:dLbl>
              <c:idx val="7"/>
              <c:delete val="1"/>
              <c:extLst>
                <c:ext xmlns:c15="http://schemas.microsoft.com/office/drawing/2012/chart" uri="{CE6537A1-D6FC-4f65-9D91-7224C49458BB}"/>
                <c:ext xmlns:c16="http://schemas.microsoft.com/office/drawing/2014/chart" uri="{C3380CC4-5D6E-409C-BE32-E72D297353CC}">
                  <c16:uniqueId val="{0000000A-52E7-4208-A981-E6F6BF9463DD}"/>
                </c:ext>
              </c:extLst>
            </c:dLbl>
            <c:dLbl>
              <c:idx val="8"/>
              <c:delete val="1"/>
              <c:extLst>
                <c:ext xmlns:c15="http://schemas.microsoft.com/office/drawing/2012/chart" uri="{CE6537A1-D6FC-4f65-9D91-7224C49458BB}"/>
                <c:ext xmlns:c16="http://schemas.microsoft.com/office/drawing/2014/chart" uri="{C3380CC4-5D6E-409C-BE32-E72D297353CC}">
                  <c16:uniqueId val="{0000000B-52E7-4208-A981-E6F6BF9463DD}"/>
                </c:ext>
              </c:extLst>
            </c:dLbl>
            <c:dLbl>
              <c:idx val="9"/>
              <c:delete val="1"/>
              <c:extLst>
                <c:ext xmlns:c15="http://schemas.microsoft.com/office/drawing/2012/chart" uri="{CE6537A1-D6FC-4f65-9D91-7224C49458BB}"/>
                <c:ext xmlns:c16="http://schemas.microsoft.com/office/drawing/2014/chart" uri="{C3380CC4-5D6E-409C-BE32-E72D297353CC}">
                  <c16:uniqueId val="{0000000C-52E7-4208-A981-E6F6BF9463DD}"/>
                </c:ext>
              </c:extLst>
            </c:dLbl>
            <c:dLbl>
              <c:idx val="10"/>
              <c:delete val="1"/>
              <c:extLst>
                <c:ext xmlns:c15="http://schemas.microsoft.com/office/drawing/2012/chart" uri="{CE6537A1-D6FC-4f65-9D91-7224C49458BB}"/>
                <c:ext xmlns:c16="http://schemas.microsoft.com/office/drawing/2014/chart" uri="{C3380CC4-5D6E-409C-BE32-E72D297353CC}">
                  <c16:uniqueId val="{0000000D-52E7-4208-A981-E6F6BF9463DD}"/>
                </c:ext>
              </c:extLst>
            </c:dLbl>
            <c:dLbl>
              <c:idx val="11"/>
              <c:delete val="1"/>
              <c:extLst>
                <c:ext xmlns:c15="http://schemas.microsoft.com/office/drawing/2012/chart" uri="{CE6537A1-D6FC-4f65-9D91-7224C49458BB}"/>
                <c:ext xmlns:c16="http://schemas.microsoft.com/office/drawing/2014/chart" uri="{C3380CC4-5D6E-409C-BE32-E72D297353CC}">
                  <c16:uniqueId val="{0000000E-52E7-4208-A981-E6F6BF9463DD}"/>
                </c:ext>
              </c:extLst>
            </c:dLbl>
            <c:dLbl>
              <c:idx val="12"/>
              <c:delete val="1"/>
              <c:extLst>
                <c:ext xmlns:c15="http://schemas.microsoft.com/office/drawing/2012/chart" uri="{CE6537A1-D6FC-4f65-9D91-7224C49458BB}"/>
                <c:ext xmlns:c16="http://schemas.microsoft.com/office/drawing/2014/chart" uri="{C3380CC4-5D6E-409C-BE32-E72D297353CC}">
                  <c16:uniqueId val="{0000000F-52E7-4208-A981-E6F6BF9463D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2E7-4208-A981-E6F6BF9463DD}"/>
                </c:ext>
              </c:extLst>
            </c:dLbl>
            <c:dLbl>
              <c:idx val="14"/>
              <c:delete val="1"/>
              <c:extLst>
                <c:ext xmlns:c15="http://schemas.microsoft.com/office/drawing/2012/chart" uri="{CE6537A1-D6FC-4f65-9D91-7224C49458BB}"/>
                <c:ext xmlns:c16="http://schemas.microsoft.com/office/drawing/2014/chart" uri="{C3380CC4-5D6E-409C-BE32-E72D297353CC}">
                  <c16:uniqueId val="{00000011-52E7-4208-A981-E6F6BF9463DD}"/>
                </c:ext>
              </c:extLst>
            </c:dLbl>
            <c:dLbl>
              <c:idx val="15"/>
              <c:delete val="1"/>
              <c:extLst>
                <c:ext xmlns:c15="http://schemas.microsoft.com/office/drawing/2012/chart" uri="{CE6537A1-D6FC-4f65-9D91-7224C49458BB}"/>
                <c:ext xmlns:c16="http://schemas.microsoft.com/office/drawing/2014/chart" uri="{C3380CC4-5D6E-409C-BE32-E72D297353CC}">
                  <c16:uniqueId val="{00000012-52E7-4208-A981-E6F6BF9463DD}"/>
                </c:ext>
              </c:extLst>
            </c:dLbl>
            <c:dLbl>
              <c:idx val="16"/>
              <c:delete val="1"/>
              <c:extLst>
                <c:ext xmlns:c15="http://schemas.microsoft.com/office/drawing/2012/chart" uri="{CE6537A1-D6FC-4f65-9D91-7224C49458BB}"/>
                <c:ext xmlns:c16="http://schemas.microsoft.com/office/drawing/2014/chart" uri="{C3380CC4-5D6E-409C-BE32-E72D297353CC}">
                  <c16:uniqueId val="{00000013-52E7-4208-A981-E6F6BF9463DD}"/>
                </c:ext>
              </c:extLst>
            </c:dLbl>
            <c:dLbl>
              <c:idx val="17"/>
              <c:delete val="1"/>
              <c:extLst>
                <c:ext xmlns:c15="http://schemas.microsoft.com/office/drawing/2012/chart" uri="{CE6537A1-D6FC-4f65-9D91-7224C49458BB}"/>
                <c:ext xmlns:c16="http://schemas.microsoft.com/office/drawing/2014/chart" uri="{C3380CC4-5D6E-409C-BE32-E72D297353CC}">
                  <c16:uniqueId val="{00000014-52E7-4208-A981-E6F6BF9463DD}"/>
                </c:ext>
              </c:extLst>
            </c:dLbl>
            <c:dLbl>
              <c:idx val="18"/>
              <c:delete val="1"/>
              <c:extLst>
                <c:ext xmlns:c15="http://schemas.microsoft.com/office/drawing/2012/chart" uri="{CE6537A1-D6FC-4f65-9D91-7224C49458BB}"/>
                <c:ext xmlns:c16="http://schemas.microsoft.com/office/drawing/2014/chart" uri="{C3380CC4-5D6E-409C-BE32-E72D297353CC}">
                  <c16:uniqueId val="{00000015-52E7-4208-A981-E6F6BF9463DD}"/>
                </c:ext>
              </c:extLst>
            </c:dLbl>
            <c:dLbl>
              <c:idx val="19"/>
              <c:delete val="1"/>
              <c:extLst>
                <c:ext xmlns:c15="http://schemas.microsoft.com/office/drawing/2012/chart" uri="{CE6537A1-D6FC-4f65-9D91-7224C49458BB}"/>
                <c:ext xmlns:c16="http://schemas.microsoft.com/office/drawing/2014/chart" uri="{C3380CC4-5D6E-409C-BE32-E72D297353CC}">
                  <c16:uniqueId val="{00000016-52E7-4208-A981-E6F6BF9463DD}"/>
                </c:ext>
              </c:extLst>
            </c:dLbl>
            <c:dLbl>
              <c:idx val="20"/>
              <c:delete val="1"/>
              <c:extLst>
                <c:ext xmlns:c15="http://schemas.microsoft.com/office/drawing/2012/chart" uri="{CE6537A1-D6FC-4f65-9D91-7224C49458BB}"/>
                <c:ext xmlns:c16="http://schemas.microsoft.com/office/drawing/2014/chart" uri="{C3380CC4-5D6E-409C-BE32-E72D297353CC}">
                  <c16:uniqueId val="{00000017-52E7-4208-A981-E6F6BF9463DD}"/>
                </c:ext>
              </c:extLst>
            </c:dLbl>
            <c:dLbl>
              <c:idx val="21"/>
              <c:delete val="1"/>
              <c:extLst>
                <c:ext xmlns:c15="http://schemas.microsoft.com/office/drawing/2012/chart" uri="{CE6537A1-D6FC-4f65-9D91-7224C49458BB}"/>
                <c:ext xmlns:c16="http://schemas.microsoft.com/office/drawing/2014/chart" uri="{C3380CC4-5D6E-409C-BE32-E72D297353CC}">
                  <c16:uniqueId val="{00000018-52E7-4208-A981-E6F6BF9463DD}"/>
                </c:ext>
              </c:extLst>
            </c:dLbl>
            <c:dLbl>
              <c:idx val="22"/>
              <c:delete val="1"/>
              <c:extLst>
                <c:ext xmlns:c15="http://schemas.microsoft.com/office/drawing/2012/chart" uri="{CE6537A1-D6FC-4f65-9D91-7224C49458BB}"/>
                <c:ext xmlns:c16="http://schemas.microsoft.com/office/drawing/2014/chart" uri="{C3380CC4-5D6E-409C-BE32-E72D297353CC}">
                  <c16:uniqueId val="{00000019-52E7-4208-A981-E6F6BF9463DD}"/>
                </c:ext>
              </c:extLst>
            </c:dLbl>
            <c:dLbl>
              <c:idx val="23"/>
              <c:delete val="1"/>
              <c:extLst>
                <c:ext xmlns:c15="http://schemas.microsoft.com/office/drawing/2012/chart" uri="{CE6537A1-D6FC-4f65-9D91-7224C49458BB}"/>
                <c:ext xmlns:c16="http://schemas.microsoft.com/office/drawing/2014/chart" uri="{C3380CC4-5D6E-409C-BE32-E72D297353CC}">
                  <c16:uniqueId val="{0000001A-52E7-4208-A981-E6F6BF9463DD}"/>
                </c:ext>
              </c:extLst>
            </c:dLbl>
            <c:dLbl>
              <c:idx val="24"/>
              <c:delete val="1"/>
              <c:extLst>
                <c:ext xmlns:c15="http://schemas.microsoft.com/office/drawing/2012/chart" uri="{CE6537A1-D6FC-4f65-9D91-7224C49458BB}"/>
                <c:ext xmlns:c16="http://schemas.microsoft.com/office/drawing/2014/chart" uri="{C3380CC4-5D6E-409C-BE32-E72D297353CC}">
                  <c16:uniqueId val="{0000001B-52E7-4208-A981-E6F6BF9463D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2E7-4208-A981-E6F6BF9463D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Unna (05978)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133147</v>
      </c>
      <c r="F11" s="238">
        <v>135036</v>
      </c>
      <c r="G11" s="238">
        <v>135398</v>
      </c>
      <c r="H11" s="238">
        <v>133128</v>
      </c>
      <c r="I11" s="265">
        <v>132947</v>
      </c>
      <c r="J11" s="263">
        <v>200</v>
      </c>
      <c r="K11" s="266">
        <v>0.15043588798543781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20.347435541168782</v>
      </c>
      <c r="E13" s="115">
        <v>27092</v>
      </c>
      <c r="F13" s="114">
        <v>27915</v>
      </c>
      <c r="G13" s="114">
        <v>27955</v>
      </c>
      <c r="H13" s="114">
        <v>27892</v>
      </c>
      <c r="I13" s="140">
        <v>27842</v>
      </c>
      <c r="J13" s="115">
        <v>-750</v>
      </c>
      <c r="K13" s="116">
        <v>-2.6937719991379931</v>
      </c>
    </row>
    <row r="14" spans="1:255" ht="14.1" customHeight="1" x14ac:dyDescent="0.2">
      <c r="A14" s="306" t="s">
        <v>230</v>
      </c>
      <c r="B14" s="307"/>
      <c r="C14" s="308"/>
      <c r="D14" s="113">
        <v>61.555273494708857</v>
      </c>
      <c r="E14" s="115">
        <v>81959</v>
      </c>
      <c r="F14" s="114">
        <v>82931</v>
      </c>
      <c r="G14" s="114">
        <v>83375</v>
      </c>
      <c r="H14" s="114">
        <v>81275</v>
      </c>
      <c r="I14" s="140">
        <v>81300</v>
      </c>
      <c r="J14" s="115">
        <v>659</v>
      </c>
      <c r="K14" s="116">
        <v>0.81057810578105782</v>
      </c>
    </row>
    <row r="15" spans="1:255" ht="14.1" customHeight="1" x14ac:dyDescent="0.2">
      <c r="A15" s="306" t="s">
        <v>231</v>
      </c>
      <c r="B15" s="307"/>
      <c r="C15" s="308"/>
      <c r="D15" s="113">
        <v>9.0907042592022353</v>
      </c>
      <c r="E15" s="115">
        <v>12104</v>
      </c>
      <c r="F15" s="114">
        <v>12166</v>
      </c>
      <c r="G15" s="114">
        <v>12093</v>
      </c>
      <c r="H15" s="114">
        <v>12044</v>
      </c>
      <c r="I15" s="140">
        <v>11978</v>
      </c>
      <c r="J15" s="115">
        <v>126</v>
      </c>
      <c r="K15" s="116">
        <v>1.0519285356486892</v>
      </c>
    </row>
    <row r="16" spans="1:255" ht="14.1" customHeight="1" x14ac:dyDescent="0.2">
      <c r="A16" s="306" t="s">
        <v>232</v>
      </c>
      <c r="B16" s="307"/>
      <c r="C16" s="308"/>
      <c r="D16" s="113">
        <v>8.8796593239051571</v>
      </c>
      <c r="E16" s="115">
        <v>11823</v>
      </c>
      <c r="F16" s="114">
        <v>11848</v>
      </c>
      <c r="G16" s="114">
        <v>11792</v>
      </c>
      <c r="H16" s="114">
        <v>11734</v>
      </c>
      <c r="I16" s="140">
        <v>11629</v>
      </c>
      <c r="J16" s="115">
        <v>194</v>
      </c>
      <c r="K16" s="116">
        <v>1.6682431851405968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0.28765199366114147</v>
      </c>
      <c r="E18" s="115">
        <v>383</v>
      </c>
      <c r="F18" s="114">
        <v>385</v>
      </c>
      <c r="G18" s="114">
        <v>390</v>
      </c>
      <c r="H18" s="114">
        <v>397</v>
      </c>
      <c r="I18" s="140">
        <v>375</v>
      </c>
      <c r="J18" s="115">
        <v>8</v>
      </c>
      <c r="K18" s="116">
        <v>2.1333333333333333</v>
      </c>
    </row>
    <row r="19" spans="1:255" ht="14.1" customHeight="1" x14ac:dyDescent="0.2">
      <c r="A19" s="306" t="s">
        <v>235</v>
      </c>
      <c r="B19" s="307" t="s">
        <v>236</v>
      </c>
      <c r="C19" s="308"/>
      <c r="D19" s="113">
        <v>0.16673300938060939</v>
      </c>
      <c r="E19" s="115">
        <v>222</v>
      </c>
      <c r="F19" s="114">
        <v>221</v>
      </c>
      <c r="G19" s="114">
        <v>233</v>
      </c>
      <c r="H19" s="114">
        <v>241</v>
      </c>
      <c r="I19" s="140">
        <v>215</v>
      </c>
      <c r="J19" s="115">
        <v>7</v>
      </c>
      <c r="K19" s="116">
        <v>3.2558139534883721</v>
      </c>
    </row>
    <row r="20" spans="1:255" ht="14.1" customHeight="1" x14ac:dyDescent="0.2">
      <c r="A20" s="306">
        <v>12</v>
      </c>
      <c r="B20" s="307" t="s">
        <v>237</v>
      </c>
      <c r="C20" s="308"/>
      <c r="D20" s="113">
        <v>1.0687435691378702</v>
      </c>
      <c r="E20" s="115">
        <v>1423</v>
      </c>
      <c r="F20" s="114">
        <v>1427</v>
      </c>
      <c r="G20" s="114">
        <v>1513</v>
      </c>
      <c r="H20" s="114">
        <v>1449</v>
      </c>
      <c r="I20" s="140">
        <v>1417</v>
      </c>
      <c r="J20" s="115">
        <v>6</v>
      </c>
      <c r="K20" s="116">
        <v>0.42342978122794639</v>
      </c>
    </row>
    <row r="21" spans="1:255" ht="14.1" customHeight="1" x14ac:dyDescent="0.2">
      <c r="A21" s="306">
        <v>21</v>
      </c>
      <c r="B21" s="307" t="s">
        <v>238</v>
      </c>
      <c r="C21" s="308"/>
      <c r="D21" s="113">
        <v>0.28915409284475052</v>
      </c>
      <c r="E21" s="115">
        <v>385</v>
      </c>
      <c r="F21" s="114">
        <v>371</v>
      </c>
      <c r="G21" s="114">
        <v>390</v>
      </c>
      <c r="H21" s="114">
        <v>377</v>
      </c>
      <c r="I21" s="140">
        <v>375</v>
      </c>
      <c r="J21" s="115">
        <v>10</v>
      </c>
      <c r="K21" s="116">
        <v>2.6666666666666665</v>
      </c>
    </row>
    <row r="22" spans="1:255" ht="14.1" customHeight="1" x14ac:dyDescent="0.2">
      <c r="A22" s="306">
        <v>22</v>
      </c>
      <c r="B22" s="307" t="s">
        <v>239</v>
      </c>
      <c r="C22" s="308"/>
      <c r="D22" s="113">
        <v>1.0664904203624566</v>
      </c>
      <c r="E22" s="115">
        <v>1420</v>
      </c>
      <c r="F22" s="114">
        <v>1384</v>
      </c>
      <c r="G22" s="114">
        <v>1389</v>
      </c>
      <c r="H22" s="114">
        <v>1289</v>
      </c>
      <c r="I22" s="140">
        <v>1239</v>
      </c>
      <c r="J22" s="115">
        <v>181</v>
      </c>
      <c r="K22" s="116">
        <v>14.608555286521389</v>
      </c>
    </row>
    <row r="23" spans="1:255" ht="14.1" customHeight="1" x14ac:dyDescent="0.2">
      <c r="A23" s="306">
        <v>23</v>
      </c>
      <c r="B23" s="307" t="s">
        <v>240</v>
      </c>
      <c r="C23" s="308"/>
      <c r="D23" s="113">
        <v>0.71650131058153765</v>
      </c>
      <c r="E23" s="115">
        <v>954</v>
      </c>
      <c r="F23" s="114">
        <v>957</v>
      </c>
      <c r="G23" s="114">
        <v>977</v>
      </c>
      <c r="H23" s="114">
        <v>957</v>
      </c>
      <c r="I23" s="140">
        <v>941</v>
      </c>
      <c r="J23" s="115">
        <v>13</v>
      </c>
      <c r="K23" s="116">
        <v>1.381509032943677</v>
      </c>
    </row>
    <row r="24" spans="1:255" ht="14.1" customHeight="1" x14ac:dyDescent="0.2">
      <c r="A24" s="306">
        <v>24</v>
      </c>
      <c r="B24" s="307" t="s">
        <v>241</v>
      </c>
      <c r="C24" s="308"/>
      <c r="D24" s="113">
        <v>5.8574357664836612</v>
      </c>
      <c r="E24" s="115">
        <v>7799</v>
      </c>
      <c r="F24" s="114">
        <v>7919</v>
      </c>
      <c r="G24" s="114">
        <v>8236</v>
      </c>
      <c r="H24" s="114">
        <v>8312</v>
      </c>
      <c r="I24" s="140">
        <v>8403</v>
      </c>
      <c r="J24" s="115">
        <v>-604</v>
      </c>
      <c r="K24" s="116">
        <v>-7.1879090800904439</v>
      </c>
    </row>
    <row r="25" spans="1:255" ht="14.1" customHeight="1" x14ac:dyDescent="0.2">
      <c r="A25" s="306">
        <v>25</v>
      </c>
      <c r="B25" s="307" t="s">
        <v>242</v>
      </c>
      <c r="C25" s="308"/>
      <c r="D25" s="113">
        <v>5.0448001081511409</v>
      </c>
      <c r="E25" s="115">
        <v>6717</v>
      </c>
      <c r="F25" s="114">
        <v>6757</v>
      </c>
      <c r="G25" s="114">
        <v>6760</v>
      </c>
      <c r="H25" s="114">
        <v>6604</v>
      </c>
      <c r="I25" s="140">
        <v>6612</v>
      </c>
      <c r="J25" s="115">
        <v>105</v>
      </c>
      <c r="K25" s="116">
        <v>1.588021778584392</v>
      </c>
    </row>
    <row r="26" spans="1:255" ht="14.1" customHeight="1" x14ac:dyDescent="0.2">
      <c r="A26" s="306">
        <v>26</v>
      </c>
      <c r="B26" s="307" t="s">
        <v>243</v>
      </c>
      <c r="C26" s="308"/>
      <c r="D26" s="113">
        <v>3.0117088631362328</v>
      </c>
      <c r="E26" s="115">
        <v>4010</v>
      </c>
      <c r="F26" s="114">
        <v>4089</v>
      </c>
      <c r="G26" s="114">
        <v>4170</v>
      </c>
      <c r="H26" s="114">
        <v>4116</v>
      </c>
      <c r="I26" s="140">
        <v>4131</v>
      </c>
      <c r="J26" s="115">
        <v>-121</v>
      </c>
      <c r="K26" s="116">
        <v>-2.9290728637133867</v>
      </c>
    </row>
    <row r="27" spans="1:255" ht="14.1" customHeight="1" x14ac:dyDescent="0.2">
      <c r="A27" s="306">
        <v>27</v>
      </c>
      <c r="B27" s="307" t="s">
        <v>244</v>
      </c>
      <c r="C27" s="308"/>
      <c r="D27" s="113">
        <v>2.2922033541874769</v>
      </c>
      <c r="E27" s="115">
        <v>3052</v>
      </c>
      <c r="F27" s="114">
        <v>3081</v>
      </c>
      <c r="G27" s="114">
        <v>3113</v>
      </c>
      <c r="H27" s="114">
        <v>3044</v>
      </c>
      <c r="I27" s="140">
        <v>3086</v>
      </c>
      <c r="J27" s="115">
        <v>-34</v>
      </c>
      <c r="K27" s="116">
        <v>-1.1017498379779651</v>
      </c>
    </row>
    <row r="28" spans="1:255" ht="14.1" customHeight="1" x14ac:dyDescent="0.2">
      <c r="A28" s="306">
        <v>28</v>
      </c>
      <c r="B28" s="307" t="s">
        <v>245</v>
      </c>
      <c r="C28" s="308"/>
      <c r="D28" s="113">
        <v>0.17123930693143669</v>
      </c>
      <c r="E28" s="115">
        <v>228</v>
      </c>
      <c r="F28" s="114">
        <v>235</v>
      </c>
      <c r="G28" s="114">
        <v>250</v>
      </c>
      <c r="H28" s="114">
        <v>255</v>
      </c>
      <c r="I28" s="140">
        <v>259</v>
      </c>
      <c r="J28" s="115">
        <v>-31</v>
      </c>
      <c r="K28" s="116">
        <v>-11.969111969111969</v>
      </c>
    </row>
    <row r="29" spans="1:255" ht="14.1" customHeight="1" x14ac:dyDescent="0.2">
      <c r="A29" s="306">
        <v>29</v>
      </c>
      <c r="B29" s="307" t="s">
        <v>246</v>
      </c>
      <c r="C29" s="308"/>
      <c r="D29" s="113">
        <v>1.9369568972639264</v>
      </c>
      <c r="E29" s="115">
        <v>2579</v>
      </c>
      <c r="F29" s="114">
        <v>2600</v>
      </c>
      <c r="G29" s="114">
        <v>2623</v>
      </c>
      <c r="H29" s="114">
        <v>2618</v>
      </c>
      <c r="I29" s="140">
        <v>2683</v>
      </c>
      <c r="J29" s="115">
        <v>-104</v>
      </c>
      <c r="K29" s="116">
        <v>-3.876257920238539</v>
      </c>
    </row>
    <row r="30" spans="1:255"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255" ht="14.1" customHeight="1" x14ac:dyDescent="0.2">
      <c r="A31" s="306" t="s">
        <v>249</v>
      </c>
      <c r="B31" s="307" t="s">
        <v>250</v>
      </c>
      <c r="C31" s="308"/>
      <c r="D31" s="113">
        <v>1.0364484366902746</v>
      </c>
      <c r="E31" s="115">
        <v>1380</v>
      </c>
      <c r="F31" s="114">
        <v>1438</v>
      </c>
      <c r="G31" s="114">
        <v>1437</v>
      </c>
      <c r="H31" s="114">
        <v>1400</v>
      </c>
      <c r="I31" s="140">
        <v>1403</v>
      </c>
      <c r="J31" s="115">
        <v>-23</v>
      </c>
      <c r="K31" s="116">
        <v>-1.639344262295082</v>
      </c>
    </row>
    <row r="32" spans="1:255" ht="14.1" customHeight="1" x14ac:dyDescent="0.2">
      <c r="A32" s="306">
        <v>31</v>
      </c>
      <c r="B32" s="307" t="s">
        <v>251</v>
      </c>
      <c r="C32" s="308"/>
      <c r="D32" s="113">
        <v>0.57755713609769654</v>
      </c>
      <c r="E32" s="115">
        <v>769</v>
      </c>
      <c r="F32" s="114">
        <v>763</v>
      </c>
      <c r="G32" s="114">
        <v>763</v>
      </c>
      <c r="H32" s="114">
        <v>766</v>
      </c>
      <c r="I32" s="140">
        <v>748</v>
      </c>
      <c r="J32" s="115">
        <v>21</v>
      </c>
      <c r="K32" s="116">
        <v>2.8074866310160429</v>
      </c>
    </row>
    <row r="33" spans="1:11" ht="14.1" customHeight="1" x14ac:dyDescent="0.2">
      <c r="A33" s="306">
        <v>32</v>
      </c>
      <c r="B33" s="307" t="s">
        <v>252</v>
      </c>
      <c r="C33" s="308"/>
      <c r="D33" s="113">
        <v>1.6252713166650394</v>
      </c>
      <c r="E33" s="115">
        <v>2164</v>
      </c>
      <c r="F33" s="114">
        <v>2164</v>
      </c>
      <c r="G33" s="114">
        <v>2206</v>
      </c>
      <c r="H33" s="114">
        <v>2218</v>
      </c>
      <c r="I33" s="140">
        <v>2132</v>
      </c>
      <c r="J33" s="115">
        <v>32</v>
      </c>
      <c r="K33" s="116">
        <v>1.5009380863039399</v>
      </c>
    </row>
    <row r="34" spans="1:11" ht="14.1" customHeight="1" x14ac:dyDescent="0.2">
      <c r="A34" s="306">
        <v>33</v>
      </c>
      <c r="B34" s="307" t="s">
        <v>253</v>
      </c>
      <c r="C34" s="308"/>
      <c r="D34" s="113">
        <v>0.98011971730493364</v>
      </c>
      <c r="E34" s="115">
        <v>1305</v>
      </c>
      <c r="F34" s="114">
        <v>1269</v>
      </c>
      <c r="G34" s="114">
        <v>1333</v>
      </c>
      <c r="H34" s="114">
        <v>1296</v>
      </c>
      <c r="I34" s="140">
        <v>1245</v>
      </c>
      <c r="J34" s="115">
        <v>60</v>
      </c>
      <c r="K34" s="116">
        <v>4.8192771084337354</v>
      </c>
    </row>
    <row r="35" spans="1:11" ht="14.1" customHeight="1" x14ac:dyDescent="0.2">
      <c r="A35" s="306">
        <v>34</v>
      </c>
      <c r="B35" s="307" t="s">
        <v>254</v>
      </c>
      <c r="C35" s="308"/>
      <c r="D35" s="113">
        <v>2.1239682456232587</v>
      </c>
      <c r="E35" s="115">
        <v>2828</v>
      </c>
      <c r="F35" s="114">
        <v>2831</v>
      </c>
      <c r="G35" s="114">
        <v>2869</v>
      </c>
      <c r="H35" s="114">
        <v>2798</v>
      </c>
      <c r="I35" s="140">
        <v>2807</v>
      </c>
      <c r="J35" s="115">
        <v>21</v>
      </c>
      <c r="K35" s="116">
        <v>0.74812967581047385</v>
      </c>
    </row>
    <row r="36" spans="1:11" ht="14.1" customHeight="1" x14ac:dyDescent="0.2">
      <c r="A36" s="306">
        <v>41</v>
      </c>
      <c r="B36" s="307" t="s">
        <v>255</v>
      </c>
      <c r="C36" s="308"/>
      <c r="D36" s="113">
        <v>1.6793468872749668</v>
      </c>
      <c r="E36" s="115">
        <v>2236</v>
      </c>
      <c r="F36" s="114">
        <v>2285</v>
      </c>
      <c r="G36" s="114">
        <v>2309</v>
      </c>
      <c r="H36" s="114">
        <v>2266</v>
      </c>
      <c r="I36" s="140">
        <v>2287</v>
      </c>
      <c r="J36" s="115">
        <v>-51</v>
      </c>
      <c r="K36" s="116">
        <v>-2.2299956274595538</v>
      </c>
    </row>
    <row r="37" spans="1:11" ht="14.1" customHeight="1" x14ac:dyDescent="0.2">
      <c r="A37" s="306">
        <v>42</v>
      </c>
      <c r="B37" s="307" t="s">
        <v>256</v>
      </c>
      <c r="C37" s="308"/>
      <c r="D37" s="113">
        <v>0.13368682734120935</v>
      </c>
      <c r="E37" s="115">
        <v>178</v>
      </c>
      <c r="F37" s="114">
        <v>166</v>
      </c>
      <c r="G37" s="114">
        <v>162</v>
      </c>
      <c r="H37" s="114">
        <v>167</v>
      </c>
      <c r="I37" s="140">
        <v>164</v>
      </c>
      <c r="J37" s="115">
        <v>14</v>
      </c>
      <c r="K37" s="116">
        <v>8.536585365853659</v>
      </c>
    </row>
    <row r="38" spans="1:11" ht="14.1" customHeight="1" x14ac:dyDescent="0.2">
      <c r="A38" s="306">
        <v>43</v>
      </c>
      <c r="B38" s="307" t="s">
        <v>257</v>
      </c>
      <c r="C38" s="308"/>
      <c r="D38" s="113">
        <v>1.7552028960472259</v>
      </c>
      <c r="E38" s="115">
        <v>2337</v>
      </c>
      <c r="F38" s="114">
        <v>2357</v>
      </c>
      <c r="G38" s="114">
        <v>2319</v>
      </c>
      <c r="H38" s="114">
        <v>2222</v>
      </c>
      <c r="I38" s="140">
        <v>2195</v>
      </c>
      <c r="J38" s="115">
        <v>142</v>
      </c>
      <c r="K38" s="116">
        <v>6.4692482915717537</v>
      </c>
    </row>
    <row r="39" spans="1:11" ht="14.1" customHeight="1" x14ac:dyDescent="0.2">
      <c r="A39" s="306">
        <v>51</v>
      </c>
      <c r="B39" s="307" t="s">
        <v>258</v>
      </c>
      <c r="C39" s="308"/>
      <c r="D39" s="113">
        <v>13.21772176616822</v>
      </c>
      <c r="E39" s="115">
        <v>17599</v>
      </c>
      <c r="F39" s="114">
        <v>18440</v>
      </c>
      <c r="G39" s="114">
        <v>18315</v>
      </c>
      <c r="H39" s="114">
        <v>17767</v>
      </c>
      <c r="I39" s="140">
        <v>17781</v>
      </c>
      <c r="J39" s="115">
        <v>-182</v>
      </c>
      <c r="K39" s="116">
        <v>-1.0235644789381924</v>
      </c>
    </row>
    <row r="40" spans="1:11" ht="14.1" customHeight="1" x14ac:dyDescent="0.2">
      <c r="A40" s="306" t="s">
        <v>259</v>
      </c>
      <c r="B40" s="307" t="s">
        <v>260</v>
      </c>
      <c r="C40" s="308"/>
      <c r="D40" s="113">
        <v>12.266141933351859</v>
      </c>
      <c r="E40" s="115">
        <v>16332</v>
      </c>
      <c r="F40" s="114">
        <v>17177</v>
      </c>
      <c r="G40" s="114">
        <v>17028</v>
      </c>
      <c r="H40" s="114">
        <v>16512</v>
      </c>
      <c r="I40" s="140">
        <v>16523</v>
      </c>
      <c r="J40" s="115">
        <v>-191</v>
      </c>
      <c r="K40" s="116">
        <v>-1.1559644132421474</v>
      </c>
    </row>
    <row r="41" spans="1:11" ht="14.1" customHeight="1" x14ac:dyDescent="0.2">
      <c r="A41" s="306"/>
      <c r="B41" s="307" t="s">
        <v>261</v>
      </c>
      <c r="C41" s="308"/>
      <c r="D41" s="113">
        <v>10.95480934606112</v>
      </c>
      <c r="E41" s="115">
        <v>14586</v>
      </c>
      <c r="F41" s="114">
        <v>15435</v>
      </c>
      <c r="G41" s="114">
        <v>15219</v>
      </c>
      <c r="H41" s="114">
        <v>14748</v>
      </c>
      <c r="I41" s="140">
        <v>14811</v>
      </c>
      <c r="J41" s="115">
        <v>-225</v>
      </c>
      <c r="K41" s="116">
        <v>-1.5191411788535547</v>
      </c>
    </row>
    <row r="42" spans="1:11" ht="14.1" customHeight="1" x14ac:dyDescent="0.2">
      <c r="A42" s="306">
        <v>52</v>
      </c>
      <c r="B42" s="307" t="s">
        <v>262</v>
      </c>
      <c r="C42" s="308"/>
      <c r="D42" s="113">
        <v>4.029381060031394</v>
      </c>
      <c r="E42" s="115">
        <v>5365</v>
      </c>
      <c r="F42" s="114">
        <v>5438</v>
      </c>
      <c r="G42" s="114">
        <v>5527</v>
      </c>
      <c r="H42" s="114">
        <v>5549</v>
      </c>
      <c r="I42" s="140">
        <v>5460</v>
      </c>
      <c r="J42" s="115">
        <v>-95</v>
      </c>
      <c r="K42" s="116">
        <v>-1.73992673992674</v>
      </c>
    </row>
    <row r="43" spans="1:11" ht="14.1" customHeight="1" x14ac:dyDescent="0.2">
      <c r="A43" s="306" t="s">
        <v>263</v>
      </c>
      <c r="B43" s="307" t="s">
        <v>264</v>
      </c>
      <c r="C43" s="308"/>
      <c r="D43" s="113">
        <v>3.3849805102630928</v>
      </c>
      <c r="E43" s="115">
        <v>4507</v>
      </c>
      <c r="F43" s="114">
        <v>4579</v>
      </c>
      <c r="G43" s="114">
        <v>4637</v>
      </c>
      <c r="H43" s="114">
        <v>4660</v>
      </c>
      <c r="I43" s="140">
        <v>4588</v>
      </c>
      <c r="J43" s="115">
        <v>-81</v>
      </c>
      <c r="K43" s="116">
        <v>-1.7654751525719268</v>
      </c>
    </row>
    <row r="44" spans="1:11" ht="14.1" customHeight="1" x14ac:dyDescent="0.2">
      <c r="A44" s="306">
        <v>53</v>
      </c>
      <c r="B44" s="307" t="s">
        <v>265</v>
      </c>
      <c r="C44" s="308"/>
      <c r="D44" s="113">
        <v>0.63238375629942845</v>
      </c>
      <c r="E44" s="115">
        <v>842</v>
      </c>
      <c r="F44" s="114">
        <v>856</v>
      </c>
      <c r="G44" s="114">
        <v>872</v>
      </c>
      <c r="H44" s="114">
        <v>887</v>
      </c>
      <c r="I44" s="140">
        <v>877</v>
      </c>
      <c r="J44" s="115">
        <v>-35</v>
      </c>
      <c r="K44" s="116">
        <v>-3.9908779931584948</v>
      </c>
    </row>
    <row r="45" spans="1:11" ht="14.1" customHeight="1" x14ac:dyDescent="0.2">
      <c r="A45" s="306" t="s">
        <v>266</v>
      </c>
      <c r="B45" s="307" t="s">
        <v>267</v>
      </c>
      <c r="C45" s="308"/>
      <c r="D45" s="113">
        <v>0.5662913922206283</v>
      </c>
      <c r="E45" s="115">
        <v>754</v>
      </c>
      <c r="F45" s="114">
        <v>772</v>
      </c>
      <c r="G45" s="114">
        <v>789</v>
      </c>
      <c r="H45" s="114">
        <v>799</v>
      </c>
      <c r="I45" s="140">
        <v>787</v>
      </c>
      <c r="J45" s="115">
        <v>-33</v>
      </c>
      <c r="K45" s="116">
        <v>-4.1931385006353237</v>
      </c>
    </row>
    <row r="46" spans="1:11" ht="14.1" customHeight="1" x14ac:dyDescent="0.2">
      <c r="A46" s="306">
        <v>54</v>
      </c>
      <c r="B46" s="307" t="s">
        <v>268</v>
      </c>
      <c r="C46" s="308"/>
      <c r="D46" s="113">
        <v>2.4033586937745501</v>
      </c>
      <c r="E46" s="115">
        <v>3200</v>
      </c>
      <c r="F46" s="114">
        <v>3130</v>
      </c>
      <c r="G46" s="114">
        <v>3153</v>
      </c>
      <c r="H46" s="114">
        <v>3085</v>
      </c>
      <c r="I46" s="140">
        <v>3038</v>
      </c>
      <c r="J46" s="115">
        <v>162</v>
      </c>
      <c r="K46" s="116">
        <v>5.332455562870309</v>
      </c>
    </row>
    <row r="47" spans="1:11" ht="14.1" customHeight="1" x14ac:dyDescent="0.2">
      <c r="A47" s="306">
        <v>61</v>
      </c>
      <c r="B47" s="307" t="s">
        <v>269</v>
      </c>
      <c r="C47" s="308"/>
      <c r="D47" s="113">
        <v>3.1438935912938333</v>
      </c>
      <c r="E47" s="115">
        <v>4186</v>
      </c>
      <c r="F47" s="114">
        <v>4290</v>
      </c>
      <c r="G47" s="114">
        <v>4247</v>
      </c>
      <c r="H47" s="114">
        <v>4167</v>
      </c>
      <c r="I47" s="140">
        <v>4173</v>
      </c>
      <c r="J47" s="115">
        <v>13</v>
      </c>
      <c r="K47" s="116">
        <v>0.3115264797507788</v>
      </c>
    </row>
    <row r="48" spans="1:11" ht="14.1" customHeight="1" x14ac:dyDescent="0.2">
      <c r="A48" s="306">
        <v>62</v>
      </c>
      <c r="B48" s="307" t="s">
        <v>270</v>
      </c>
      <c r="C48" s="308"/>
      <c r="D48" s="113">
        <v>6.7203917474670849</v>
      </c>
      <c r="E48" s="115">
        <v>8948</v>
      </c>
      <c r="F48" s="114">
        <v>9096</v>
      </c>
      <c r="G48" s="114">
        <v>9078</v>
      </c>
      <c r="H48" s="114">
        <v>8955</v>
      </c>
      <c r="I48" s="140">
        <v>8951</v>
      </c>
      <c r="J48" s="115">
        <v>-3</v>
      </c>
      <c r="K48" s="116">
        <v>-3.3515808289576586E-2</v>
      </c>
    </row>
    <row r="49" spans="1:11" ht="14.1" customHeight="1" x14ac:dyDescent="0.2">
      <c r="A49" s="306">
        <v>63</v>
      </c>
      <c r="B49" s="307" t="s">
        <v>271</v>
      </c>
      <c r="C49" s="308"/>
      <c r="D49" s="113">
        <v>1.5824614899321803</v>
      </c>
      <c r="E49" s="115">
        <v>2107</v>
      </c>
      <c r="F49" s="114">
        <v>2139</v>
      </c>
      <c r="G49" s="114">
        <v>2161</v>
      </c>
      <c r="H49" s="114">
        <v>2138</v>
      </c>
      <c r="I49" s="140">
        <v>2097</v>
      </c>
      <c r="J49" s="115">
        <v>10</v>
      </c>
      <c r="K49" s="116">
        <v>0.47687172150691465</v>
      </c>
    </row>
    <row r="50" spans="1:11" ht="14.1" customHeight="1" x14ac:dyDescent="0.2">
      <c r="A50" s="306" t="s">
        <v>272</v>
      </c>
      <c r="B50" s="307" t="s">
        <v>273</v>
      </c>
      <c r="C50" s="308"/>
      <c r="D50" s="113">
        <v>0.14495257121827754</v>
      </c>
      <c r="E50" s="115">
        <v>193</v>
      </c>
      <c r="F50" s="114">
        <v>197</v>
      </c>
      <c r="G50" s="114">
        <v>201</v>
      </c>
      <c r="H50" s="114">
        <v>185</v>
      </c>
      <c r="I50" s="140">
        <v>181</v>
      </c>
      <c r="J50" s="115">
        <v>12</v>
      </c>
      <c r="K50" s="116">
        <v>6.6298342541436464</v>
      </c>
    </row>
    <row r="51" spans="1:11" ht="14.1" customHeight="1" x14ac:dyDescent="0.2">
      <c r="A51" s="306" t="s">
        <v>274</v>
      </c>
      <c r="B51" s="307" t="s">
        <v>275</v>
      </c>
      <c r="C51" s="308"/>
      <c r="D51" s="113">
        <v>1.1979240989282522</v>
      </c>
      <c r="E51" s="115">
        <v>1595</v>
      </c>
      <c r="F51" s="114">
        <v>1612</v>
      </c>
      <c r="G51" s="114">
        <v>1633</v>
      </c>
      <c r="H51" s="114">
        <v>1645</v>
      </c>
      <c r="I51" s="140">
        <v>1608</v>
      </c>
      <c r="J51" s="115">
        <v>-13</v>
      </c>
      <c r="K51" s="116">
        <v>-0.80845771144278611</v>
      </c>
    </row>
    <row r="52" spans="1:11" ht="14.1" customHeight="1" x14ac:dyDescent="0.2">
      <c r="A52" s="306">
        <v>71</v>
      </c>
      <c r="B52" s="307" t="s">
        <v>276</v>
      </c>
      <c r="C52" s="308"/>
      <c r="D52" s="113">
        <v>11.337844637881439</v>
      </c>
      <c r="E52" s="115">
        <v>15096</v>
      </c>
      <c r="F52" s="114">
        <v>15386</v>
      </c>
      <c r="G52" s="114">
        <v>15314</v>
      </c>
      <c r="H52" s="114">
        <v>15328</v>
      </c>
      <c r="I52" s="140">
        <v>15472</v>
      </c>
      <c r="J52" s="115">
        <v>-376</v>
      </c>
      <c r="K52" s="116">
        <v>-2.4301964839710446</v>
      </c>
    </row>
    <row r="53" spans="1:11" ht="14.1" customHeight="1" x14ac:dyDescent="0.2">
      <c r="A53" s="306" t="s">
        <v>277</v>
      </c>
      <c r="B53" s="307" t="s">
        <v>278</v>
      </c>
      <c r="C53" s="308"/>
      <c r="D53" s="113">
        <v>4.8645482061180498</v>
      </c>
      <c r="E53" s="115">
        <v>6477</v>
      </c>
      <c r="F53" s="114">
        <v>6672</v>
      </c>
      <c r="G53" s="114">
        <v>6620</v>
      </c>
      <c r="H53" s="114">
        <v>6674</v>
      </c>
      <c r="I53" s="140">
        <v>6752</v>
      </c>
      <c r="J53" s="115">
        <v>-275</v>
      </c>
      <c r="K53" s="116">
        <v>-4.0728672985781991</v>
      </c>
    </row>
    <row r="54" spans="1:11" ht="14.1" customHeight="1" x14ac:dyDescent="0.2">
      <c r="A54" s="306" t="s">
        <v>279</v>
      </c>
      <c r="B54" s="307" t="s">
        <v>280</v>
      </c>
      <c r="C54" s="308"/>
      <c r="D54" s="113">
        <v>5.2806296799777686</v>
      </c>
      <c r="E54" s="115">
        <v>7031</v>
      </c>
      <c r="F54" s="114">
        <v>7124</v>
      </c>
      <c r="G54" s="114">
        <v>7115</v>
      </c>
      <c r="H54" s="114">
        <v>7090</v>
      </c>
      <c r="I54" s="140">
        <v>7168</v>
      </c>
      <c r="J54" s="115">
        <v>-137</v>
      </c>
      <c r="K54" s="116">
        <v>-1.9112723214285714</v>
      </c>
    </row>
    <row r="55" spans="1:11" ht="14.1" customHeight="1" x14ac:dyDescent="0.2">
      <c r="A55" s="306">
        <v>72</v>
      </c>
      <c r="B55" s="307" t="s">
        <v>281</v>
      </c>
      <c r="C55" s="308"/>
      <c r="D55" s="113">
        <v>2.7608582994735142</v>
      </c>
      <c r="E55" s="115">
        <v>3676</v>
      </c>
      <c r="F55" s="114">
        <v>3713</v>
      </c>
      <c r="G55" s="114">
        <v>3707</v>
      </c>
      <c r="H55" s="114">
        <v>3634</v>
      </c>
      <c r="I55" s="140">
        <v>3648</v>
      </c>
      <c r="J55" s="115">
        <v>28</v>
      </c>
      <c r="K55" s="116">
        <v>0.76754385964912286</v>
      </c>
    </row>
    <row r="56" spans="1:11" ht="14.1" customHeight="1" x14ac:dyDescent="0.2">
      <c r="A56" s="306" t="s">
        <v>282</v>
      </c>
      <c r="B56" s="307" t="s">
        <v>283</v>
      </c>
      <c r="C56" s="308"/>
      <c r="D56" s="113">
        <v>1.2677717109660751</v>
      </c>
      <c r="E56" s="115">
        <v>1688</v>
      </c>
      <c r="F56" s="114">
        <v>1704</v>
      </c>
      <c r="G56" s="114">
        <v>1712</v>
      </c>
      <c r="H56" s="114">
        <v>1682</v>
      </c>
      <c r="I56" s="140">
        <v>1717</v>
      </c>
      <c r="J56" s="115">
        <v>-29</v>
      </c>
      <c r="K56" s="116">
        <v>-1.6889924286546301</v>
      </c>
    </row>
    <row r="57" spans="1:11" ht="14.1" customHeight="1" x14ac:dyDescent="0.2">
      <c r="A57" s="306" t="s">
        <v>284</v>
      </c>
      <c r="B57" s="307" t="s">
        <v>285</v>
      </c>
      <c r="C57" s="308"/>
      <c r="D57" s="113">
        <v>1.0049043538344837</v>
      </c>
      <c r="E57" s="115">
        <v>1338</v>
      </c>
      <c r="F57" s="114">
        <v>1357</v>
      </c>
      <c r="G57" s="114">
        <v>1342</v>
      </c>
      <c r="H57" s="114">
        <v>1307</v>
      </c>
      <c r="I57" s="140">
        <v>1275</v>
      </c>
      <c r="J57" s="115">
        <v>63</v>
      </c>
      <c r="K57" s="116">
        <v>4.9411764705882355</v>
      </c>
    </row>
    <row r="58" spans="1:11" ht="14.1" customHeight="1" x14ac:dyDescent="0.2">
      <c r="A58" s="306">
        <v>73</v>
      </c>
      <c r="B58" s="307" t="s">
        <v>286</v>
      </c>
      <c r="C58" s="308"/>
      <c r="D58" s="113">
        <v>2.4529279668336499</v>
      </c>
      <c r="E58" s="115">
        <v>3266</v>
      </c>
      <c r="F58" s="114">
        <v>3267</v>
      </c>
      <c r="G58" s="114">
        <v>3254</v>
      </c>
      <c r="H58" s="114">
        <v>3160</v>
      </c>
      <c r="I58" s="140">
        <v>3152</v>
      </c>
      <c r="J58" s="115">
        <v>114</v>
      </c>
      <c r="K58" s="116">
        <v>3.6167512690355328</v>
      </c>
    </row>
    <row r="59" spans="1:11" ht="14.1" customHeight="1" x14ac:dyDescent="0.2">
      <c r="A59" s="306" t="s">
        <v>287</v>
      </c>
      <c r="B59" s="307" t="s">
        <v>288</v>
      </c>
      <c r="C59" s="308"/>
      <c r="D59" s="113">
        <v>2.0045513605263356</v>
      </c>
      <c r="E59" s="115">
        <v>2669</v>
      </c>
      <c r="F59" s="114">
        <v>2676</v>
      </c>
      <c r="G59" s="114">
        <v>2666</v>
      </c>
      <c r="H59" s="114">
        <v>2586</v>
      </c>
      <c r="I59" s="140">
        <v>2577</v>
      </c>
      <c r="J59" s="115">
        <v>92</v>
      </c>
      <c r="K59" s="116">
        <v>3.5700426852929765</v>
      </c>
    </row>
    <row r="60" spans="1:11" ht="14.1" customHeight="1" x14ac:dyDescent="0.2">
      <c r="A60" s="306">
        <v>81</v>
      </c>
      <c r="B60" s="307" t="s">
        <v>289</v>
      </c>
      <c r="C60" s="308"/>
      <c r="D60" s="113">
        <v>8.573982140040707</v>
      </c>
      <c r="E60" s="115">
        <v>11416</v>
      </c>
      <c r="F60" s="114">
        <v>11386</v>
      </c>
      <c r="G60" s="114">
        <v>11298</v>
      </c>
      <c r="H60" s="114">
        <v>11148</v>
      </c>
      <c r="I60" s="140">
        <v>11133</v>
      </c>
      <c r="J60" s="115">
        <v>283</v>
      </c>
      <c r="K60" s="116">
        <v>2.541992275217821</v>
      </c>
    </row>
    <row r="61" spans="1:11" ht="14.1" customHeight="1" x14ac:dyDescent="0.2">
      <c r="A61" s="306" t="s">
        <v>290</v>
      </c>
      <c r="B61" s="307" t="s">
        <v>291</v>
      </c>
      <c r="C61" s="308"/>
      <c r="D61" s="113">
        <v>2.5423028682583912</v>
      </c>
      <c r="E61" s="115">
        <v>3385</v>
      </c>
      <c r="F61" s="114">
        <v>3419</v>
      </c>
      <c r="G61" s="114">
        <v>3417</v>
      </c>
      <c r="H61" s="114">
        <v>3266</v>
      </c>
      <c r="I61" s="140">
        <v>3311</v>
      </c>
      <c r="J61" s="115">
        <v>74</v>
      </c>
      <c r="K61" s="116">
        <v>2.234974327997584</v>
      </c>
    </row>
    <row r="62" spans="1:11" ht="14.1" customHeight="1" x14ac:dyDescent="0.2">
      <c r="A62" s="306" t="s">
        <v>292</v>
      </c>
      <c r="B62" s="307" t="s">
        <v>293</v>
      </c>
      <c r="C62" s="308"/>
      <c r="D62" s="113">
        <v>3.6906576941275433</v>
      </c>
      <c r="E62" s="115">
        <v>4914</v>
      </c>
      <c r="F62" s="114">
        <v>4861</v>
      </c>
      <c r="G62" s="114">
        <v>4806</v>
      </c>
      <c r="H62" s="114">
        <v>4779</v>
      </c>
      <c r="I62" s="140">
        <v>4798</v>
      </c>
      <c r="J62" s="115">
        <v>116</v>
      </c>
      <c r="K62" s="116">
        <v>2.4176740308461859</v>
      </c>
    </row>
    <row r="63" spans="1:11" ht="14.1" customHeight="1" x14ac:dyDescent="0.2">
      <c r="A63" s="306"/>
      <c r="B63" s="307" t="s">
        <v>294</v>
      </c>
      <c r="C63" s="308"/>
      <c r="D63" s="113">
        <v>3.2760783194514334</v>
      </c>
      <c r="E63" s="115">
        <v>4362</v>
      </c>
      <c r="F63" s="114">
        <v>4323</v>
      </c>
      <c r="G63" s="114">
        <v>4274</v>
      </c>
      <c r="H63" s="114">
        <v>4253</v>
      </c>
      <c r="I63" s="140">
        <v>4280</v>
      </c>
      <c r="J63" s="115">
        <v>82</v>
      </c>
      <c r="K63" s="116">
        <v>1.9158878504672898</v>
      </c>
    </row>
    <row r="64" spans="1:11" ht="14.1" customHeight="1" x14ac:dyDescent="0.2">
      <c r="A64" s="306" t="s">
        <v>295</v>
      </c>
      <c r="B64" s="307" t="s">
        <v>296</v>
      </c>
      <c r="C64" s="308"/>
      <c r="D64" s="113">
        <v>0.78109157547672869</v>
      </c>
      <c r="E64" s="115">
        <v>1040</v>
      </c>
      <c r="F64" s="114">
        <v>1026</v>
      </c>
      <c r="G64" s="114">
        <v>1011</v>
      </c>
      <c r="H64" s="114">
        <v>1014</v>
      </c>
      <c r="I64" s="140">
        <v>1027</v>
      </c>
      <c r="J64" s="115">
        <v>13</v>
      </c>
      <c r="K64" s="116">
        <v>1.2658227848101267</v>
      </c>
    </row>
    <row r="65" spans="1:11" ht="14.1" customHeight="1" x14ac:dyDescent="0.2">
      <c r="A65" s="306" t="s">
        <v>297</v>
      </c>
      <c r="B65" s="307" t="s">
        <v>298</v>
      </c>
      <c r="C65" s="308"/>
      <c r="D65" s="113">
        <v>0.69697402119461949</v>
      </c>
      <c r="E65" s="115">
        <v>928</v>
      </c>
      <c r="F65" s="114">
        <v>932</v>
      </c>
      <c r="G65" s="114">
        <v>912</v>
      </c>
      <c r="H65" s="114">
        <v>951</v>
      </c>
      <c r="I65" s="140">
        <v>890</v>
      </c>
      <c r="J65" s="115">
        <v>38</v>
      </c>
      <c r="K65" s="116">
        <v>4.2696629213483144</v>
      </c>
    </row>
    <row r="66" spans="1:11" ht="14.1" customHeight="1" x14ac:dyDescent="0.2">
      <c r="A66" s="306">
        <v>82</v>
      </c>
      <c r="B66" s="307" t="s">
        <v>299</v>
      </c>
      <c r="C66" s="308"/>
      <c r="D66" s="113">
        <v>3.988073332482144</v>
      </c>
      <c r="E66" s="115">
        <v>5310</v>
      </c>
      <c r="F66" s="114">
        <v>5392</v>
      </c>
      <c r="G66" s="114">
        <v>5333</v>
      </c>
      <c r="H66" s="114">
        <v>5167</v>
      </c>
      <c r="I66" s="140">
        <v>5182</v>
      </c>
      <c r="J66" s="115">
        <v>128</v>
      </c>
      <c r="K66" s="116">
        <v>2.4700887688151294</v>
      </c>
    </row>
    <row r="67" spans="1:11" ht="14.1" customHeight="1" x14ac:dyDescent="0.2">
      <c r="A67" s="306" t="s">
        <v>300</v>
      </c>
      <c r="B67" s="307" t="s">
        <v>301</v>
      </c>
      <c r="C67" s="308"/>
      <c r="D67" s="113">
        <v>2.8479800521228418</v>
      </c>
      <c r="E67" s="115">
        <v>3792</v>
      </c>
      <c r="F67" s="114">
        <v>3843</v>
      </c>
      <c r="G67" s="114">
        <v>3754</v>
      </c>
      <c r="H67" s="114">
        <v>3655</v>
      </c>
      <c r="I67" s="140">
        <v>3650</v>
      </c>
      <c r="J67" s="115">
        <v>142</v>
      </c>
      <c r="K67" s="116">
        <v>3.8904109589041096</v>
      </c>
    </row>
    <row r="68" spans="1:11" ht="14.1" customHeight="1" x14ac:dyDescent="0.2">
      <c r="A68" s="306" t="s">
        <v>302</v>
      </c>
      <c r="B68" s="307" t="s">
        <v>303</v>
      </c>
      <c r="C68" s="308"/>
      <c r="D68" s="113">
        <v>0.52197946630416003</v>
      </c>
      <c r="E68" s="115">
        <v>695</v>
      </c>
      <c r="F68" s="114">
        <v>711</v>
      </c>
      <c r="G68" s="114">
        <v>722</v>
      </c>
      <c r="H68" s="114">
        <v>678</v>
      </c>
      <c r="I68" s="140">
        <v>686</v>
      </c>
      <c r="J68" s="115">
        <v>9</v>
      </c>
      <c r="K68" s="116">
        <v>1.3119533527696794</v>
      </c>
    </row>
    <row r="69" spans="1:11" ht="14.1" customHeight="1" x14ac:dyDescent="0.2">
      <c r="A69" s="306">
        <v>83</v>
      </c>
      <c r="B69" s="307" t="s">
        <v>304</v>
      </c>
      <c r="C69" s="308"/>
      <c r="D69" s="113">
        <v>6.094767437493898</v>
      </c>
      <c r="E69" s="115">
        <v>8115</v>
      </c>
      <c r="F69" s="114">
        <v>8095</v>
      </c>
      <c r="G69" s="114">
        <v>8056</v>
      </c>
      <c r="H69" s="114">
        <v>7759</v>
      </c>
      <c r="I69" s="140">
        <v>7666</v>
      </c>
      <c r="J69" s="115">
        <v>449</v>
      </c>
      <c r="K69" s="116">
        <v>5.8570310461779282</v>
      </c>
    </row>
    <row r="70" spans="1:11" ht="14.1" customHeight="1" x14ac:dyDescent="0.2">
      <c r="A70" s="306" t="s">
        <v>305</v>
      </c>
      <c r="B70" s="307" t="s">
        <v>306</v>
      </c>
      <c r="C70" s="308"/>
      <c r="D70" s="113">
        <v>4.8870796938721863</v>
      </c>
      <c r="E70" s="115">
        <v>6507</v>
      </c>
      <c r="F70" s="114">
        <v>6504</v>
      </c>
      <c r="G70" s="114">
        <v>6492</v>
      </c>
      <c r="H70" s="114">
        <v>6233</v>
      </c>
      <c r="I70" s="140">
        <v>6153</v>
      </c>
      <c r="J70" s="115">
        <v>354</v>
      </c>
      <c r="K70" s="116">
        <v>5.7532910775231594</v>
      </c>
    </row>
    <row r="71" spans="1:11" ht="14.1" customHeight="1" x14ac:dyDescent="0.2">
      <c r="A71" s="306"/>
      <c r="B71" s="307" t="s">
        <v>307</v>
      </c>
      <c r="C71" s="308"/>
      <c r="D71" s="113">
        <v>2.8690094406933691</v>
      </c>
      <c r="E71" s="115">
        <v>3820</v>
      </c>
      <c r="F71" s="114">
        <v>3814</v>
      </c>
      <c r="G71" s="114">
        <v>3841</v>
      </c>
      <c r="H71" s="114">
        <v>3630</v>
      </c>
      <c r="I71" s="140">
        <v>3617</v>
      </c>
      <c r="J71" s="115">
        <v>203</v>
      </c>
      <c r="K71" s="116">
        <v>5.6123859552115016</v>
      </c>
    </row>
    <row r="72" spans="1:11" ht="14.1" customHeight="1" x14ac:dyDescent="0.2">
      <c r="A72" s="306">
        <v>84</v>
      </c>
      <c r="B72" s="307" t="s">
        <v>308</v>
      </c>
      <c r="C72" s="308"/>
      <c r="D72" s="113">
        <v>1.0124148497525292</v>
      </c>
      <c r="E72" s="115">
        <v>1348</v>
      </c>
      <c r="F72" s="114">
        <v>1332</v>
      </c>
      <c r="G72" s="114">
        <v>1307</v>
      </c>
      <c r="H72" s="114">
        <v>1337</v>
      </c>
      <c r="I72" s="140">
        <v>1320</v>
      </c>
      <c r="J72" s="115">
        <v>28</v>
      </c>
      <c r="K72" s="116">
        <v>2.1212121212121211</v>
      </c>
    </row>
    <row r="73" spans="1:11" ht="14.1" customHeight="1" x14ac:dyDescent="0.2">
      <c r="A73" s="306" t="s">
        <v>309</v>
      </c>
      <c r="B73" s="307" t="s">
        <v>310</v>
      </c>
      <c r="C73" s="308"/>
      <c r="D73" s="113">
        <v>0.38303529182031887</v>
      </c>
      <c r="E73" s="115">
        <v>510</v>
      </c>
      <c r="F73" s="114">
        <v>510</v>
      </c>
      <c r="G73" s="114">
        <v>495</v>
      </c>
      <c r="H73" s="114">
        <v>536</v>
      </c>
      <c r="I73" s="140">
        <v>529</v>
      </c>
      <c r="J73" s="115">
        <v>-19</v>
      </c>
      <c r="K73" s="116">
        <v>-3.5916824196597354</v>
      </c>
    </row>
    <row r="74" spans="1:11" ht="14.1" customHeight="1" x14ac:dyDescent="0.2">
      <c r="A74" s="306" t="s">
        <v>311</v>
      </c>
      <c r="B74" s="307" t="s">
        <v>312</v>
      </c>
      <c r="C74" s="308"/>
      <c r="D74" s="113">
        <v>0.19677499305279128</v>
      </c>
      <c r="E74" s="115">
        <v>262</v>
      </c>
      <c r="F74" s="114">
        <v>255</v>
      </c>
      <c r="G74" s="114">
        <v>250</v>
      </c>
      <c r="H74" s="114">
        <v>291</v>
      </c>
      <c r="I74" s="140">
        <v>301</v>
      </c>
      <c r="J74" s="115">
        <v>-39</v>
      </c>
      <c r="K74" s="116">
        <v>-12.956810631229235</v>
      </c>
    </row>
    <row r="75" spans="1:11" ht="14.1" customHeight="1" x14ac:dyDescent="0.2">
      <c r="A75" s="306" t="s">
        <v>313</v>
      </c>
      <c r="B75" s="307" t="s">
        <v>314</v>
      </c>
      <c r="C75" s="308"/>
      <c r="D75" s="113">
        <v>1.0514694285263656E-2</v>
      </c>
      <c r="E75" s="115">
        <v>14</v>
      </c>
      <c r="F75" s="114">
        <v>14</v>
      </c>
      <c r="G75" s="114">
        <v>13</v>
      </c>
      <c r="H75" s="114">
        <v>10</v>
      </c>
      <c r="I75" s="140">
        <v>9</v>
      </c>
      <c r="J75" s="115">
        <v>5</v>
      </c>
      <c r="K75" s="116">
        <v>55.555555555555557</v>
      </c>
    </row>
    <row r="76" spans="1:11" ht="14.1" customHeight="1" x14ac:dyDescent="0.2">
      <c r="A76" s="306">
        <v>91</v>
      </c>
      <c r="B76" s="307" t="s">
        <v>315</v>
      </c>
      <c r="C76" s="308"/>
      <c r="D76" s="113">
        <v>0.24108691896925954</v>
      </c>
      <c r="E76" s="115">
        <v>321</v>
      </c>
      <c r="F76" s="114">
        <v>315</v>
      </c>
      <c r="G76" s="114">
        <v>315</v>
      </c>
      <c r="H76" s="114">
        <v>309</v>
      </c>
      <c r="I76" s="140">
        <v>313</v>
      </c>
      <c r="J76" s="115">
        <v>8</v>
      </c>
      <c r="K76" s="116">
        <v>2.5559105431309903</v>
      </c>
    </row>
    <row r="77" spans="1:11" ht="14.1" customHeight="1" x14ac:dyDescent="0.2">
      <c r="A77" s="306">
        <v>92</v>
      </c>
      <c r="B77" s="307" t="s">
        <v>316</v>
      </c>
      <c r="C77" s="308"/>
      <c r="D77" s="113">
        <v>0.78785102180296962</v>
      </c>
      <c r="E77" s="115">
        <v>1049</v>
      </c>
      <c r="F77" s="114">
        <v>1157</v>
      </c>
      <c r="G77" s="114">
        <v>1102</v>
      </c>
      <c r="H77" s="114">
        <v>1023</v>
      </c>
      <c r="I77" s="140">
        <v>1009</v>
      </c>
      <c r="J77" s="115">
        <v>40</v>
      </c>
      <c r="K77" s="116">
        <v>3.9643211100099109</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v>0.16673300938060939</v>
      </c>
      <c r="E79" s="115">
        <v>222</v>
      </c>
      <c r="F79" s="114">
        <v>235</v>
      </c>
      <c r="G79" s="114">
        <v>249</v>
      </c>
      <c r="H79" s="114">
        <v>227</v>
      </c>
      <c r="I79" s="140">
        <v>219</v>
      </c>
      <c r="J79" s="115">
        <v>3</v>
      </c>
      <c r="K79" s="116">
        <v>1.3698630136986301</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0.12692738101496842</v>
      </c>
      <c r="E81" s="143">
        <v>169</v>
      </c>
      <c r="F81" s="144">
        <v>176</v>
      </c>
      <c r="G81" s="144">
        <v>183</v>
      </c>
      <c r="H81" s="144">
        <v>183</v>
      </c>
      <c r="I81" s="145">
        <v>198</v>
      </c>
      <c r="J81" s="143">
        <v>-29</v>
      </c>
      <c r="K81" s="146">
        <v>-14.646464646464647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32930</v>
      </c>
      <c r="E12" s="114">
        <v>33815</v>
      </c>
      <c r="F12" s="114">
        <v>33809</v>
      </c>
      <c r="G12" s="114">
        <v>33922</v>
      </c>
      <c r="H12" s="140">
        <v>33534</v>
      </c>
      <c r="I12" s="115">
        <v>-604</v>
      </c>
      <c r="J12" s="116">
        <v>-1.8011570346513985</v>
      </c>
      <c r="K12"/>
      <c r="L12"/>
      <c r="M12"/>
      <c r="N12"/>
      <c r="O12"/>
      <c r="P12"/>
    </row>
    <row r="13" spans="1:16" s="110" customFormat="1" ht="14.45" customHeight="1" x14ac:dyDescent="0.2">
      <c r="A13" s="120" t="s">
        <v>105</v>
      </c>
      <c r="B13" s="119" t="s">
        <v>106</v>
      </c>
      <c r="C13" s="113">
        <v>40.971758275129062</v>
      </c>
      <c r="D13" s="115">
        <v>13492</v>
      </c>
      <c r="E13" s="114">
        <v>13708</v>
      </c>
      <c r="F13" s="114">
        <v>13726</v>
      </c>
      <c r="G13" s="114">
        <v>13687</v>
      </c>
      <c r="H13" s="140">
        <v>13508</v>
      </c>
      <c r="I13" s="115">
        <v>-16</v>
      </c>
      <c r="J13" s="116">
        <v>-0.11844832691738229</v>
      </c>
      <c r="K13"/>
      <c r="L13"/>
      <c r="M13"/>
      <c r="N13"/>
      <c r="O13"/>
      <c r="P13"/>
    </row>
    <row r="14" spans="1:16" s="110" customFormat="1" ht="14.45" customHeight="1" x14ac:dyDescent="0.2">
      <c r="A14" s="120"/>
      <c r="B14" s="119" t="s">
        <v>107</v>
      </c>
      <c r="C14" s="113">
        <v>59.028241724870938</v>
      </c>
      <c r="D14" s="115">
        <v>19438</v>
      </c>
      <c r="E14" s="114">
        <v>20107</v>
      </c>
      <c r="F14" s="114">
        <v>20083</v>
      </c>
      <c r="G14" s="114">
        <v>20235</v>
      </c>
      <c r="H14" s="140">
        <v>20026</v>
      </c>
      <c r="I14" s="115">
        <v>-588</v>
      </c>
      <c r="J14" s="116">
        <v>-2.9361829621492062</v>
      </c>
      <c r="K14"/>
      <c r="L14"/>
      <c r="M14"/>
      <c r="N14"/>
      <c r="O14"/>
      <c r="P14"/>
    </row>
    <row r="15" spans="1:16" s="110" customFormat="1" ht="14.45" customHeight="1" x14ac:dyDescent="0.2">
      <c r="A15" s="118" t="s">
        <v>105</v>
      </c>
      <c r="B15" s="121" t="s">
        <v>108</v>
      </c>
      <c r="C15" s="113">
        <v>15.122988156696023</v>
      </c>
      <c r="D15" s="115">
        <v>4980</v>
      </c>
      <c r="E15" s="114">
        <v>5273</v>
      </c>
      <c r="F15" s="114">
        <v>5286</v>
      </c>
      <c r="G15" s="114">
        <v>5339</v>
      </c>
      <c r="H15" s="140">
        <v>5145</v>
      </c>
      <c r="I15" s="115">
        <v>-165</v>
      </c>
      <c r="J15" s="116">
        <v>-3.2069970845481048</v>
      </c>
      <c r="K15"/>
      <c r="L15"/>
      <c r="M15"/>
      <c r="N15"/>
      <c r="O15"/>
      <c r="P15"/>
    </row>
    <row r="16" spans="1:16" s="110" customFormat="1" ht="14.45" customHeight="1" x14ac:dyDescent="0.2">
      <c r="A16" s="118"/>
      <c r="B16" s="121" t="s">
        <v>109</v>
      </c>
      <c r="C16" s="113">
        <v>47.889462496204068</v>
      </c>
      <c r="D16" s="115">
        <v>15770</v>
      </c>
      <c r="E16" s="114">
        <v>16245</v>
      </c>
      <c r="F16" s="114">
        <v>16230</v>
      </c>
      <c r="G16" s="114">
        <v>16291</v>
      </c>
      <c r="H16" s="140">
        <v>16275</v>
      </c>
      <c r="I16" s="115">
        <v>-505</v>
      </c>
      <c r="J16" s="116">
        <v>-3.1029185867895546</v>
      </c>
      <c r="K16"/>
      <c r="L16"/>
      <c r="M16"/>
      <c r="N16"/>
      <c r="O16"/>
      <c r="P16"/>
    </row>
    <row r="17" spans="1:16" s="110" customFormat="1" ht="14.45" customHeight="1" x14ac:dyDescent="0.2">
      <c r="A17" s="118"/>
      <c r="B17" s="121" t="s">
        <v>110</v>
      </c>
      <c r="C17" s="113">
        <v>21.976920740965685</v>
      </c>
      <c r="D17" s="115">
        <v>7237</v>
      </c>
      <c r="E17" s="114">
        <v>7338</v>
      </c>
      <c r="F17" s="114">
        <v>7375</v>
      </c>
      <c r="G17" s="114">
        <v>7433</v>
      </c>
      <c r="H17" s="140">
        <v>7368</v>
      </c>
      <c r="I17" s="115">
        <v>-131</v>
      </c>
      <c r="J17" s="116">
        <v>-1.777958740499457</v>
      </c>
      <c r="K17"/>
      <c r="L17"/>
      <c r="M17"/>
      <c r="N17"/>
      <c r="O17"/>
      <c r="P17"/>
    </row>
    <row r="18" spans="1:16" s="110" customFormat="1" ht="14.45" customHeight="1" x14ac:dyDescent="0.2">
      <c r="A18" s="120"/>
      <c r="B18" s="121" t="s">
        <v>111</v>
      </c>
      <c r="C18" s="113">
        <v>15.010628606134224</v>
      </c>
      <c r="D18" s="115">
        <v>4943</v>
      </c>
      <c r="E18" s="114">
        <v>4959</v>
      </c>
      <c r="F18" s="114">
        <v>4918</v>
      </c>
      <c r="G18" s="114">
        <v>4859</v>
      </c>
      <c r="H18" s="140">
        <v>4746</v>
      </c>
      <c r="I18" s="115">
        <v>197</v>
      </c>
      <c r="J18" s="116">
        <v>4.1508638853771593</v>
      </c>
      <c r="K18"/>
      <c r="L18"/>
      <c r="M18"/>
      <c r="N18"/>
      <c r="O18"/>
      <c r="P18"/>
    </row>
    <row r="19" spans="1:16" s="110" customFormat="1" ht="14.45" customHeight="1" x14ac:dyDescent="0.2">
      <c r="A19" s="120"/>
      <c r="B19" s="121" t="s">
        <v>112</v>
      </c>
      <c r="C19" s="113">
        <v>1.6732462799878529</v>
      </c>
      <c r="D19" s="115">
        <v>551</v>
      </c>
      <c r="E19" s="114">
        <v>542</v>
      </c>
      <c r="F19" s="114">
        <v>559</v>
      </c>
      <c r="G19" s="114">
        <v>491</v>
      </c>
      <c r="H19" s="140">
        <v>458</v>
      </c>
      <c r="I19" s="115">
        <v>93</v>
      </c>
      <c r="J19" s="116">
        <v>20.305676855895197</v>
      </c>
      <c r="K19"/>
      <c r="L19"/>
      <c r="M19"/>
      <c r="N19"/>
      <c r="O19"/>
      <c r="P19"/>
    </row>
    <row r="20" spans="1:16" s="110" customFormat="1" ht="14.45" customHeight="1" x14ac:dyDescent="0.2">
      <c r="A20" s="120" t="s">
        <v>113</v>
      </c>
      <c r="B20" s="119" t="s">
        <v>116</v>
      </c>
      <c r="C20" s="113">
        <v>88.584877011843304</v>
      </c>
      <c r="D20" s="115">
        <v>29171</v>
      </c>
      <c r="E20" s="114">
        <v>29939</v>
      </c>
      <c r="F20" s="114">
        <v>29986</v>
      </c>
      <c r="G20" s="114">
        <v>30068</v>
      </c>
      <c r="H20" s="140">
        <v>29837</v>
      </c>
      <c r="I20" s="115">
        <v>-666</v>
      </c>
      <c r="J20" s="116">
        <v>-2.2321278948955996</v>
      </c>
      <c r="K20"/>
      <c r="L20"/>
      <c r="M20"/>
      <c r="N20"/>
      <c r="O20"/>
      <c r="P20"/>
    </row>
    <row r="21" spans="1:16" s="110" customFormat="1" ht="14.45" customHeight="1" x14ac:dyDescent="0.2">
      <c r="A21" s="123"/>
      <c r="B21" s="124" t="s">
        <v>117</v>
      </c>
      <c r="C21" s="125">
        <v>11.123595505617978</v>
      </c>
      <c r="D21" s="143">
        <v>3663</v>
      </c>
      <c r="E21" s="144">
        <v>3776</v>
      </c>
      <c r="F21" s="144">
        <v>3726</v>
      </c>
      <c r="G21" s="144">
        <v>3755</v>
      </c>
      <c r="H21" s="145">
        <v>3609</v>
      </c>
      <c r="I21" s="143">
        <v>54</v>
      </c>
      <c r="J21" s="146">
        <v>1.4962593516209477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35188</v>
      </c>
      <c r="E56" s="114">
        <v>36399</v>
      </c>
      <c r="F56" s="114">
        <v>36557</v>
      </c>
      <c r="G56" s="114">
        <v>36792</v>
      </c>
      <c r="H56" s="140">
        <v>36392</v>
      </c>
      <c r="I56" s="115">
        <v>-1204</v>
      </c>
      <c r="J56" s="116">
        <v>-3.308419432842383</v>
      </c>
      <c r="K56"/>
      <c r="L56"/>
      <c r="M56"/>
      <c r="N56"/>
      <c r="O56"/>
      <c r="P56"/>
    </row>
    <row r="57" spans="1:16" s="110" customFormat="1" ht="14.45" customHeight="1" x14ac:dyDescent="0.2">
      <c r="A57" s="120" t="s">
        <v>105</v>
      </c>
      <c r="B57" s="119" t="s">
        <v>106</v>
      </c>
      <c r="C57" s="113">
        <v>40.530862794134364</v>
      </c>
      <c r="D57" s="115">
        <v>14262</v>
      </c>
      <c r="E57" s="114">
        <v>14676</v>
      </c>
      <c r="F57" s="114">
        <v>14776</v>
      </c>
      <c r="G57" s="114">
        <v>14816</v>
      </c>
      <c r="H57" s="140">
        <v>14693</v>
      </c>
      <c r="I57" s="115">
        <v>-431</v>
      </c>
      <c r="J57" s="116">
        <v>-2.9333696317974547</v>
      </c>
    </row>
    <row r="58" spans="1:16" s="110" customFormat="1" ht="14.45" customHeight="1" x14ac:dyDescent="0.2">
      <c r="A58" s="120"/>
      <c r="B58" s="119" t="s">
        <v>107</v>
      </c>
      <c r="C58" s="113">
        <v>59.469137205865636</v>
      </c>
      <c r="D58" s="115">
        <v>20926</v>
      </c>
      <c r="E58" s="114">
        <v>21723</v>
      </c>
      <c r="F58" s="114">
        <v>21781</v>
      </c>
      <c r="G58" s="114">
        <v>21976</v>
      </c>
      <c r="H58" s="140">
        <v>21699</v>
      </c>
      <c r="I58" s="115">
        <v>-773</v>
      </c>
      <c r="J58" s="116">
        <v>-3.562376146366192</v>
      </c>
    </row>
    <row r="59" spans="1:16" s="110" customFormat="1" ht="14.45" customHeight="1" x14ac:dyDescent="0.2">
      <c r="A59" s="118" t="s">
        <v>105</v>
      </c>
      <c r="B59" s="121" t="s">
        <v>108</v>
      </c>
      <c r="C59" s="113">
        <v>16.136182789587359</v>
      </c>
      <c r="D59" s="115">
        <v>5678</v>
      </c>
      <c r="E59" s="114">
        <v>6055</v>
      </c>
      <c r="F59" s="114">
        <v>6100</v>
      </c>
      <c r="G59" s="114">
        <v>6281</v>
      </c>
      <c r="H59" s="140">
        <v>6067</v>
      </c>
      <c r="I59" s="115">
        <v>-389</v>
      </c>
      <c r="J59" s="116">
        <v>-6.4117356189220374</v>
      </c>
    </row>
    <row r="60" spans="1:16" s="110" customFormat="1" ht="14.45" customHeight="1" x14ac:dyDescent="0.2">
      <c r="A60" s="118"/>
      <c r="B60" s="121" t="s">
        <v>109</v>
      </c>
      <c r="C60" s="113">
        <v>46.981925656473798</v>
      </c>
      <c r="D60" s="115">
        <v>16532</v>
      </c>
      <c r="E60" s="114">
        <v>17188</v>
      </c>
      <c r="F60" s="114">
        <v>17245</v>
      </c>
      <c r="G60" s="114">
        <v>17312</v>
      </c>
      <c r="H60" s="140">
        <v>17296</v>
      </c>
      <c r="I60" s="115">
        <v>-764</v>
      </c>
      <c r="J60" s="116">
        <v>-4.4172062904717855</v>
      </c>
    </row>
    <row r="61" spans="1:16" s="110" customFormat="1" ht="14.45" customHeight="1" x14ac:dyDescent="0.2">
      <c r="A61" s="118"/>
      <c r="B61" s="121" t="s">
        <v>110</v>
      </c>
      <c r="C61" s="113">
        <v>22.030237580993521</v>
      </c>
      <c r="D61" s="115">
        <v>7752</v>
      </c>
      <c r="E61" s="114">
        <v>7857</v>
      </c>
      <c r="F61" s="114">
        <v>7945</v>
      </c>
      <c r="G61" s="114">
        <v>8011</v>
      </c>
      <c r="H61" s="140">
        <v>7954</v>
      </c>
      <c r="I61" s="115">
        <v>-202</v>
      </c>
      <c r="J61" s="116">
        <v>-2.5396027156147851</v>
      </c>
    </row>
    <row r="62" spans="1:16" s="110" customFormat="1" ht="14.45" customHeight="1" x14ac:dyDescent="0.2">
      <c r="A62" s="120"/>
      <c r="B62" s="121" t="s">
        <v>111</v>
      </c>
      <c r="C62" s="113">
        <v>14.851653972945321</v>
      </c>
      <c r="D62" s="115">
        <v>5226</v>
      </c>
      <c r="E62" s="114">
        <v>5299</v>
      </c>
      <c r="F62" s="114">
        <v>5267</v>
      </c>
      <c r="G62" s="114">
        <v>5188</v>
      </c>
      <c r="H62" s="140">
        <v>5075</v>
      </c>
      <c r="I62" s="115">
        <v>151</v>
      </c>
      <c r="J62" s="116">
        <v>2.9753694581280787</v>
      </c>
    </row>
    <row r="63" spans="1:16" s="110" customFormat="1" ht="14.45" customHeight="1" x14ac:dyDescent="0.2">
      <c r="A63" s="120"/>
      <c r="B63" s="121" t="s">
        <v>112</v>
      </c>
      <c r="C63" s="113">
        <v>1.6028191428896215</v>
      </c>
      <c r="D63" s="115">
        <v>564</v>
      </c>
      <c r="E63" s="114">
        <v>575</v>
      </c>
      <c r="F63" s="114">
        <v>580</v>
      </c>
      <c r="G63" s="114">
        <v>500</v>
      </c>
      <c r="H63" s="140">
        <v>479</v>
      </c>
      <c r="I63" s="115">
        <v>85</v>
      </c>
      <c r="J63" s="116">
        <v>17.745302713987474</v>
      </c>
    </row>
    <row r="64" spans="1:16" s="110" customFormat="1" ht="14.45" customHeight="1" x14ac:dyDescent="0.2">
      <c r="A64" s="120" t="s">
        <v>113</v>
      </c>
      <c r="B64" s="119" t="s">
        <v>116</v>
      </c>
      <c r="C64" s="113">
        <v>89.87723087416164</v>
      </c>
      <c r="D64" s="115">
        <v>31626</v>
      </c>
      <c r="E64" s="114">
        <v>32723</v>
      </c>
      <c r="F64" s="114">
        <v>32921</v>
      </c>
      <c r="G64" s="114">
        <v>33169</v>
      </c>
      <c r="H64" s="140">
        <v>32860</v>
      </c>
      <c r="I64" s="115">
        <v>-1234</v>
      </c>
      <c r="J64" s="116">
        <v>-3.7553256238587949</v>
      </c>
    </row>
    <row r="65" spans="1:10" s="110" customFormat="1" ht="14.45" customHeight="1" x14ac:dyDescent="0.2">
      <c r="A65" s="123"/>
      <c r="B65" s="124" t="s">
        <v>117</v>
      </c>
      <c r="C65" s="125">
        <v>9.8328975787200186</v>
      </c>
      <c r="D65" s="143">
        <v>3460</v>
      </c>
      <c r="E65" s="144">
        <v>3573</v>
      </c>
      <c r="F65" s="144">
        <v>3539</v>
      </c>
      <c r="G65" s="144">
        <v>3522</v>
      </c>
      <c r="H65" s="145">
        <v>3442</v>
      </c>
      <c r="I65" s="143">
        <v>18</v>
      </c>
      <c r="J65" s="146">
        <v>0.52295177222545031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32930</v>
      </c>
      <c r="G11" s="114">
        <v>33815</v>
      </c>
      <c r="H11" s="114">
        <v>33809</v>
      </c>
      <c r="I11" s="114">
        <v>33922</v>
      </c>
      <c r="J11" s="140">
        <v>33534</v>
      </c>
      <c r="K11" s="114">
        <v>-604</v>
      </c>
      <c r="L11" s="116">
        <v>-1.8011570346513985</v>
      </c>
    </row>
    <row r="12" spans="1:17" s="110" customFormat="1" ht="24" customHeight="1" x14ac:dyDescent="0.2">
      <c r="A12" s="604" t="s">
        <v>185</v>
      </c>
      <c r="B12" s="605"/>
      <c r="C12" s="605"/>
      <c r="D12" s="606"/>
      <c r="E12" s="113">
        <v>40.971758275129062</v>
      </c>
      <c r="F12" s="115">
        <v>13492</v>
      </c>
      <c r="G12" s="114">
        <v>13708</v>
      </c>
      <c r="H12" s="114">
        <v>13726</v>
      </c>
      <c r="I12" s="114">
        <v>13687</v>
      </c>
      <c r="J12" s="140">
        <v>13508</v>
      </c>
      <c r="K12" s="114">
        <v>-16</v>
      </c>
      <c r="L12" s="116">
        <v>-0.11844832691738229</v>
      </c>
    </row>
    <row r="13" spans="1:17" s="110" customFormat="1" ht="15" customHeight="1" x14ac:dyDescent="0.2">
      <c r="A13" s="120"/>
      <c r="B13" s="612" t="s">
        <v>107</v>
      </c>
      <c r="C13" s="612"/>
      <c r="E13" s="113">
        <v>59.028241724870938</v>
      </c>
      <c r="F13" s="115">
        <v>19438</v>
      </c>
      <c r="G13" s="114">
        <v>20107</v>
      </c>
      <c r="H13" s="114">
        <v>20083</v>
      </c>
      <c r="I13" s="114">
        <v>20235</v>
      </c>
      <c r="J13" s="140">
        <v>20026</v>
      </c>
      <c r="K13" s="114">
        <v>-588</v>
      </c>
      <c r="L13" s="116">
        <v>-2.9361829621492062</v>
      </c>
    </row>
    <row r="14" spans="1:17" s="110" customFormat="1" ht="22.5" customHeight="1" x14ac:dyDescent="0.2">
      <c r="A14" s="604" t="s">
        <v>186</v>
      </c>
      <c r="B14" s="605"/>
      <c r="C14" s="605"/>
      <c r="D14" s="606"/>
      <c r="E14" s="113">
        <v>15.122988156696023</v>
      </c>
      <c r="F14" s="115">
        <v>4980</v>
      </c>
      <c r="G14" s="114">
        <v>5273</v>
      </c>
      <c r="H14" s="114">
        <v>5286</v>
      </c>
      <c r="I14" s="114">
        <v>5339</v>
      </c>
      <c r="J14" s="140">
        <v>5145</v>
      </c>
      <c r="K14" s="114">
        <v>-165</v>
      </c>
      <c r="L14" s="116">
        <v>-3.2069970845481048</v>
      </c>
    </row>
    <row r="15" spans="1:17" s="110" customFormat="1" ht="15" customHeight="1" x14ac:dyDescent="0.2">
      <c r="A15" s="120"/>
      <c r="B15" s="119"/>
      <c r="C15" s="258" t="s">
        <v>106</v>
      </c>
      <c r="E15" s="113">
        <v>50.080321285140563</v>
      </c>
      <c r="F15" s="115">
        <v>2494</v>
      </c>
      <c r="G15" s="114">
        <v>2613</v>
      </c>
      <c r="H15" s="114">
        <v>2585</v>
      </c>
      <c r="I15" s="114">
        <v>2616</v>
      </c>
      <c r="J15" s="140">
        <v>2542</v>
      </c>
      <c r="K15" s="114">
        <v>-48</v>
      </c>
      <c r="L15" s="116">
        <v>-1.8882769472856018</v>
      </c>
    </row>
    <row r="16" spans="1:17" s="110" customFormat="1" ht="15" customHeight="1" x14ac:dyDescent="0.2">
      <c r="A16" s="120"/>
      <c r="B16" s="119"/>
      <c r="C16" s="258" t="s">
        <v>107</v>
      </c>
      <c r="E16" s="113">
        <v>49.919678714859437</v>
      </c>
      <c r="F16" s="115">
        <v>2486</v>
      </c>
      <c r="G16" s="114">
        <v>2660</v>
      </c>
      <c r="H16" s="114">
        <v>2701</v>
      </c>
      <c r="I16" s="114">
        <v>2723</v>
      </c>
      <c r="J16" s="140">
        <v>2603</v>
      </c>
      <c r="K16" s="114">
        <v>-117</v>
      </c>
      <c r="L16" s="116">
        <v>-4.4948136765270839</v>
      </c>
    </row>
    <row r="17" spans="1:12" s="110" customFormat="1" ht="15" customHeight="1" x14ac:dyDescent="0.2">
      <c r="A17" s="120"/>
      <c r="B17" s="121" t="s">
        <v>109</v>
      </c>
      <c r="C17" s="258"/>
      <c r="E17" s="113">
        <v>47.889462496204068</v>
      </c>
      <c r="F17" s="115">
        <v>15770</v>
      </c>
      <c r="G17" s="114">
        <v>16245</v>
      </c>
      <c r="H17" s="114">
        <v>16230</v>
      </c>
      <c r="I17" s="114">
        <v>16291</v>
      </c>
      <c r="J17" s="140">
        <v>16275</v>
      </c>
      <c r="K17" s="114">
        <v>-505</v>
      </c>
      <c r="L17" s="116">
        <v>-3.1029185867895546</v>
      </c>
    </row>
    <row r="18" spans="1:12" s="110" customFormat="1" ht="15" customHeight="1" x14ac:dyDescent="0.2">
      <c r="A18" s="120"/>
      <c r="B18" s="119"/>
      <c r="C18" s="258" t="s">
        <v>106</v>
      </c>
      <c r="E18" s="113">
        <v>35.713379835129992</v>
      </c>
      <c r="F18" s="115">
        <v>5632</v>
      </c>
      <c r="G18" s="114">
        <v>5714</v>
      </c>
      <c r="H18" s="114">
        <v>5704</v>
      </c>
      <c r="I18" s="114">
        <v>5644</v>
      </c>
      <c r="J18" s="140">
        <v>5623</v>
      </c>
      <c r="K18" s="114">
        <v>9</v>
      </c>
      <c r="L18" s="116">
        <v>0.16005690912324383</v>
      </c>
    </row>
    <row r="19" spans="1:12" s="110" customFormat="1" ht="15" customHeight="1" x14ac:dyDescent="0.2">
      <c r="A19" s="120"/>
      <c r="B19" s="119"/>
      <c r="C19" s="258" t="s">
        <v>107</v>
      </c>
      <c r="E19" s="113">
        <v>64.286620164870001</v>
      </c>
      <c r="F19" s="115">
        <v>10138</v>
      </c>
      <c r="G19" s="114">
        <v>10531</v>
      </c>
      <c r="H19" s="114">
        <v>10526</v>
      </c>
      <c r="I19" s="114">
        <v>10647</v>
      </c>
      <c r="J19" s="140">
        <v>10652</v>
      </c>
      <c r="K19" s="114">
        <v>-514</v>
      </c>
      <c r="L19" s="116">
        <v>-4.825384904243335</v>
      </c>
    </row>
    <row r="20" spans="1:12" s="110" customFormat="1" ht="15" customHeight="1" x14ac:dyDescent="0.2">
      <c r="A20" s="120"/>
      <c r="B20" s="121" t="s">
        <v>110</v>
      </c>
      <c r="C20" s="258"/>
      <c r="E20" s="113">
        <v>21.976920740965685</v>
      </c>
      <c r="F20" s="115">
        <v>7237</v>
      </c>
      <c r="G20" s="114">
        <v>7338</v>
      </c>
      <c r="H20" s="114">
        <v>7375</v>
      </c>
      <c r="I20" s="114">
        <v>7433</v>
      </c>
      <c r="J20" s="140">
        <v>7368</v>
      </c>
      <c r="K20" s="114">
        <v>-131</v>
      </c>
      <c r="L20" s="116">
        <v>-1.777958740499457</v>
      </c>
    </row>
    <row r="21" spans="1:12" s="110" customFormat="1" ht="15" customHeight="1" x14ac:dyDescent="0.2">
      <c r="A21" s="120"/>
      <c r="B21" s="119"/>
      <c r="C21" s="258" t="s">
        <v>106</v>
      </c>
      <c r="E21" s="113">
        <v>36.34102528672102</v>
      </c>
      <c r="F21" s="115">
        <v>2630</v>
      </c>
      <c r="G21" s="114">
        <v>2663</v>
      </c>
      <c r="H21" s="114">
        <v>2727</v>
      </c>
      <c r="I21" s="114">
        <v>2738</v>
      </c>
      <c r="J21" s="140">
        <v>2727</v>
      </c>
      <c r="K21" s="114">
        <v>-97</v>
      </c>
      <c r="L21" s="116">
        <v>-3.5570223689035569</v>
      </c>
    </row>
    <row r="22" spans="1:12" s="110" customFormat="1" ht="15" customHeight="1" x14ac:dyDescent="0.2">
      <c r="A22" s="120"/>
      <c r="B22" s="119"/>
      <c r="C22" s="258" t="s">
        <v>107</v>
      </c>
      <c r="E22" s="113">
        <v>63.65897471327898</v>
      </c>
      <c r="F22" s="115">
        <v>4607</v>
      </c>
      <c r="G22" s="114">
        <v>4675</v>
      </c>
      <c r="H22" s="114">
        <v>4648</v>
      </c>
      <c r="I22" s="114">
        <v>4695</v>
      </c>
      <c r="J22" s="140">
        <v>4641</v>
      </c>
      <c r="K22" s="114">
        <v>-34</v>
      </c>
      <c r="L22" s="116">
        <v>-0.73260073260073255</v>
      </c>
    </row>
    <row r="23" spans="1:12" s="110" customFormat="1" ht="15" customHeight="1" x14ac:dyDescent="0.2">
      <c r="A23" s="120"/>
      <c r="B23" s="121" t="s">
        <v>111</v>
      </c>
      <c r="C23" s="258"/>
      <c r="E23" s="113">
        <v>15.010628606134224</v>
      </c>
      <c r="F23" s="115">
        <v>4943</v>
      </c>
      <c r="G23" s="114">
        <v>4959</v>
      </c>
      <c r="H23" s="114">
        <v>4918</v>
      </c>
      <c r="I23" s="114">
        <v>4859</v>
      </c>
      <c r="J23" s="140">
        <v>4746</v>
      </c>
      <c r="K23" s="114">
        <v>197</v>
      </c>
      <c r="L23" s="116">
        <v>4.1508638853771593</v>
      </c>
    </row>
    <row r="24" spans="1:12" s="110" customFormat="1" ht="15" customHeight="1" x14ac:dyDescent="0.2">
      <c r="A24" s="120"/>
      <c r="B24" s="119"/>
      <c r="C24" s="258" t="s">
        <v>106</v>
      </c>
      <c r="E24" s="113">
        <v>55.351001416144044</v>
      </c>
      <c r="F24" s="115">
        <v>2736</v>
      </c>
      <c r="G24" s="114">
        <v>2718</v>
      </c>
      <c r="H24" s="114">
        <v>2710</v>
      </c>
      <c r="I24" s="114">
        <v>2689</v>
      </c>
      <c r="J24" s="140">
        <v>2616</v>
      </c>
      <c r="K24" s="114">
        <v>120</v>
      </c>
      <c r="L24" s="116">
        <v>4.5871559633027523</v>
      </c>
    </row>
    <row r="25" spans="1:12" s="110" customFormat="1" ht="15" customHeight="1" x14ac:dyDescent="0.2">
      <c r="A25" s="120"/>
      <c r="B25" s="119"/>
      <c r="C25" s="258" t="s">
        <v>107</v>
      </c>
      <c r="E25" s="113">
        <v>44.648998583855956</v>
      </c>
      <c r="F25" s="115">
        <v>2207</v>
      </c>
      <c r="G25" s="114">
        <v>2241</v>
      </c>
      <c r="H25" s="114">
        <v>2208</v>
      </c>
      <c r="I25" s="114">
        <v>2170</v>
      </c>
      <c r="J25" s="140">
        <v>2130</v>
      </c>
      <c r="K25" s="114">
        <v>77</v>
      </c>
      <c r="L25" s="116">
        <v>3.615023474178404</v>
      </c>
    </row>
    <row r="26" spans="1:12" s="110" customFormat="1" ht="15" customHeight="1" x14ac:dyDescent="0.2">
      <c r="A26" s="120"/>
      <c r="C26" s="121" t="s">
        <v>187</v>
      </c>
      <c r="D26" s="110" t="s">
        <v>188</v>
      </c>
      <c r="E26" s="113">
        <v>1.6732462799878529</v>
      </c>
      <c r="F26" s="115">
        <v>551</v>
      </c>
      <c r="G26" s="114">
        <v>542</v>
      </c>
      <c r="H26" s="114">
        <v>559</v>
      </c>
      <c r="I26" s="114">
        <v>491</v>
      </c>
      <c r="J26" s="140">
        <v>458</v>
      </c>
      <c r="K26" s="114">
        <v>93</v>
      </c>
      <c r="L26" s="116">
        <v>20.305676855895197</v>
      </c>
    </row>
    <row r="27" spans="1:12" s="110" customFormat="1" ht="15" customHeight="1" x14ac:dyDescent="0.2">
      <c r="A27" s="120"/>
      <c r="B27" s="119"/>
      <c r="D27" s="259" t="s">
        <v>106</v>
      </c>
      <c r="E27" s="113">
        <v>48.094373865698728</v>
      </c>
      <c r="F27" s="115">
        <v>265</v>
      </c>
      <c r="G27" s="114">
        <v>272</v>
      </c>
      <c r="H27" s="114">
        <v>276</v>
      </c>
      <c r="I27" s="114">
        <v>252</v>
      </c>
      <c r="J27" s="140">
        <v>224</v>
      </c>
      <c r="K27" s="114">
        <v>41</v>
      </c>
      <c r="L27" s="116">
        <v>18.303571428571427</v>
      </c>
    </row>
    <row r="28" spans="1:12" s="110" customFormat="1" ht="15" customHeight="1" x14ac:dyDescent="0.2">
      <c r="A28" s="120"/>
      <c r="B28" s="119"/>
      <c r="D28" s="259" t="s">
        <v>107</v>
      </c>
      <c r="E28" s="113">
        <v>51.905626134301272</v>
      </c>
      <c r="F28" s="115">
        <v>286</v>
      </c>
      <c r="G28" s="114">
        <v>270</v>
      </c>
      <c r="H28" s="114">
        <v>283</v>
      </c>
      <c r="I28" s="114">
        <v>239</v>
      </c>
      <c r="J28" s="140">
        <v>234</v>
      </c>
      <c r="K28" s="114">
        <v>52</v>
      </c>
      <c r="L28" s="116">
        <v>22.222222222222221</v>
      </c>
    </row>
    <row r="29" spans="1:12" s="110" customFormat="1" ht="24" customHeight="1" x14ac:dyDescent="0.2">
      <c r="A29" s="604" t="s">
        <v>189</v>
      </c>
      <c r="B29" s="605"/>
      <c r="C29" s="605"/>
      <c r="D29" s="606"/>
      <c r="E29" s="113">
        <v>88.584877011843304</v>
      </c>
      <c r="F29" s="115">
        <v>29171</v>
      </c>
      <c r="G29" s="114">
        <v>29939</v>
      </c>
      <c r="H29" s="114">
        <v>29986</v>
      </c>
      <c r="I29" s="114">
        <v>30068</v>
      </c>
      <c r="J29" s="140">
        <v>29837</v>
      </c>
      <c r="K29" s="114">
        <v>-666</v>
      </c>
      <c r="L29" s="116">
        <v>-2.2321278948955996</v>
      </c>
    </row>
    <row r="30" spans="1:12" s="110" customFormat="1" ht="15" customHeight="1" x14ac:dyDescent="0.2">
      <c r="A30" s="120"/>
      <c r="B30" s="119"/>
      <c r="C30" s="258" t="s">
        <v>106</v>
      </c>
      <c r="E30" s="113">
        <v>40.440848788180041</v>
      </c>
      <c r="F30" s="115">
        <v>11797</v>
      </c>
      <c r="G30" s="114">
        <v>11941</v>
      </c>
      <c r="H30" s="114">
        <v>11974</v>
      </c>
      <c r="I30" s="114">
        <v>11920</v>
      </c>
      <c r="J30" s="140">
        <v>11803</v>
      </c>
      <c r="K30" s="114">
        <v>-6</v>
      </c>
      <c r="L30" s="116">
        <v>-5.0834533593154284E-2</v>
      </c>
    </row>
    <row r="31" spans="1:12" s="110" customFormat="1" ht="15" customHeight="1" x14ac:dyDescent="0.2">
      <c r="A31" s="120"/>
      <c r="B31" s="119"/>
      <c r="C31" s="258" t="s">
        <v>107</v>
      </c>
      <c r="E31" s="113">
        <v>59.559151211819959</v>
      </c>
      <c r="F31" s="115">
        <v>17374</v>
      </c>
      <c r="G31" s="114">
        <v>17998</v>
      </c>
      <c r="H31" s="114">
        <v>18012</v>
      </c>
      <c r="I31" s="114">
        <v>18148</v>
      </c>
      <c r="J31" s="140">
        <v>18034</v>
      </c>
      <c r="K31" s="114">
        <v>-660</v>
      </c>
      <c r="L31" s="116">
        <v>-3.6597537983808364</v>
      </c>
    </row>
    <row r="32" spans="1:12" s="110" customFormat="1" ht="15" customHeight="1" x14ac:dyDescent="0.2">
      <c r="A32" s="120"/>
      <c r="B32" s="119" t="s">
        <v>117</v>
      </c>
      <c r="C32" s="258"/>
      <c r="E32" s="113">
        <v>11.123595505617978</v>
      </c>
      <c r="F32" s="114">
        <v>3663</v>
      </c>
      <c r="G32" s="114">
        <v>3776</v>
      </c>
      <c r="H32" s="114">
        <v>3726</v>
      </c>
      <c r="I32" s="114">
        <v>3755</v>
      </c>
      <c r="J32" s="140">
        <v>3609</v>
      </c>
      <c r="K32" s="114">
        <v>54</v>
      </c>
      <c r="L32" s="116">
        <v>1.4962593516209477</v>
      </c>
    </row>
    <row r="33" spans="1:12" s="110" customFormat="1" ht="15" customHeight="1" x14ac:dyDescent="0.2">
      <c r="A33" s="120"/>
      <c r="B33" s="119"/>
      <c r="C33" s="258" t="s">
        <v>106</v>
      </c>
      <c r="E33" s="113">
        <v>45.208845208845212</v>
      </c>
      <c r="F33" s="114">
        <v>1656</v>
      </c>
      <c r="G33" s="114">
        <v>1727</v>
      </c>
      <c r="H33" s="114">
        <v>1713</v>
      </c>
      <c r="I33" s="114">
        <v>1727</v>
      </c>
      <c r="J33" s="140">
        <v>1664</v>
      </c>
      <c r="K33" s="114">
        <v>-8</v>
      </c>
      <c r="L33" s="116">
        <v>-0.48076923076923078</v>
      </c>
    </row>
    <row r="34" spans="1:12" s="110" customFormat="1" ht="15" customHeight="1" x14ac:dyDescent="0.2">
      <c r="A34" s="120"/>
      <c r="B34" s="119"/>
      <c r="C34" s="258" t="s">
        <v>107</v>
      </c>
      <c r="E34" s="113">
        <v>54.791154791154788</v>
      </c>
      <c r="F34" s="114">
        <v>2007</v>
      </c>
      <c r="G34" s="114">
        <v>2049</v>
      </c>
      <c r="H34" s="114">
        <v>2013</v>
      </c>
      <c r="I34" s="114">
        <v>2028</v>
      </c>
      <c r="J34" s="140">
        <v>1945</v>
      </c>
      <c r="K34" s="114">
        <v>62</v>
      </c>
      <c r="L34" s="116">
        <v>3.1876606683804627</v>
      </c>
    </row>
    <row r="35" spans="1:12" s="110" customFormat="1" ht="24" customHeight="1" x14ac:dyDescent="0.2">
      <c r="A35" s="604" t="s">
        <v>192</v>
      </c>
      <c r="B35" s="605"/>
      <c r="C35" s="605"/>
      <c r="D35" s="606"/>
      <c r="E35" s="113">
        <v>19.18615244457941</v>
      </c>
      <c r="F35" s="114">
        <v>6318</v>
      </c>
      <c r="G35" s="114">
        <v>6518</v>
      </c>
      <c r="H35" s="114">
        <v>6539</v>
      </c>
      <c r="I35" s="114">
        <v>6659</v>
      </c>
      <c r="J35" s="114">
        <v>6359</v>
      </c>
      <c r="K35" s="318">
        <v>-41</v>
      </c>
      <c r="L35" s="319">
        <v>-0.64475546469570688</v>
      </c>
    </row>
    <row r="36" spans="1:12" s="110" customFormat="1" ht="15" customHeight="1" x14ac:dyDescent="0.2">
      <c r="A36" s="120"/>
      <c r="B36" s="119"/>
      <c r="C36" s="258" t="s">
        <v>106</v>
      </c>
      <c r="E36" s="113">
        <v>42.624248179803736</v>
      </c>
      <c r="F36" s="114">
        <v>2693</v>
      </c>
      <c r="G36" s="114">
        <v>2752</v>
      </c>
      <c r="H36" s="114">
        <v>2781</v>
      </c>
      <c r="I36" s="114">
        <v>2838</v>
      </c>
      <c r="J36" s="114">
        <v>2730</v>
      </c>
      <c r="K36" s="318">
        <v>-37</v>
      </c>
      <c r="L36" s="116">
        <v>-1.3553113553113554</v>
      </c>
    </row>
    <row r="37" spans="1:12" s="110" customFormat="1" ht="15" customHeight="1" x14ac:dyDescent="0.2">
      <c r="A37" s="120"/>
      <c r="B37" s="119"/>
      <c r="C37" s="258" t="s">
        <v>107</v>
      </c>
      <c r="E37" s="113">
        <v>57.375751820196264</v>
      </c>
      <c r="F37" s="114">
        <v>3625</v>
      </c>
      <c r="G37" s="114">
        <v>3766</v>
      </c>
      <c r="H37" s="114">
        <v>3758</v>
      </c>
      <c r="I37" s="114">
        <v>3821</v>
      </c>
      <c r="J37" s="140">
        <v>3629</v>
      </c>
      <c r="K37" s="114">
        <v>-4</v>
      </c>
      <c r="L37" s="116">
        <v>-0.11022320198401764</v>
      </c>
    </row>
    <row r="38" spans="1:12" s="110" customFormat="1" ht="15" customHeight="1" x14ac:dyDescent="0.2">
      <c r="A38" s="120"/>
      <c r="B38" s="119" t="s">
        <v>328</v>
      </c>
      <c r="C38" s="258"/>
      <c r="E38" s="113">
        <v>49.717582751290614</v>
      </c>
      <c r="F38" s="114">
        <v>16372</v>
      </c>
      <c r="G38" s="114">
        <v>16635</v>
      </c>
      <c r="H38" s="114">
        <v>16545</v>
      </c>
      <c r="I38" s="114">
        <v>16460</v>
      </c>
      <c r="J38" s="140">
        <v>16376</v>
      </c>
      <c r="K38" s="114">
        <v>-4</v>
      </c>
      <c r="L38" s="116">
        <v>-2.4425989252564728E-2</v>
      </c>
    </row>
    <row r="39" spans="1:12" s="110" customFormat="1" ht="15" customHeight="1" x14ac:dyDescent="0.2">
      <c r="A39" s="120"/>
      <c r="B39" s="119"/>
      <c r="C39" s="258" t="s">
        <v>106</v>
      </c>
      <c r="E39" s="113">
        <v>41.222819447837772</v>
      </c>
      <c r="F39" s="115">
        <v>6749</v>
      </c>
      <c r="G39" s="114">
        <v>6786</v>
      </c>
      <c r="H39" s="114">
        <v>6745</v>
      </c>
      <c r="I39" s="114">
        <v>6628</v>
      </c>
      <c r="J39" s="140">
        <v>6591</v>
      </c>
      <c r="K39" s="114">
        <v>158</v>
      </c>
      <c r="L39" s="116">
        <v>2.3972083143680778</v>
      </c>
    </row>
    <row r="40" spans="1:12" s="110" customFormat="1" ht="15" customHeight="1" x14ac:dyDescent="0.2">
      <c r="A40" s="120"/>
      <c r="B40" s="119"/>
      <c r="C40" s="258" t="s">
        <v>107</v>
      </c>
      <c r="E40" s="113">
        <v>58.777180552162228</v>
      </c>
      <c r="F40" s="115">
        <v>9623</v>
      </c>
      <c r="G40" s="114">
        <v>9849</v>
      </c>
      <c r="H40" s="114">
        <v>9800</v>
      </c>
      <c r="I40" s="114">
        <v>9832</v>
      </c>
      <c r="J40" s="140">
        <v>9785</v>
      </c>
      <c r="K40" s="114">
        <v>-162</v>
      </c>
      <c r="L40" s="116">
        <v>-1.6555952989269289</v>
      </c>
    </row>
    <row r="41" spans="1:12" s="110" customFormat="1" ht="15" customHeight="1" x14ac:dyDescent="0.2">
      <c r="A41" s="120"/>
      <c r="B41" s="320" t="s">
        <v>516</v>
      </c>
      <c r="C41" s="258"/>
      <c r="E41" s="113">
        <v>5.2900091102338296</v>
      </c>
      <c r="F41" s="115">
        <v>1742</v>
      </c>
      <c r="G41" s="114">
        <v>1753</v>
      </c>
      <c r="H41" s="114">
        <v>1711</v>
      </c>
      <c r="I41" s="114">
        <v>1712</v>
      </c>
      <c r="J41" s="140">
        <v>1646</v>
      </c>
      <c r="K41" s="114">
        <v>96</v>
      </c>
      <c r="L41" s="116">
        <v>5.8323207776427708</v>
      </c>
    </row>
    <row r="42" spans="1:12" s="110" customFormat="1" ht="15" customHeight="1" x14ac:dyDescent="0.2">
      <c r="A42" s="120"/>
      <c r="B42" s="119"/>
      <c r="C42" s="268" t="s">
        <v>106</v>
      </c>
      <c r="D42" s="182"/>
      <c r="E42" s="113">
        <v>44.202066590126293</v>
      </c>
      <c r="F42" s="115">
        <v>770</v>
      </c>
      <c r="G42" s="114">
        <v>771</v>
      </c>
      <c r="H42" s="114">
        <v>752</v>
      </c>
      <c r="I42" s="114">
        <v>759</v>
      </c>
      <c r="J42" s="140">
        <v>730</v>
      </c>
      <c r="K42" s="114">
        <v>40</v>
      </c>
      <c r="L42" s="116">
        <v>5.4794520547945202</v>
      </c>
    </row>
    <row r="43" spans="1:12" s="110" customFormat="1" ht="15" customHeight="1" x14ac:dyDescent="0.2">
      <c r="A43" s="120"/>
      <c r="B43" s="119"/>
      <c r="C43" s="268" t="s">
        <v>107</v>
      </c>
      <c r="D43" s="182"/>
      <c r="E43" s="113">
        <v>55.797933409873707</v>
      </c>
      <c r="F43" s="115">
        <v>972</v>
      </c>
      <c r="G43" s="114">
        <v>982</v>
      </c>
      <c r="H43" s="114">
        <v>959</v>
      </c>
      <c r="I43" s="114">
        <v>953</v>
      </c>
      <c r="J43" s="140">
        <v>916</v>
      </c>
      <c r="K43" s="114">
        <v>56</v>
      </c>
      <c r="L43" s="116">
        <v>6.1135371179039302</v>
      </c>
    </row>
    <row r="44" spans="1:12" s="110" customFormat="1" ht="15" customHeight="1" x14ac:dyDescent="0.2">
      <c r="A44" s="120"/>
      <c r="B44" s="119" t="s">
        <v>205</v>
      </c>
      <c r="C44" s="268"/>
      <c r="D44" s="182"/>
      <c r="E44" s="113">
        <v>25.806255693896144</v>
      </c>
      <c r="F44" s="115">
        <v>8498</v>
      </c>
      <c r="G44" s="114">
        <v>8909</v>
      </c>
      <c r="H44" s="114">
        <v>9014</v>
      </c>
      <c r="I44" s="114">
        <v>9091</v>
      </c>
      <c r="J44" s="140">
        <v>9153</v>
      </c>
      <c r="K44" s="114">
        <v>-655</v>
      </c>
      <c r="L44" s="116">
        <v>-7.1561236752977164</v>
      </c>
    </row>
    <row r="45" spans="1:12" s="110" customFormat="1" ht="15" customHeight="1" x14ac:dyDescent="0.2">
      <c r="A45" s="120"/>
      <c r="B45" s="119"/>
      <c r="C45" s="268" t="s">
        <v>106</v>
      </c>
      <c r="D45" s="182"/>
      <c r="E45" s="113">
        <v>38.597317015768418</v>
      </c>
      <c r="F45" s="115">
        <v>3280</v>
      </c>
      <c r="G45" s="114">
        <v>3399</v>
      </c>
      <c r="H45" s="114">
        <v>3448</v>
      </c>
      <c r="I45" s="114">
        <v>3462</v>
      </c>
      <c r="J45" s="140">
        <v>3457</v>
      </c>
      <c r="K45" s="114">
        <v>-177</v>
      </c>
      <c r="L45" s="116">
        <v>-5.1200462829042523</v>
      </c>
    </row>
    <row r="46" spans="1:12" s="110" customFormat="1" ht="15" customHeight="1" x14ac:dyDescent="0.2">
      <c r="A46" s="123"/>
      <c r="B46" s="124"/>
      <c r="C46" s="260" t="s">
        <v>107</v>
      </c>
      <c r="D46" s="261"/>
      <c r="E46" s="125">
        <v>61.402682984231582</v>
      </c>
      <c r="F46" s="143">
        <v>5218</v>
      </c>
      <c r="G46" s="144">
        <v>5510</v>
      </c>
      <c r="H46" s="144">
        <v>5566</v>
      </c>
      <c r="I46" s="144">
        <v>5629</v>
      </c>
      <c r="J46" s="145">
        <v>5696</v>
      </c>
      <c r="K46" s="144">
        <v>-478</v>
      </c>
      <c r="L46" s="146">
        <v>-8.3918539325842705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32930</v>
      </c>
      <c r="E11" s="114">
        <v>33815</v>
      </c>
      <c r="F11" s="114">
        <v>33809</v>
      </c>
      <c r="G11" s="114">
        <v>33922</v>
      </c>
      <c r="H11" s="140">
        <v>33534</v>
      </c>
      <c r="I11" s="115">
        <v>-604</v>
      </c>
      <c r="J11" s="116">
        <v>-1.8011570346513985</v>
      </c>
    </row>
    <row r="12" spans="1:15" s="110" customFormat="1" ht="24.95" customHeight="1" x14ac:dyDescent="0.2">
      <c r="A12" s="193" t="s">
        <v>132</v>
      </c>
      <c r="B12" s="194" t="s">
        <v>133</v>
      </c>
      <c r="C12" s="113">
        <v>1.1266322502277559</v>
      </c>
      <c r="D12" s="115">
        <v>371</v>
      </c>
      <c r="E12" s="114">
        <v>372</v>
      </c>
      <c r="F12" s="114">
        <v>417</v>
      </c>
      <c r="G12" s="114">
        <v>435</v>
      </c>
      <c r="H12" s="140">
        <v>392</v>
      </c>
      <c r="I12" s="115">
        <v>-21</v>
      </c>
      <c r="J12" s="116">
        <v>-5.3571428571428568</v>
      </c>
    </row>
    <row r="13" spans="1:15" s="110" customFormat="1" ht="24.95" customHeight="1" x14ac:dyDescent="0.2">
      <c r="A13" s="193" t="s">
        <v>134</v>
      </c>
      <c r="B13" s="199" t="s">
        <v>214</v>
      </c>
      <c r="C13" s="113">
        <v>0.52232007288187066</v>
      </c>
      <c r="D13" s="115">
        <v>172</v>
      </c>
      <c r="E13" s="114">
        <v>179</v>
      </c>
      <c r="F13" s="114">
        <v>177</v>
      </c>
      <c r="G13" s="114">
        <v>195</v>
      </c>
      <c r="H13" s="140">
        <v>204</v>
      </c>
      <c r="I13" s="115">
        <v>-32</v>
      </c>
      <c r="J13" s="116">
        <v>-15.686274509803921</v>
      </c>
    </row>
    <row r="14" spans="1:15" s="287" customFormat="1" ht="24.95" customHeight="1" x14ac:dyDescent="0.2">
      <c r="A14" s="193" t="s">
        <v>215</v>
      </c>
      <c r="B14" s="199" t="s">
        <v>137</v>
      </c>
      <c r="C14" s="113">
        <v>6.1615548132402065</v>
      </c>
      <c r="D14" s="115">
        <v>2029</v>
      </c>
      <c r="E14" s="114">
        <v>2045</v>
      </c>
      <c r="F14" s="114">
        <v>2047</v>
      </c>
      <c r="G14" s="114">
        <v>2082</v>
      </c>
      <c r="H14" s="140">
        <v>2062</v>
      </c>
      <c r="I14" s="115">
        <v>-33</v>
      </c>
      <c r="J14" s="116">
        <v>-1.600387972841901</v>
      </c>
      <c r="K14" s="110"/>
      <c r="L14" s="110"/>
      <c r="M14" s="110"/>
      <c r="N14" s="110"/>
      <c r="O14" s="110"/>
    </row>
    <row r="15" spans="1:15" s="110" customFormat="1" ht="24.95" customHeight="1" x14ac:dyDescent="0.2">
      <c r="A15" s="193" t="s">
        <v>216</v>
      </c>
      <c r="B15" s="199" t="s">
        <v>217</v>
      </c>
      <c r="C15" s="113">
        <v>2.0953537807470393</v>
      </c>
      <c r="D15" s="115">
        <v>690</v>
      </c>
      <c r="E15" s="114">
        <v>720</v>
      </c>
      <c r="F15" s="114">
        <v>715</v>
      </c>
      <c r="G15" s="114">
        <v>713</v>
      </c>
      <c r="H15" s="140">
        <v>713</v>
      </c>
      <c r="I15" s="115">
        <v>-23</v>
      </c>
      <c r="J15" s="116">
        <v>-3.225806451612903</v>
      </c>
    </row>
    <row r="16" spans="1:15" s="287" customFormat="1" ht="24.95" customHeight="1" x14ac:dyDescent="0.2">
      <c r="A16" s="193" t="s">
        <v>218</v>
      </c>
      <c r="B16" s="199" t="s">
        <v>141</v>
      </c>
      <c r="C16" s="113">
        <v>3.5803218949286366</v>
      </c>
      <c r="D16" s="115">
        <v>1179</v>
      </c>
      <c r="E16" s="114">
        <v>1170</v>
      </c>
      <c r="F16" s="114">
        <v>1172</v>
      </c>
      <c r="G16" s="114">
        <v>1213</v>
      </c>
      <c r="H16" s="140">
        <v>1197</v>
      </c>
      <c r="I16" s="115">
        <v>-18</v>
      </c>
      <c r="J16" s="116">
        <v>-1.5037593984962405</v>
      </c>
      <c r="K16" s="110"/>
      <c r="L16" s="110"/>
      <c r="M16" s="110"/>
      <c r="N16" s="110"/>
      <c r="O16" s="110"/>
    </row>
    <row r="17" spans="1:15" s="110" customFormat="1" ht="24.95" customHeight="1" x14ac:dyDescent="0.2">
      <c r="A17" s="193" t="s">
        <v>142</v>
      </c>
      <c r="B17" s="199" t="s">
        <v>220</v>
      </c>
      <c r="C17" s="113">
        <v>0.48587913756453083</v>
      </c>
      <c r="D17" s="115">
        <v>160</v>
      </c>
      <c r="E17" s="114">
        <v>155</v>
      </c>
      <c r="F17" s="114">
        <v>160</v>
      </c>
      <c r="G17" s="114">
        <v>156</v>
      </c>
      <c r="H17" s="140">
        <v>152</v>
      </c>
      <c r="I17" s="115">
        <v>8</v>
      </c>
      <c r="J17" s="116">
        <v>5.2631578947368425</v>
      </c>
    </row>
    <row r="18" spans="1:15" s="287" customFormat="1" ht="24.95" customHeight="1" x14ac:dyDescent="0.2">
      <c r="A18" s="201" t="s">
        <v>144</v>
      </c>
      <c r="B18" s="202" t="s">
        <v>145</v>
      </c>
      <c r="C18" s="113">
        <v>4.2605526875189801</v>
      </c>
      <c r="D18" s="115">
        <v>1403</v>
      </c>
      <c r="E18" s="114">
        <v>1392</v>
      </c>
      <c r="F18" s="114">
        <v>1410</v>
      </c>
      <c r="G18" s="114">
        <v>1405</v>
      </c>
      <c r="H18" s="140">
        <v>1380</v>
      </c>
      <c r="I18" s="115">
        <v>23</v>
      </c>
      <c r="J18" s="116">
        <v>1.6666666666666667</v>
      </c>
      <c r="K18" s="110"/>
      <c r="L18" s="110"/>
      <c r="M18" s="110"/>
      <c r="N18" s="110"/>
      <c r="O18" s="110"/>
    </row>
    <row r="19" spans="1:15" s="110" customFormat="1" ht="24.95" customHeight="1" x14ac:dyDescent="0.2">
      <c r="A19" s="193" t="s">
        <v>146</v>
      </c>
      <c r="B19" s="199" t="s">
        <v>147</v>
      </c>
      <c r="C19" s="113">
        <v>18.433039781354388</v>
      </c>
      <c r="D19" s="115">
        <v>6070</v>
      </c>
      <c r="E19" s="114">
        <v>6225</v>
      </c>
      <c r="F19" s="114">
        <v>6158</v>
      </c>
      <c r="G19" s="114">
        <v>6124</v>
      </c>
      <c r="H19" s="140">
        <v>6018</v>
      </c>
      <c r="I19" s="115">
        <v>52</v>
      </c>
      <c r="J19" s="116">
        <v>0.86407444333665673</v>
      </c>
    </row>
    <row r="20" spans="1:15" s="287" customFormat="1" ht="24.95" customHeight="1" x14ac:dyDescent="0.2">
      <c r="A20" s="193" t="s">
        <v>148</v>
      </c>
      <c r="B20" s="199" t="s">
        <v>149</v>
      </c>
      <c r="C20" s="113">
        <v>8.3844518675979351</v>
      </c>
      <c r="D20" s="115">
        <v>2761</v>
      </c>
      <c r="E20" s="114">
        <v>2751</v>
      </c>
      <c r="F20" s="114">
        <v>2829</v>
      </c>
      <c r="G20" s="114">
        <v>2867</v>
      </c>
      <c r="H20" s="140">
        <v>2848</v>
      </c>
      <c r="I20" s="115">
        <v>-87</v>
      </c>
      <c r="J20" s="116">
        <v>-3.0547752808988764</v>
      </c>
      <c r="K20" s="110"/>
      <c r="L20" s="110"/>
      <c r="M20" s="110"/>
      <c r="N20" s="110"/>
      <c r="O20" s="110"/>
    </row>
    <row r="21" spans="1:15" s="110" customFormat="1" ht="24.95" customHeight="1" x14ac:dyDescent="0.2">
      <c r="A21" s="201" t="s">
        <v>150</v>
      </c>
      <c r="B21" s="202" t="s">
        <v>151</v>
      </c>
      <c r="C21" s="113">
        <v>10.106286061342241</v>
      </c>
      <c r="D21" s="115">
        <v>3328</v>
      </c>
      <c r="E21" s="114">
        <v>3720</v>
      </c>
      <c r="F21" s="114">
        <v>3782</v>
      </c>
      <c r="G21" s="114">
        <v>3815</v>
      </c>
      <c r="H21" s="140">
        <v>3708</v>
      </c>
      <c r="I21" s="115">
        <v>-380</v>
      </c>
      <c r="J21" s="116">
        <v>-10.248112189859762</v>
      </c>
    </row>
    <row r="22" spans="1:15" s="110" customFormat="1" ht="24.95" customHeight="1" x14ac:dyDescent="0.2">
      <c r="A22" s="201" t="s">
        <v>152</v>
      </c>
      <c r="B22" s="199" t="s">
        <v>153</v>
      </c>
      <c r="C22" s="113">
        <v>2.016398420892803</v>
      </c>
      <c r="D22" s="115">
        <v>664</v>
      </c>
      <c r="E22" s="114">
        <v>682</v>
      </c>
      <c r="F22" s="114">
        <v>667</v>
      </c>
      <c r="G22" s="114">
        <v>674</v>
      </c>
      <c r="H22" s="140">
        <v>677</v>
      </c>
      <c r="I22" s="115">
        <v>-13</v>
      </c>
      <c r="J22" s="116">
        <v>-1.9202363367799113</v>
      </c>
    </row>
    <row r="23" spans="1:15" s="110" customFormat="1" ht="24.95" customHeight="1" x14ac:dyDescent="0.2">
      <c r="A23" s="193" t="s">
        <v>154</v>
      </c>
      <c r="B23" s="199" t="s">
        <v>155</v>
      </c>
      <c r="C23" s="113">
        <v>0.81992104464014581</v>
      </c>
      <c r="D23" s="115">
        <v>270</v>
      </c>
      <c r="E23" s="114">
        <v>273</v>
      </c>
      <c r="F23" s="114">
        <v>275</v>
      </c>
      <c r="G23" s="114">
        <v>273</v>
      </c>
      <c r="H23" s="140">
        <v>272</v>
      </c>
      <c r="I23" s="115">
        <v>-2</v>
      </c>
      <c r="J23" s="116">
        <v>-0.73529411764705888</v>
      </c>
    </row>
    <row r="24" spans="1:15" s="110" customFormat="1" ht="24.95" customHeight="1" x14ac:dyDescent="0.2">
      <c r="A24" s="193" t="s">
        <v>156</v>
      </c>
      <c r="B24" s="199" t="s">
        <v>221</v>
      </c>
      <c r="C24" s="113">
        <v>8.6030974795019741</v>
      </c>
      <c r="D24" s="115">
        <v>2833</v>
      </c>
      <c r="E24" s="114">
        <v>2842</v>
      </c>
      <c r="F24" s="114">
        <v>2815</v>
      </c>
      <c r="G24" s="114">
        <v>2843</v>
      </c>
      <c r="H24" s="140">
        <v>2832</v>
      </c>
      <c r="I24" s="115">
        <v>1</v>
      </c>
      <c r="J24" s="116">
        <v>3.5310734463276837E-2</v>
      </c>
    </row>
    <row r="25" spans="1:15" s="110" customFormat="1" ht="24.95" customHeight="1" x14ac:dyDescent="0.2">
      <c r="A25" s="193" t="s">
        <v>222</v>
      </c>
      <c r="B25" s="204" t="s">
        <v>159</v>
      </c>
      <c r="C25" s="113">
        <v>10.504099605223201</v>
      </c>
      <c r="D25" s="115">
        <v>3459</v>
      </c>
      <c r="E25" s="114">
        <v>3523</v>
      </c>
      <c r="F25" s="114">
        <v>3480</v>
      </c>
      <c r="G25" s="114">
        <v>3465</v>
      </c>
      <c r="H25" s="140">
        <v>3527</v>
      </c>
      <c r="I25" s="115">
        <v>-68</v>
      </c>
      <c r="J25" s="116">
        <v>-1.9279841224836971</v>
      </c>
    </row>
    <row r="26" spans="1:15" s="110" customFormat="1" ht="24.95" customHeight="1" x14ac:dyDescent="0.2">
      <c r="A26" s="201">
        <v>782.78300000000002</v>
      </c>
      <c r="B26" s="203" t="s">
        <v>160</v>
      </c>
      <c r="C26" s="113">
        <v>0.68023079259034314</v>
      </c>
      <c r="D26" s="115">
        <v>224</v>
      </c>
      <c r="E26" s="114">
        <v>275</v>
      </c>
      <c r="F26" s="114">
        <v>272</v>
      </c>
      <c r="G26" s="114">
        <v>272</v>
      </c>
      <c r="H26" s="140">
        <v>259</v>
      </c>
      <c r="I26" s="115">
        <v>-35</v>
      </c>
      <c r="J26" s="116">
        <v>-13.513513513513514</v>
      </c>
    </row>
    <row r="27" spans="1:15" s="110" customFormat="1" ht="24.95" customHeight="1" x14ac:dyDescent="0.2">
      <c r="A27" s="193" t="s">
        <v>161</v>
      </c>
      <c r="B27" s="199" t="s">
        <v>162</v>
      </c>
      <c r="C27" s="113">
        <v>0.81384755542058917</v>
      </c>
      <c r="D27" s="115">
        <v>268</v>
      </c>
      <c r="E27" s="114">
        <v>277</v>
      </c>
      <c r="F27" s="114">
        <v>275</v>
      </c>
      <c r="G27" s="114">
        <v>267</v>
      </c>
      <c r="H27" s="140">
        <v>252</v>
      </c>
      <c r="I27" s="115">
        <v>16</v>
      </c>
      <c r="J27" s="116">
        <v>6.3492063492063489</v>
      </c>
    </row>
    <row r="28" spans="1:15" s="110" customFormat="1" ht="24.95" customHeight="1" x14ac:dyDescent="0.2">
      <c r="A28" s="193" t="s">
        <v>163</v>
      </c>
      <c r="B28" s="199" t="s">
        <v>164</v>
      </c>
      <c r="C28" s="113">
        <v>3.1460674157303372</v>
      </c>
      <c r="D28" s="115">
        <v>1036</v>
      </c>
      <c r="E28" s="114">
        <v>1080</v>
      </c>
      <c r="F28" s="114">
        <v>1071</v>
      </c>
      <c r="G28" s="114">
        <v>1077</v>
      </c>
      <c r="H28" s="140">
        <v>1091</v>
      </c>
      <c r="I28" s="115">
        <v>-55</v>
      </c>
      <c r="J28" s="116">
        <v>-5.0412465627864345</v>
      </c>
    </row>
    <row r="29" spans="1:15" s="110" customFormat="1" ht="24.95" customHeight="1" x14ac:dyDescent="0.2">
      <c r="A29" s="193">
        <v>86</v>
      </c>
      <c r="B29" s="199" t="s">
        <v>165</v>
      </c>
      <c r="C29" s="113">
        <v>6.2799878530215612</v>
      </c>
      <c r="D29" s="115">
        <v>2068</v>
      </c>
      <c r="E29" s="114">
        <v>2079</v>
      </c>
      <c r="F29" s="114">
        <v>2079</v>
      </c>
      <c r="G29" s="114">
        <v>2075</v>
      </c>
      <c r="H29" s="140">
        <v>2094</v>
      </c>
      <c r="I29" s="115">
        <v>-26</v>
      </c>
      <c r="J29" s="116">
        <v>-1.241642788920726</v>
      </c>
    </row>
    <row r="30" spans="1:15" s="110" customFormat="1" ht="24.95" customHeight="1" x14ac:dyDescent="0.2">
      <c r="A30" s="193">
        <v>87.88</v>
      </c>
      <c r="B30" s="204" t="s">
        <v>166</v>
      </c>
      <c r="C30" s="113">
        <v>6.0734892195566355</v>
      </c>
      <c r="D30" s="115">
        <v>2000</v>
      </c>
      <c r="E30" s="114">
        <v>2002</v>
      </c>
      <c r="F30" s="114">
        <v>1964</v>
      </c>
      <c r="G30" s="114">
        <v>1990</v>
      </c>
      <c r="H30" s="140">
        <v>1972</v>
      </c>
      <c r="I30" s="115">
        <v>28</v>
      </c>
      <c r="J30" s="116">
        <v>1.4198782961460445</v>
      </c>
    </row>
    <row r="31" spans="1:15" s="110" customFormat="1" ht="24.95" customHeight="1" x14ac:dyDescent="0.2">
      <c r="A31" s="193" t="s">
        <v>167</v>
      </c>
      <c r="B31" s="199" t="s">
        <v>168</v>
      </c>
      <c r="C31" s="113">
        <v>12.068023079259035</v>
      </c>
      <c r="D31" s="115">
        <v>3974</v>
      </c>
      <c r="E31" s="114">
        <v>4098</v>
      </c>
      <c r="F31" s="114">
        <v>4091</v>
      </c>
      <c r="G31" s="114">
        <v>4063</v>
      </c>
      <c r="H31" s="140">
        <v>3946</v>
      </c>
      <c r="I31" s="115">
        <v>28</v>
      </c>
      <c r="J31" s="116">
        <v>0.70957932083122144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1.1266322502277559</v>
      </c>
      <c r="D34" s="115">
        <v>371</v>
      </c>
      <c r="E34" s="114">
        <v>372</v>
      </c>
      <c r="F34" s="114">
        <v>417</v>
      </c>
      <c r="G34" s="114">
        <v>435</v>
      </c>
      <c r="H34" s="140">
        <v>392</v>
      </c>
      <c r="I34" s="115">
        <v>-21</v>
      </c>
      <c r="J34" s="116">
        <v>-5.3571428571428568</v>
      </c>
    </row>
    <row r="35" spans="1:10" s="110" customFormat="1" ht="24.95" customHeight="1" x14ac:dyDescent="0.2">
      <c r="A35" s="292" t="s">
        <v>171</v>
      </c>
      <c r="B35" s="293" t="s">
        <v>172</v>
      </c>
      <c r="C35" s="113">
        <v>10.944427573641057</v>
      </c>
      <c r="D35" s="115">
        <v>3604</v>
      </c>
      <c r="E35" s="114">
        <v>3616</v>
      </c>
      <c r="F35" s="114">
        <v>3634</v>
      </c>
      <c r="G35" s="114">
        <v>3682</v>
      </c>
      <c r="H35" s="140">
        <v>3646</v>
      </c>
      <c r="I35" s="115">
        <v>-42</v>
      </c>
      <c r="J35" s="116">
        <v>-1.151947339550192</v>
      </c>
    </row>
    <row r="36" spans="1:10" s="110" customFormat="1" ht="24.95" customHeight="1" x14ac:dyDescent="0.2">
      <c r="A36" s="294" t="s">
        <v>173</v>
      </c>
      <c r="B36" s="295" t="s">
        <v>174</v>
      </c>
      <c r="C36" s="125">
        <v>87.928940176131192</v>
      </c>
      <c r="D36" s="143">
        <v>28955</v>
      </c>
      <c r="E36" s="144">
        <v>29827</v>
      </c>
      <c r="F36" s="144">
        <v>29758</v>
      </c>
      <c r="G36" s="144">
        <v>29805</v>
      </c>
      <c r="H36" s="145">
        <v>29496</v>
      </c>
      <c r="I36" s="143">
        <v>-541</v>
      </c>
      <c r="J36" s="146">
        <v>-1.8341470029834555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32930</v>
      </c>
      <c r="F11" s="264">
        <v>33815</v>
      </c>
      <c r="G11" s="264">
        <v>33809</v>
      </c>
      <c r="H11" s="264">
        <v>33922</v>
      </c>
      <c r="I11" s="265">
        <v>33534</v>
      </c>
      <c r="J11" s="263">
        <v>-604</v>
      </c>
      <c r="K11" s="266">
        <v>-1.8011570346513985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44.102641967810506</v>
      </c>
      <c r="E13" s="115">
        <v>14523</v>
      </c>
      <c r="F13" s="114">
        <v>15007</v>
      </c>
      <c r="G13" s="114">
        <v>14980</v>
      </c>
      <c r="H13" s="114">
        <v>15097</v>
      </c>
      <c r="I13" s="140">
        <v>14891</v>
      </c>
      <c r="J13" s="115">
        <v>-368</v>
      </c>
      <c r="K13" s="116">
        <v>-2.4712913840574844</v>
      </c>
    </row>
    <row r="14" spans="1:15" ht="15.95" customHeight="1" x14ac:dyDescent="0.2">
      <c r="A14" s="306" t="s">
        <v>230</v>
      </c>
      <c r="B14" s="307"/>
      <c r="C14" s="308"/>
      <c r="D14" s="113">
        <v>44.840570907986638</v>
      </c>
      <c r="E14" s="115">
        <v>14766</v>
      </c>
      <c r="F14" s="114">
        <v>15097</v>
      </c>
      <c r="G14" s="114">
        <v>15132</v>
      </c>
      <c r="H14" s="114">
        <v>15145</v>
      </c>
      <c r="I14" s="140">
        <v>15030</v>
      </c>
      <c r="J14" s="115">
        <v>-264</v>
      </c>
      <c r="K14" s="116">
        <v>-1.7564870259481038</v>
      </c>
    </row>
    <row r="15" spans="1:15" ht="15.95" customHeight="1" x14ac:dyDescent="0.2">
      <c r="A15" s="306" t="s">
        <v>231</v>
      </c>
      <c r="B15" s="307"/>
      <c r="C15" s="308"/>
      <c r="D15" s="113">
        <v>4.6705132098390525</v>
      </c>
      <c r="E15" s="115">
        <v>1538</v>
      </c>
      <c r="F15" s="114">
        <v>1579</v>
      </c>
      <c r="G15" s="114">
        <v>1574</v>
      </c>
      <c r="H15" s="114">
        <v>1526</v>
      </c>
      <c r="I15" s="140">
        <v>1551</v>
      </c>
      <c r="J15" s="115">
        <v>-13</v>
      </c>
      <c r="K15" s="116">
        <v>-0.83816892327530623</v>
      </c>
    </row>
    <row r="16" spans="1:15" ht="15.95" customHeight="1" x14ac:dyDescent="0.2">
      <c r="A16" s="306" t="s">
        <v>232</v>
      </c>
      <c r="B16" s="307"/>
      <c r="C16" s="308"/>
      <c r="D16" s="113">
        <v>1.9587002733070149</v>
      </c>
      <c r="E16" s="115">
        <v>645</v>
      </c>
      <c r="F16" s="114">
        <v>642</v>
      </c>
      <c r="G16" s="114">
        <v>638</v>
      </c>
      <c r="H16" s="114">
        <v>644</v>
      </c>
      <c r="I16" s="140">
        <v>623</v>
      </c>
      <c r="J16" s="115">
        <v>22</v>
      </c>
      <c r="K16" s="116">
        <v>3.5313001605136436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0.99301548739750989</v>
      </c>
      <c r="E18" s="115">
        <v>327</v>
      </c>
      <c r="F18" s="114">
        <v>334</v>
      </c>
      <c r="G18" s="114">
        <v>356</v>
      </c>
      <c r="H18" s="114">
        <v>360</v>
      </c>
      <c r="I18" s="140">
        <v>329</v>
      </c>
      <c r="J18" s="115">
        <v>-2</v>
      </c>
      <c r="K18" s="116">
        <v>-0.60790273556231</v>
      </c>
    </row>
    <row r="19" spans="1:11" ht="14.1" customHeight="1" x14ac:dyDescent="0.2">
      <c r="A19" s="306" t="s">
        <v>235</v>
      </c>
      <c r="B19" s="307" t="s">
        <v>236</v>
      </c>
      <c r="C19" s="308"/>
      <c r="D19" s="113">
        <v>0.69845126024901305</v>
      </c>
      <c r="E19" s="115">
        <v>230</v>
      </c>
      <c r="F19" s="114">
        <v>237</v>
      </c>
      <c r="G19" s="114">
        <v>267</v>
      </c>
      <c r="H19" s="114">
        <v>273</v>
      </c>
      <c r="I19" s="140">
        <v>240</v>
      </c>
      <c r="J19" s="115">
        <v>-10</v>
      </c>
      <c r="K19" s="116">
        <v>-4.166666666666667</v>
      </c>
    </row>
    <row r="20" spans="1:11" ht="14.1" customHeight="1" x14ac:dyDescent="0.2">
      <c r="A20" s="306">
        <v>12</v>
      </c>
      <c r="B20" s="307" t="s">
        <v>237</v>
      </c>
      <c r="C20" s="308"/>
      <c r="D20" s="113">
        <v>1.5517764955967204</v>
      </c>
      <c r="E20" s="115">
        <v>511</v>
      </c>
      <c r="F20" s="114">
        <v>516</v>
      </c>
      <c r="G20" s="114">
        <v>532</v>
      </c>
      <c r="H20" s="114">
        <v>520</v>
      </c>
      <c r="I20" s="140">
        <v>510</v>
      </c>
      <c r="J20" s="115">
        <v>1</v>
      </c>
      <c r="K20" s="116">
        <v>0.19607843137254902</v>
      </c>
    </row>
    <row r="21" spans="1:11" ht="14.1" customHeight="1" x14ac:dyDescent="0.2">
      <c r="A21" s="306">
        <v>21</v>
      </c>
      <c r="B21" s="307" t="s">
        <v>238</v>
      </c>
      <c r="C21" s="308"/>
      <c r="D21" s="113">
        <v>0.13969025204980262</v>
      </c>
      <c r="E21" s="115">
        <v>46</v>
      </c>
      <c r="F21" s="114">
        <v>42</v>
      </c>
      <c r="G21" s="114">
        <v>41</v>
      </c>
      <c r="H21" s="114">
        <v>41</v>
      </c>
      <c r="I21" s="140">
        <v>37</v>
      </c>
      <c r="J21" s="115">
        <v>9</v>
      </c>
      <c r="K21" s="116">
        <v>24.324324324324323</v>
      </c>
    </row>
    <row r="22" spans="1:11" ht="14.1" customHeight="1" x14ac:dyDescent="0.2">
      <c r="A22" s="306">
        <v>22</v>
      </c>
      <c r="B22" s="307" t="s">
        <v>239</v>
      </c>
      <c r="C22" s="308"/>
      <c r="D22" s="113">
        <v>0.33404190707561493</v>
      </c>
      <c r="E22" s="115">
        <v>110</v>
      </c>
      <c r="F22" s="114">
        <v>107</v>
      </c>
      <c r="G22" s="114">
        <v>107</v>
      </c>
      <c r="H22" s="114">
        <v>113</v>
      </c>
      <c r="I22" s="140">
        <v>113</v>
      </c>
      <c r="J22" s="115">
        <v>-3</v>
      </c>
      <c r="K22" s="116">
        <v>-2.6548672566371683</v>
      </c>
    </row>
    <row r="23" spans="1:11" ht="14.1" customHeight="1" x14ac:dyDescent="0.2">
      <c r="A23" s="306">
        <v>23</v>
      </c>
      <c r="B23" s="307" t="s">
        <v>240</v>
      </c>
      <c r="C23" s="308"/>
      <c r="D23" s="113">
        <v>0.4342544791982994</v>
      </c>
      <c r="E23" s="115">
        <v>143</v>
      </c>
      <c r="F23" s="114">
        <v>152</v>
      </c>
      <c r="G23" s="114">
        <v>154</v>
      </c>
      <c r="H23" s="114">
        <v>138</v>
      </c>
      <c r="I23" s="140">
        <v>130</v>
      </c>
      <c r="J23" s="115">
        <v>13</v>
      </c>
      <c r="K23" s="116">
        <v>10</v>
      </c>
    </row>
    <row r="24" spans="1:11" ht="14.1" customHeight="1" x14ac:dyDescent="0.2">
      <c r="A24" s="306">
        <v>24</v>
      </c>
      <c r="B24" s="307" t="s">
        <v>241</v>
      </c>
      <c r="C24" s="308"/>
      <c r="D24" s="113">
        <v>1.041603401153963</v>
      </c>
      <c r="E24" s="115">
        <v>343</v>
      </c>
      <c r="F24" s="114">
        <v>325</v>
      </c>
      <c r="G24" s="114">
        <v>323</v>
      </c>
      <c r="H24" s="114">
        <v>342</v>
      </c>
      <c r="I24" s="140">
        <v>338</v>
      </c>
      <c r="J24" s="115">
        <v>5</v>
      </c>
      <c r="K24" s="116">
        <v>1.4792899408284024</v>
      </c>
    </row>
    <row r="25" spans="1:11" ht="14.1" customHeight="1" x14ac:dyDescent="0.2">
      <c r="A25" s="306">
        <v>25</v>
      </c>
      <c r="B25" s="307" t="s">
        <v>242</v>
      </c>
      <c r="C25" s="308"/>
      <c r="D25" s="113">
        <v>1.0628606134224112</v>
      </c>
      <c r="E25" s="115">
        <v>350</v>
      </c>
      <c r="F25" s="114">
        <v>355</v>
      </c>
      <c r="G25" s="114">
        <v>350</v>
      </c>
      <c r="H25" s="114">
        <v>368</v>
      </c>
      <c r="I25" s="140">
        <v>356</v>
      </c>
      <c r="J25" s="115">
        <v>-6</v>
      </c>
      <c r="K25" s="116">
        <v>-1.6853932584269662</v>
      </c>
    </row>
    <row r="26" spans="1:11" ht="14.1" customHeight="1" x14ac:dyDescent="0.2">
      <c r="A26" s="306">
        <v>26</v>
      </c>
      <c r="B26" s="307" t="s">
        <v>243</v>
      </c>
      <c r="C26" s="308"/>
      <c r="D26" s="113">
        <v>0.74703917400546616</v>
      </c>
      <c r="E26" s="115">
        <v>246</v>
      </c>
      <c r="F26" s="114">
        <v>241</v>
      </c>
      <c r="G26" s="114">
        <v>244</v>
      </c>
      <c r="H26" s="114">
        <v>242</v>
      </c>
      <c r="I26" s="140">
        <v>236</v>
      </c>
      <c r="J26" s="115">
        <v>10</v>
      </c>
      <c r="K26" s="116">
        <v>4.2372881355932206</v>
      </c>
    </row>
    <row r="27" spans="1:11" ht="14.1" customHeight="1" x14ac:dyDescent="0.2">
      <c r="A27" s="306">
        <v>27</v>
      </c>
      <c r="B27" s="307" t="s">
        <v>244</v>
      </c>
      <c r="C27" s="308"/>
      <c r="D27" s="113">
        <v>0.37351958700273308</v>
      </c>
      <c r="E27" s="115">
        <v>123</v>
      </c>
      <c r="F27" s="114">
        <v>112</v>
      </c>
      <c r="G27" s="114">
        <v>109</v>
      </c>
      <c r="H27" s="114">
        <v>113</v>
      </c>
      <c r="I27" s="140">
        <v>117</v>
      </c>
      <c r="J27" s="115">
        <v>6</v>
      </c>
      <c r="K27" s="116">
        <v>5.1282051282051286</v>
      </c>
    </row>
    <row r="28" spans="1:11" ht="14.1" customHeight="1" x14ac:dyDescent="0.2">
      <c r="A28" s="306">
        <v>28</v>
      </c>
      <c r="B28" s="307" t="s">
        <v>245</v>
      </c>
      <c r="C28" s="308"/>
      <c r="D28" s="113">
        <v>0.23990282417248709</v>
      </c>
      <c r="E28" s="115">
        <v>79</v>
      </c>
      <c r="F28" s="114">
        <v>88</v>
      </c>
      <c r="G28" s="114">
        <v>90</v>
      </c>
      <c r="H28" s="114">
        <v>99</v>
      </c>
      <c r="I28" s="140">
        <v>102</v>
      </c>
      <c r="J28" s="115">
        <v>-23</v>
      </c>
      <c r="K28" s="116">
        <v>-22.549019607843139</v>
      </c>
    </row>
    <row r="29" spans="1:11" ht="14.1" customHeight="1" x14ac:dyDescent="0.2">
      <c r="A29" s="306">
        <v>29</v>
      </c>
      <c r="B29" s="307" t="s">
        <v>246</v>
      </c>
      <c r="C29" s="308"/>
      <c r="D29" s="113">
        <v>3.0731855450956576</v>
      </c>
      <c r="E29" s="115">
        <v>1012</v>
      </c>
      <c r="F29" s="114">
        <v>1125</v>
      </c>
      <c r="G29" s="114">
        <v>1100</v>
      </c>
      <c r="H29" s="114">
        <v>1100</v>
      </c>
      <c r="I29" s="140">
        <v>1089</v>
      </c>
      <c r="J29" s="115">
        <v>-77</v>
      </c>
      <c r="K29" s="116">
        <v>-7.0707070707070709</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2.6844822350440327</v>
      </c>
      <c r="E31" s="115">
        <v>884</v>
      </c>
      <c r="F31" s="114">
        <v>969</v>
      </c>
      <c r="G31" s="114">
        <v>936</v>
      </c>
      <c r="H31" s="114">
        <v>933</v>
      </c>
      <c r="I31" s="140">
        <v>919</v>
      </c>
      <c r="J31" s="115">
        <v>-35</v>
      </c>
      <c r="K31" s="116">
        <v>-3.808487486398259</v>
      </c>
    </row>
    <row r="32" spans="1:11" ht="14.1" customHeight="1" x14ac:dyDescent="0.2">
      <c r="A32" s="306">
        <v>31</v>
      </c>
      <c r="B32" s="307" t="s">
        <v>251</v>
      </c>
      <c r="C32" s="308"/>
      <c r="D32" s="113">
        <v>0.11539629517157607</v>
      </c>
      <c r="E32" s="115">
        <v>38</v>
      </c>
      <c r="F32" s="114">
        <v>34</v>
      </c>
      <c r="G32" s="114">
        <v>36</v>
      </c>
      <c r="H32" s="114">
        <v>37</v>
      </c>
      <c r="I32" s="140">
        <v>36</v>
      </c>
      <c r="J32" s="115">
        <v>2</v>
      </c>
      <c r="K32" s="116">
        <v>5.5555555555555554</v>
      </c>
    </row>
    <row r="33" spans="1:11" ht="14.1" customHeight="1" x14ac:dyDescent="0.2">
      <c r="A33" s="306">
        <v>32</v>
      </c>
      <c r="B33" s="307" t="s">
        <v>252</v>
      </c>
      <c r="C33" s="308"/>
      <c r="D33" s="113">
        <v>0.87154570300637713</v>
      </c>
      <c r="E33" s="115">
        <v>287</v>
      </c>
      <c r="F33" s="114">
        <v>292</v>
      </c>
      <c r="G33" s="114">
        <v>344</v>
      </c>
      <c r="H33" s="114">
        <v>361</v>
      </c>
      <c r="I33" s="140">
        <v>320</v>
      </c>
      <c r="J33" s="115">
        <v>-33</v>
      </c>
      <c r="K33" s="116">
        <v>-10.3125</v>
      </c>
    </row>
    <row r="34" spans="1:11" ht="14.1" customHeight="1" x14ac:dyDescent="0.2">
      <c r="A34" s="306">
        <v>33</v>
      </c>
      <c r="B34" s="307" t="s">
        <v>253</v>
      </c>
      <c r="C34" s="308"/>
      <c r="D34" s="113">
        <v>0.44640145763741268</v>
      </c>
      <c r="E34" s="115">
        <v>147</v>
      </c>
      <c r="F34" s="114">
        <v>150</v>
      </c>
      <c r="G34" s="114">
        <v>161</v>
      </c>
      <c r="H34" s="114">
        <v>151</v>
      </c>
      <c r="I34" s="140">
        <v>167</v>
      </c>
      <c r="J34" s="115">
        <v>-20</v>
      </c>
      <c r="K34" s="116">
        <v>-11.976047904191617</v>
      </c>
    </row>
    <row r="35" spans="1:11" ht="14.1" customHeight="1" x14ac:dyDescent="0.2">
      <c r="A35" s="306">
        <v>34</v>
      </c>
      <c r="B35" s="307" t="s">
        <v>254</v>
      </c>
      <c r="C35" s="308"/>
      <c r="D35" s="113">
        <v>4.2362587306407535</v>
      </c>
      <c r="E35" s="115">
        <v>1395</v>
      </c>
      <c r="F35" s="114">
        <v>1388</v>
      </c>
      <c r="G35" s="114">
        <v>1405</v>
      </c>
      <c r="H35" s="114">
        <v>1349</v>
      </c>
      <c r="I35" s="140">
        <v>1331</v>
      </c>
      <c r="J35" s="115">
        <v>64</v>
      </c>
      <c r="K35" s="116">
        <v>4.8084147257700973</v>
      </c>
    </row>
    <row r="36" spans="1:11" ht="14.1" customHeight="1" x14ac:dyDescent="0.2">
      <c r="A36" s="306">
        <v>41</v>
      </c>
      <c r="B36" s="307" t="s">
        <v>255</v>
      </c>
      <c r="C36" s="308"/>
      <c r="D36" s="113">
        <v>0.13361676283024598</v>
      </c>
      <c r="E36" s="115">
        <v>44</v>
      </c>
      <c r="F36" s="114">
        <v>44</v>
      </c>
      <c r="G36" s="114">
        <v>53</v>
      </c>
      <c r="H36" s="114">
        <v>52</v>
      </c>
      <c r="I36" s="140">
        <v>50</v>
      </c>
      <c r="J36" s="115">
        <v>-6</v>
      </c>
      <c r="K36" s="116">
        <v>-12</v>
      </c>
    </row>
    <row r="37" spans="1:11" ht="14.1" customHeight="1" x14ac:dyDescent="0.2">
      <c r="A37" s="306">
        <v>42</v>
      </c>
      <c r="B37" s="307" t="s">
        <v>256</v>
      </c>
      <c r="C37" s="308"/>
      <c r="D37" s="113" t="s">
        <v>513</v>
      </c>
      <c r="E37" s="115" t="s">
        <v>513</v>
      </c>
      <c r="F37" s="114">
        <v>15</v>
      </c>
      <c r="G37" s="114" t="s">
        <v>513</v>
      </c>
      <c r="H37" s="114" t="s">
        <v>513</v>
      </c>
      <c r="I37" s="140">
        <v>14</v>
      </c>
      <c r="J37" s="115" t="s">
        <v>513</v>
      </c>
      <c r="K37" s="116" t="s">
        <v>513</v>
      </c>
    </row>
    <row r="38" spans="1:11" ht="14.1" customHeight="1" x14ac:dyDescent="0.2">
      <c r="A38" s="306">
        <v>43</v>
      </c>
      <c r="B38" s="307" t="s">
        <v>257</v>
      </c>
      <c r="C38" s="308"/>
      <c r="D38" s="113">
        <v>0.29152748253871852</v>
      </c>
      <c r="E38" s="115">
        <v>96</v>
      </c>
      <c r="F38" s="114">
        <v>101</v>
      </c>
      <c r="G38" s="114">
        <v>93</v>
      </c>
      <c r="H38" s="114">
        <v>93</v>
      </c>
      <c r="I38" s="140">
        <v>87</v>
      </c>
      <c r="J38" s="115">
        <v>9</v>
      </c>
      <c r="K38" s="116">
        <v>10.344827586206897</v>
      </c>
    </row>
    <row r="39" spans="1:11" ht="14.1" customHeight="1" x14ac:dyDescent="0.2">
      <c r="A39" s="306">
        <v>51</v>
      </c>
      <c r="B39" s="307" t="s">
        <v>258</v>
      </c>
      <c r="C39" s="308"/>
      <c r="D39" s="113">
        <v>9.037351958700274</v>
      </c>
      <c r="E39" s="115">
        <v>2976</v>
      </c>
      <c r="F39" s="114">
        <v>3005</v>
      </c>
      <c r="G39" s="114">
        <v>2926</v>
      </c>
      <c r="H39" s="114">
        <v>2981</v>
      </c>
      <c r="I39" s="140">
        <v>2947</v>
      </c>
      <c r="J39" s="115">
        <v>29</v>
      </c>
      <c r="K39" s="116">
        <v>0.98405157787580588</v>
      </c>
    </row>
    <row r="40" spans="1:11" ht="14.1" customHeight="1" x14ac:dyDescent="0.2">
      <c r="A40" s="306" t="s">
        <v>259</v>
      </c>
      <c r="B40" s="307" t="s">
        <v>260</v>
      </c>
      <c r="C40" s="308"/>
      <c r="D40" s="113">
        <v>8.7306407531126631</v>
      </c>
      <c r="E40" s="115">
        <v>2875</v>
      </c>
      <c r="F40" s="114">
        <v>2900</v>
      </c>
      <c r="G40" s="114">
        <v>2822</v>
      </c>
      <c r="H40" s="114">
        <v>2871</v>
      </c>
      <c r="I40" s="140">
        <v>2835</v>
      </c>
      <c r="J40" s="115">
        <v>40</v>
      </c>
      <c r="K40" s="116">
        <v>1.4109347442680775</v>
      </c>
    </row>
    <row r="41" spans="1:11" ht="14.1" customHeight="1" x14ac:dyDescent="0.2">
      <c r="A41" s="306"/>
      <c r="B41" s="307" t="s">
        <v>261</v>
      </c>
      <c r="C41" s="308"/>
      <c r="D41" s="113">
        <v>5.703006377163681</v>
      </c>
      <c r="E41" s="115">
        <v>1878</v>
      </c>
      <c r="F41" s="114">
        <v>1905</v>
      </c>
      <c r="G41" s="114">
        <v>1814</v>
      </c>
      <c r="H41" s="114">
        <v>1829</v>
      </c>
      <c r="I41" s="140">
        <v>1759</v>
      </c>
      <c r="J41" s="115">
        <v>119</v>
      </c>
      <c r="K41" s="116">
        <v>6.7652075042637865</v>
      </c>
    </row>
    <row r="42" spans="1:11" ht="14.1" customHeight="1" x14ac:dyDescent="0.2">
      <c r="A42" s="306">
        <v>52</v>
      </c>
      <c r="B42" s="307" t="s">
        <v>262</v>
      </c>
      <c r="C42" s="308"/>
      <c r="D42" s="113">
        <v>7.191011235955056</v>
      </c>
      <c r="E42" s="115">
        <v>2368</v>
      </c>
      <c r="F42" s="114">
        <v>2336</v>
      </c>
      <c r="G42" s="114">
        <v>2360</v>
      </c>
      <c r="H42" s="114">
        <v>2357</v>
      </c>
      <c r="I42" s="140">
        <v>2334</v>
      </c>
      <c r="J42" s="115">
        <v>34</v>
      </c>
      <c r="K42" s="116">
        <v>1.4567266495287061</v>
      </c>
    </row>
    <row r="43" spans="1:11" ht="14.1" customHeight="1" x14ac:dyDescent="0.2">
      <c r="A43" s="306" t="s">
        <v>263</v>
      </c>
      <c r="B43" s="307" t="s">
        <v>264</v>
      </c>
      <c r="C43" s="308"/>
      <c r="D43" s="113">
        <v>7.1150926207105982</v>
      </c>
      <c r="E43" s="115">
        <v>2343</v>
      </c>
      <c r="F43" s="114">
        <v>2310</v>
      </c>
      <c r="G43" s="114">
        <v>2326</v>
      </c>
      <c r="H43" s="114">
        <v>2325</v>
      </c>
      <c r="I43" s="140">
        <v>2301</v>
      </c>
      <c r="J43" s="115">
        <v>42</v>
      </c>
      <c r="K43" s="116">
        <v>1.8252933507170794</v>
      </c>
    </row>
    <row r="44" spans="1:11" ht="14.1" customHeight="1" x14ac:dyDescent="0.2">
      <c r="A44" s="306">
        <v>53</v>
      </c>
      <c r="B44" s="307" t="s">
        <v>265</v>
      </c>
      <c r="C44" s="308"/>
      <c r="D44" s="113">
        <v>1.5305192833282721</v>
      </c>
      <c r="E44" s="115">
        <v>504</v>
      </c>
      <c r="F44" s="114">
        <v>498</v>
      </c>
      <c r="G44" s="114">
        <v>507</v>
      </c>
      <c r="H44" s="114">
        <v>516</v>
      </c>
      <c r="I44" s="140">
        <v>510</v>
      </c>
      <c r="J44" s="115">
        <v>-6</v>
      </c>
      <c r="K44" s="116">
        <v>-1.1764705882352942</v>
      </c>
    </row>
    <row r="45" spans="1:11" ht="14.1" customHeight="1" x14ac:dyDescent="0.2">
      <c r="A45" s="306" t="s">
        <v>266</v>
      </c>
      <c r="B45" s="307" t="s">
        <v>267</v>
      </c>
      <c r="C45" s="308"/>
      <c r="D45" s="113">
        <v>1.4849681141815974</v>
      </c>
      <c r="E45" s="115">
        <v>489</v>
      </c>
      <c r="F45" s="114">
        <v>485</v>
      </c>
      <c r="G45" s="114">
        <v>495</v>
      </c>
      <c r="H45" s="114">
        <v>505</v>
      </c>
      <c r="I45" s="140">
        <v>499</v>
      </c>
      <c r="J45" s="115">
        <v>-10</v>
      </c>
      <c r="K45" s="116">
        <v>-2.0040080160320639</v>
      </c>
    </row>
    <row r="46" spans="1:11" ht="14.1" customHeight="1" x14ac:dyDescent="0.2">
      <c r="A46" s="306">
        <v>54</v>
      </c>
      <c r="B46" s="307" t="s">
        <v>268</v>
      </c>
      <c r="C46" s="308"/>
      <c r="D46" s="113">
        <v>15.712116610993016</v>
      </c>
      <c r="E46" s="115">
        <v>5174</v>
      </c>
      <c r="F46" s="114">
        <v>5280</v>
      </c>
      <c r="G46" s="114">
        <v>5258</v>
      </c>
      <c r="H46" s="114">
        <v>5262</v>
      </c>
      <c r="I46" s="140">
        <v>5285</v>
      </c>
      <c r="J46" s="115">
        <v>-111</v>
      </c>
      <c r="K46" s="116">
        <v>-2.1002838221381266</v>
      </c>
    </row>
    <row r="47" spans="1:11" ht="14.1" customHeight="1" x14ac:dyDescent="0.2">
      <c r="A47" s="306">
        <v>61</v>
      </c>
      <c r="B47" s="307" t="s">
        <v>269</v>
      </c>
      <c r="C47" s="308"/>
      <c r="D47" s="113">
        <v>0.65290009110233826</v>
      </c>
      <c r="E47" s="115">
        <v>215</v>
      </c>
      <c r="F47" s="114">
        <v>203</v>
      </c>
      <c r="G47" s="114">
        <v>211</v>
      </c>
      <c r="H47" s="114">
        <v>198</v>
      </c>
      <c r="I47" s="140">
        <v>216</v>
      </c>
      <c r="J47" s="115">
        <v>-1</v>
      </c>
      <c r="K47" s="116">
        <v>-0.46296296296296297</v>
      </c>
    </row>
    <row r="48" spans="1:11" ht="14.1" customHeight="1" x14ac:dyDescent="0.2">
      <c r="A48" s="306">
        <v>62</v>
      </c>
      <c r="B48" s="307" t="s">
        <v>270</v>
      </c>
      <c r="C48" s="308"/>
      <c r="D48" s="113">
        <v>12.028545399331916</v>
      </c>
      <c r="E48" s="115">
        <v>3961</v>
      </c>
      <c r="F48" s="114">
        <v>4084</v>
      </c>
      <c r="G48" s="114">
        <v>4101</v>
      </c>
      <c r="H48" s="114">
        <v>4161</v>
      </c>
      <c r="I48" s="140">
        <v>4052</v>
      </c>
      <c r="J48" s="115">
        <v>-91</v>
      </c>
      <c r="K48" s="116">
        <v>-2.2458045409674234</v>
      </c>
    </row>
    <row r="49" spans="1:11" ht="14.1" customHeight="1" x14ac:dyDescent="0.2">
      <c r="A49" s="306">
        <v>63</v>
      </c>
      <c r="B49" s="307" t="s">
        <v>271</v>
      </c>
      <c r="C49" s="308"/>
      <c r="D49" s="113">
        <v>7.1697540236866075</v>
      </c>
      <c r="E49" s="115">
        <v>2361</v>
      </c>
      <c r="F49" s="114">
        <v>2751</v>
      </c>
      <c r="G49" s="114">
        <v>2774</v>
      </c>
      <c r="H49" s="114">
        <v>2771</v>
      </c>
      <c r="I49" s="140">
        <v>2689</v>
      </c>
      <c r="J49" s="115">
        <v>-328</v>
      </c>
      <c r="K49" s="116">
        <v>-12.197843064336185</v>
      </c>
    </row>
    <row r="50" spans="1:11" ht="14.1" customHeight="1" x14ac:dyDescent="0.2">
      <c r="A50" s="306" t="s">
        <v>272</v>
      </c>
      <c r="B50" s="307" t="s">
        <v>273</v>
      </c>
      <c r="C50" s="308"/>
      <c r="D50" s="113">
        <v>0.2884907379289402</v>
      </c>
      <c r="E50" s="115">
        <v>95</v>
      </c>
      <c r="F50" s="114">
        <v>99</v>
      </c>
      <c r="G50" s="114">
        <v>105</v>
      </c>
      <c r="H50" s="114">
        <v>102</v>
      </c>
      <c r="I50" s="140">
        <v>93</v>
      </c>
      <c r="J50" s="115">
        <v>2</v>
      </c>
      <c r="K50" s="116">
        <v>2.150537634408602</v>
      </c>
    </row>
    <row r="51" spans="1:11" ht="14.1" customHeight="1" x14ac:dyDescent="0.2">
      <c r="A51" s="306" t="s">
        <v>274</v>
      </c>
      <c r="B51" s="307" t="s">
        <v>275</v>
      </c>
      <c r="C51" s="308"/>
      <c r="D51" s="113">
        <v>6.4804129972669298</v>
      </c>
      <c r="E51" s="115">
        <v>2134</v>
      </c>
      <c r="F51" s="114">
        <v>2493</v>
      </c>
      <c r="G51" s="114">
        <v>2505</v>
      </c>
      <c r="H51" s="114">
        <v>2533</v>
      </c>
      <c r="I51" s="140">
        <v>2468</v>
      </c>
      <c r="J51" s="115">
        <v>-334</v>
      </c>
      <c r="K51" s="116">
        <v>-13.53322528363047</v>
      </c>
    </row>
    <row r="52" spans="1:11" ht="14.1" customHeight="1" x14ac:dyDescent="0.2">
      <c r="A52" s="306">
        <v>71</v>
      </c>
      <c r="B52" s="307" t="s">
        <v>276</v>
      </c>
      <c r="C52" s="308"/>
      <c r="D52" s="113">
        <v>11.217734588521106</v>
      </c>
      <c r="E52" s="115">
        <v>3694</v>
      </c>
      <c r="F52" s="114">
        <v>3771</v>
      </c>
      <c r="G52" s="114">
        <v>3742</v>
      </c>
      <c r="H52" s="114">
        <v>3752</v>
      </c>
      <c r="I52" s="140">
        <v>3727</v>
      </c>
      <c r="J52" s="115">
        <v>-33</v>
      </c>
      <c r="K52" s="116">
        <v>-0.88543064126643412</v>
      </c>
    </row>
    <row r="53" spans="1:11" ht="14.1" customHeight="1" x14ac:dyDescent="0.2">
      <c r="A53" s="306" t="s">
        <v>277</v>
      </c>
      <c r="B53" s="307" t="s">
        <v>278</v>
      </c>
      <c r="C53" s="308"/>
      <c r="D53" s="113">
        <v>0.96568478590950502</v>
      </c>
      <c r="E53" s="115">
        <v>318</v>
      </c>
      <c r="F53" s="114">
        <v>334</v>
      </c>
      <c r="G53" s="114">
        <v>326</v>
      </c>
      <c r="H53" s="114">
        <v>319</v>
      </c>
      <c r="I53" s="140">
        <v>313</v>
      </c>
      <c r="J53" s="115">
        <v>5</v>
      </c>
      <c r="K53" s="116">
        <v>1.5974440894568691</v>
      </c>
    </row>
    <row r="54" spans="1:11" ht="14.1" customHeight="1" x14ac:dyDescent="0.2">
      <c r="A54" s="306" t="s">
        <v>279</v>
      </c>
      <c r="B54" s="307" t="s">
        <v>280</v>
      </c>
      <c r="C54" s="308"/>
      <c r="D54" s="113">
        <v>9.9392651078044345</v>
      </c>
      <c r="E54" s="115">
        <v>3273</v>
      </c>
      <c r="F54" s="114">
        <v>3320</v>
      </c>
      <c r="G54" s="114">
        <v>3307</v>
      </c>
      <c r="H54" s="114">
        <v>3338</v>
      </c>
      <c r="I54" s="140">
        <v>3321</v>
      </c>
      <c r="J54" s="115">
        <v>-48</v>
      </c>
      <c r="K54" s="116">
        <v>-1.4453477868112015</v>
      </c>
    </row>
    <row r="55" spans="1:11" ht="14.1" customHeight="1" x14ac:dyDescent="0.2">
      <c r="A55" s="306">
        <v>72</v>
      </c>
      <c r="B55" s="307" t="s">
        <v>281</v>
      </c>
      <c r="C55" s="308"/>
      <c r="D55" s="113">
        <v>0.98694199817795325</v>
      </c>
      <c r="E55" s="115">
        <v>325</v>
      </c>
      <c r="F55" s="114">
        <v>320</v>
      </c>
      <c r="G55" s="114">
        <v>335</v>
      </c>
      <c r="H55" s="114">
        <v>351</v>
      </c>
      <c r="I55" s="140">
        <v>363</v>
      </c>
      <c r="J55" s="115">
        <v>-38</v>
      </c>
      <c r="K55" s="116">
        <v>-10.46831955922865</v>
      </c>
    </row>
    <row r="56" spans="1:11" ht="14.1" customHeight="1" x14ac:dyDescent="0.2">
      <c r="A56" s="306" t="s">
        <v>282</v>
      </c>
      <c r="B56" s="307" t="s">
        <v>283</v>
      </c>
      <c r="C56" s="308"/>
      <c r="D56" s="113">
        <v>0.1882781658062557</v>
      </c>
      <c r="E56" s="115">
        <v>62</v>
      </c>
      <c r="F56" s="114">
        <v>62</v>
      </c>
      <c r="G56" s="114">
        <v>76</v>
      </c>
      <c r="H56" s="114">
        <v>77</v>
      </c>
      <c r="I56" s="140">
        <v>81</v>
      </c>
      <c r="J56" s="115">
        <v>-19</v>
      </c>
      <c r="K56" s="116">
        <v>-23.456790123456791</v>
      </c>
    </row>
    <row r="57" spans="1:11" ht="14.1" customHeight="1" x14ac:dyDescent="0.2">
      <c r="A57" s="306" t="s">
        <v>284</v>
      </c>
      <c r="B57" s="307" t="s">
        <v>285</v>
      </c>
      <c r="C57" s="308"/>
      <c r="D57" s="113">
        <v>0.52535681749164898</v>
      </c>
      <c r="E57" s="115">
        <v>173</v>
      </c>
      <c r="F57" s="114">
        <v>171</v>
      </c>
      <c r="G57" s="114">
        <v>170</v>
      </c>
      <c r="H57" s="114">
        <v>173</v>
      </c>
      <c r="I57" s="140">
        <v>180</v>
      </c>
      <c r="J57" s="115">
        <v>-7</v>
      </c>
      <c r="K57" s="116">
        <v>-3.8888888888888888</v>
      </c>
    </row>
    <row r="58" spans="1:11" ht="14.1" customHeight="1" x14ac:dyDescent="0.2">
      <c r="A58" s="306">
        <v>73</v>
      </c>
      <c r="B58" s="307" t="s">
        <v>286</v>
      </c>
      <c r="C58" s="308"/>
      <c r="D58" s="113">
        <v>0.76525964166413607</v>
      </c>
      <c r="E58" s="115">
        <v>252</v>
      </c>
      <c r="F58" s="114">
        <v>246</v>
      </c>
      <c r="G58" s="114">
        <v>239</v>
      </c>
      <c r="H58" s="114">
        <v>239</v>
      </c>
      <c r="I58" s="140">
        <v>234</v>
      </c>
      <c r="J58" s="115">
        <v>18</v>
      </c>
      <c r="K58" s="116">
        <v>7.6923076923076925</v>
      </c>
    </row>
    <row r="59" spans="1:11" ht="14.1" customHeight="1" x14ac:dyDescent="0.2">
      <c r="A59" s="306" t="s">
        <v>287</v>
      </c>
      <c r="B59" s="307" t="s">
        <v>288</v>
      </c>
      <c r="C59" s="308"/>
      <c r="D59" s="113">
        <v>0.52839356210142729</v>
      </c>
      <c r="E59" s="115">
        <v>174</v>
      </c>
      <c r="F59" s="114">
        <v>169</v>
      </c>
      <c r="G59" s="114">
        <v>161</v>
      </c>
      <c r="H59" s="114">
        <v>160</v>
      </c>
      <c r="I59" s="140">
        <v>157</v>
      </c>
      <c r="J59" s="115">
        <v>17</v>
      </c>
      <c r="K59" s="116">
        <v>10.828025477707007</v>
      </c>
    </row>
    <row r="60" spans="1:11" ht="14.1" customHeight="1" x14ac:dyDescent="0.2">
      <c r="A60" s="306">
        <v>81</v>
      </c>
      <c r="B60" s="307" t="s">
        <v>289</v>
      </c>
      <c r="C60" s="308"/>
      <c r="D60" s="113">
        <v>4.3638020042514425</v>
      </c>
      <c r="E60" s="115">
        <v>1437</v>
      </c>
      <c r="F60" s="114">
        <v>1437</v>
      </c>
      <c r="G60" s="114">
        <v>1422</v>
      </c>
      <c r="H60" s="114">
        <v>1425</v>
      </c>
      <c r="I60" s="140">
        <v>1414</v>
      </c>
      <c r="J60" s="115">
        <v>23</v>
      </c>
      <c r="K60" s="116">
        <v>1.6265912305516266</v>
      </c>
    </row>
    <row r="61" spans="1:11" ht="14.1" customHeight="1" x14ac:dyDescent="0.2">
      <c r="A61" s="306" t="s">
        <v>290</v>
      </c>
      <c r="B61" s="307" t="s">
        <v>291</v>
      </c>
      <c r="C61" s="308"/>
      <c r="D61" s="113">
        <v>1.4728211357424841</v>
      </c>
      <c r="E61" s="115">
        <v>485</v>
      </c>
      <c r="F61" s="114">
        <v>471</v>
      </c>
      <c r="G61" s="114">
        <v>476</v>
      </c>
      <c r="H61" s="114">
        <v>482</v>
      </c>
      <c r="I61" s="140">
        <v>465</v>
      </c>
      <c r="J61" s="115">
        <v>20</v>
      </c>
      <c r="K61" s="116">
        <v>4.301075268817204</v>
      </c>
    </row>
    <row r="62" spans="1:11" ht="14.1" customHeight="1" x14ac:dyDescent="0.2">
      <c r="A62" s="306" t="s">
        <v>292</v>
      </c>
      <c r="B62" s="307" t="s">
        <v>293</v>
      </c>
      <c r="C62" s="308"/>
      <c r="D62" s="113">
        <v>1.7643486182812025</v>
      </c>
      <c r="E62" s="115">
        <v>581</v>
      </c>
      <c r="F62" s="114">
        <v>591</v>
      </c>
      <c r="G62" s="114">
        <v>580</v>
      </c>
      <c r="H62" s="114">
        <v>577</v>
      </c>
      <c r="I62" s="140">
        <v>564</v>
      </c>
      <c r="J62" s="115">
        <v>17</v>
      </c>
      <c r="K62" s="116">
        <v>3.0141843971631204</v>
      </c>
    </row>
    <row r="63" spans="1:11" ht="14.1" customHeight="1" x14ac:dyDescent="0.2">
      <c r="A63" s="306"/>
      <c r="B63" s="307" t="s">
        <v>294</v>
      </c>
      <c r="C63" s="308"/>
      <c r="D63" s="113">
        <v>1.5791071970847252</v>
      </c>
      <c r="E63" s="115">
        <v>520</v>
      </c>
      <c r="F63" s="114">
        <v>523</v>
      </c>
      <c r="G63" s="114">
        <v>504</v>
      </c>
      <c r="H63" s="114">
        <v>502</v>
      </c>
      <c r="I63" s="140">
        <v>490</v>
      </c>
      <c r="J63" s="115">
        <v>30</v>
      </c>
      <c r="K63" s="116">
        <v>6.1224489795918364</v>
      </c>
    </row>
    <row r="64" spans="1:11" ht="14.1" customHeight="1" x14ac:dyDescent="0.2">
      <c r="A64" s="306" t="s">
        <v>295</v>
      </c>
      <c r="B64" s="307" t="s">
        <v>296</v>
      </c>
      <c r="C64" s="308"/>
      <c r="D64" s="113">
        <v>8.8065593683571211E-2</v>
      </c>
      <c r="E64" s="115">
        <v>29</v>
      </c>
      <c r="F64" s="114">
        <v>30</v>
      </c>
      <c r="G64" s="114">
        <v>28</v>
      </c>
      <c r="H64" s="114">
        <v>31</v>
      </c>
      <c r="I64" s="140">
        <v>31</v>
      </c>
      <c r="J64" s="115">
        <v>-2</v>
      </c>
      <c r="K64" s="116">
        <v>-6.4516129032258061</v>
      </c>
    </row>
    <row r="65" spans="1:11" ht="14.1" customHeight="1" x14ac:dyDescent="0.2">
      <c r="A65" s="306" t="s">
        <v>297</v>
      </c>
      <c r="B65" s="307" t="s">
        <v>298</v>
      </c>
      <c r="C65" s="308"/>
      <c r="D65" s="113">
        <v>0.66504706954145154</v>
      </c>
      <c r="E65" s="115">
        <v>219</v>
      </c>
      <c r="F65" s="114">
        <v>224</v>
      </c>
      <c r="G65" s="114">
        <v>223</v>
      </c>
      <c r="H65" s="114">
        <v>218</v>
      </c>
      <c r="I65" s="140">
        <v>228</v>
      </c>
      <c r="J65" s="115">
        <v>-9</v>
      </c>
      <c r="K65" s="116">
        <v>-3.9473684210526314</v>
      </c>
    </row>
    <row r="66" spans="1:11" ht="14.1" customHeight="1" x14ac:dyDescent="0.2">
      <c r="A66" s="306">
        <v>82</v>
      </c>
      <c r="B66" s="307" t="s">
        <v>299</v>
      </c>
      <c r="C66" s="308"/>
      <c r="D66" s="113">
        <v>2.8029152748253874</v>
      </c>
      <c r="E66" s="115">
        <v>923</v>
      </c>
      <c r="F66" s="114">
        <v>968</v>
      </c>
      <c r="G66" s="114">
        <v>947</v>
      </c>
      <c r="H66" s="114">
        <v>955</v>
      </c>
      <c r="I66" s="140">
        <v>979</v>
      </c>
      <c r="J66" s="115">
        <v>-56</v>
      </c>
      <c r="K66" s="116">
        <v>-5.720122574055158</v>
      </c>
    </row>
    <row r="67" spans="1:11" ht="14.1" customHeight="1" x14ac:dyDescent="0.2">
      <c r="A67" s="306" t="s">
        <v>300</v>
      </c>
      <c r="B67" s="307" t="s">
        <v>301</v>
      </c>
      <c r="C67" s="308"/>
      <c r="D67" s="113">
        <v>1.1904038870331006</v>
      </c>
      <c r="E67" s="115">
        <v>392</v>
      </c>
      <c r="F67" s="114">
        <v>380</v>
      </c>
      <c r="G67" s="114">
        <v>354</v>
      </c>
      <c r="H67" s="114">
        <v>361</v>
      </c>
      <c r="I67" s="140">
        <v>379</v>
      </c>
      <c r="J67" s="115">
        <v>13</v>
      </c>
      <c r="K67" s="116">
        <v>3.4300791556728232</v>
      </c>
    </row>
    <row r="68" spans="1:11" ht="14.1" customHeight="1" x14ac:dyDescent="0.2">
      <c r="A68" s="306" t="s">
        <v>302</v>
      </c>
      <c r="B68" s="307" t="s">
        <v>303</v>
      </c>
      <c r="C68" s="308"/>
      <c r="D68" s="113">
        <v>0.97479501973883997</v>
      </c>
      <c r="E68" s="115">
        <v>321</v>
      </c>
      <c r="F68" s="114">
        <v>361</v>
      </c>
      <c r="G68" s="114">
        <v>364</v>
      </c>
      <c r="H68" s="114">
        <v>360</v>
      </c>
      <c r="I68" s="140">
        <v>366</v>
      </c>
      <c r="J68" s="115">
        <v>-45</v>
      </c>
      <c r="K68" s="116">
        <v>-12.295081967213115</v>
      </c>
    </row>
    <row r="69" spans="1:11" ht="14.1" customHeight="1" x14ac:dyDescent="0.2">
      <c r="A69" s="306">
        <v>83</v>
      </c>
      <c r="B69" s="307" t="s">
        <v>304</v>
      </c>
      <c r="C69" s="308"/>
      <c r="D69" s="113">
        <v>3.9143638020042513</v>
      </c>
      <c r="E69" s="115">
        <v>1289</v>
      </c>
      <c r="F69" s="114">
        <v>1297</v>
      </c>
      <c r="G69" s="114">
        <v>1263</v>
      </c>
      <c r="H69" s="114">
        <v>1268</v>
      </c>
      <c r="I69" s="140">
        <v>1286</v>
      </c>
      <c r="J69" s="115">
        <v>3</v>
      </c>
      <c r="K69" s="116">
        <v>0.23328149300155521</v>
      </c>
    </row>
    <row r="70" spans="1:11" ht="14.1" customHeight="1" x14ac:dyDescent="0.2">
      <c r="A70" s="306" t="s">
        <v>305</v>
      </c>
      <c r="B70" s="307" t="s">
        <v>306</v>
      </c>
      <c r="C70" s="308"/>
      <c r="D70" s="113">
        <v>2.2593379896750685</v>
      </c>
      <c r="E70" s="115">
        <v>744</v>
      </c>
      <c r="F70" s="114">
        <v>732</v>
      </c>
      <c r="G70" s="114">
        <v>696</v>
      </c>
      <c r="H70" s="114">
        <v>687</v>
      </c>
      <c r="I70" s="140">
        <v>690</v>
      </c>
      <c r="J70" s="115">
        <v>54</v>
      </c>
      <c r="K70" s="116">
        <v>7.8260869565217392</v>
      </c>
    </row>
    <row r="71" spans="1:11" ht="14.1" customHeight="1" x14ac:dyDescent="0.2">
      <c r="A71" s="306"/>
      <c r="B71" s="307" t="s">
        <v>307</v>
      </c>
      <c r="C71" s="308"/>
      <c r="D71" s="113">
        <v>1.5305192833282721</v>
      </c>
      <c r="E71" s="115">
        <v>504</v>
      </c>
      <c r="F71" s="114">
        <v>494</v>
      </c>
      <c r="G71" s="114">
        <v>481</v>
      </c>
      <c r="H71" s="114">
        <v>466</v>
      </c>
      <c r="I71" s="140">
        <v>462</v>
      </c>
      <c r="J71" s="115">
        <v>42</v>
      </c>
      <c r="K71" s="116">
        <v>9.0909090909090917</v>
      </c>
    </row>
    <row r="72" spans="1:11" ht="14.1" customHeight="1" x14ac:dyDescent="0.2">
      <c r="A72" s="306">
        <v>84</v>
      </c>
      <c r="B72" s="307" t="s">
        <v>308</v>
      </c>
      <c r="C72" s="308"/>
      <c r="D72" s="113">
        <v>1.0719708472517462</v>
      </c>
      <c r="E72" s="115">
        <v>353</v>
      </c>
      <c r="F72" s="114">
        <v>367</v>
      </c>
      <c r="G72" s="114">
        <v>369</v>
      </c>
      <c r="H72" s="114">
        <v>356</v>
      </c>
      <c r="I72" s="140">
        <v>353</v>
      </c>
      <c r="J72" s="115">
        <v>0</v>
      </c>
      <c r="K72" s="116">
        <v>0</v>
      </c>
    </row>
    <row r="73" spans="1:11" ht="14.1" customHeight="1" x14ac:dyDescent="0.2">
      <c r="A73" s="306" t="s">
        <v>309</v>
      </c>
      <c r="B73" s="307" t="s">
        <v>310</v>
      </c>
      <c r="C73" s="308"/>
      <c r="D73" s="113">
        <v>0.10021257212268449</v>
      </c>
      <c r="E73" s="115">
        <v>33</v>
      </c>
      <c r="F73" s="114">
        <v>29</v>
      </c>
      <c r="G73" s="114">
        <v>29</v>
      </c>
      <c r="H73" s="114">
        <v>29</v>
      </c>
      <c r="I73" s="140">
        <v>32</v>
      </c>
      <c r="J73" s="115">
        <v>1</v>
      </c>
      <c r="K73" s="116">
        <v>3.125</v>
      </c>
    </row>
    <row r="74" spans="1:11" ht="14.1" customHeight="1" x14ac:dyDescent="0.2">
      <c r="A74" s="306" t="s">
        <v>311</v>
      </c>
      <c r="B74" s="307" t="s">
        <v>312</v>
      </c>
      <c r="C74" s="308"/>
      <c r="D74" s="113">
        <v>1.5183723048891588E-2</v>
      </c>
      <c r="E74" s="115">
        <v>5</v>
      </c>
      <c r="F74" s="114">
        <v>4</v>
      </c>
      <c r="G74" s="114">
        <v>5</v>
      </c>
      <c r="H74" s="114">
        <v>9</v>
      </c>
      <c r="I74" s="140">
        <v>7</v>
      </c>
      <c r="J74" s="115">
        <v>-2</v>
      </c>
      <c r="K74" s="116">
        <v>-28.571428571428573</v>
      </c>
    </row>
    <row r="75" spans="1:11" ht="14.1" customHeight="1" x14ac:dyDescent="0.2">
      <c r="A75" s="306" t="s">
        <v>313</v>
      </c>
      <c r="B75" s="307" t="s">
        <v>314</v>
      </c>
      <c r="C75" s="308"/>
      <c r="D75" s="113">
        <v>1.8220467658669907E-2</v>
      </c>
      <c r="E75" s="115">
        <v>6</v>
      </c>
      <c r="F75" s="114">
        <v>5</v>
      </c>
      <c r="G75" s="114">
        <v>7</v>
      </c>
      <c r="H75" s="114">
        <v>4</v>
      </c>
      <c r="I75" s="140">
        <v>4</v>
      </c>
      <c r="J75" s="115">
        <v>2</v>
      </c>
      <c r="K75" s="116">
        <v>50</v>
      </c>
    </row>
    <row r="76" spans="1:11" ht="14.1" customHeight="1" x14ac:dyDescent="0.2">
      <c r="A76" s="306">
        <v>91</v>
      </c>
      <c r="B76" s="307" t="s">
        <v>315</v>
      </c>
      <c r="C76" s="308"/>
      <c r="D76" s="113">
        <v>6.6808381415122992E-2</v>
      </c>
      <c r="E76" s="115">
        <v>22</v>
      </c>
      <c r="F76" s="114">
        <v>16</v>
      </c>
      <c r="G76" s="114">
        <v>16</v>
      </c>
      <c r="H76" s="114">
        <v>15</v>
      </c>
      <c r="I76" s="140">
        <v>15</v>
      </c>
      <c r="J76" s="115">
        <v>7</v>
      </c>
      <c r="K76" s="116">
        <v>46.666666666666664</v>
      </c>
    </row>
    <row r="77" spans="1:11" ht="14.1" customHeight="1" x14ac:dyDescent="0.2">
      <c r="A77" s="306">
        <v>92</v>
      </c>
      <c r="B77" s="307" t="s">
        <v>316</v>
      </c>
      <c r="C77" s="308"/>
      <c r="D77" s="113">
        <v>0.24293956878226541</v>
      </c>
      <c r="E77" s="115">
        <v>80</v>
      </c>
      <c r="F77" s="114">
        <v>82</v>
      </c>
      <c r="G77" s="114">
        <v>82</v>
      </c>
      <c r="H77" s="114">
        <v>82</v>
      </c>
      <c r="I77" s="140">
        <v>87</v>
      </c>
      <c r="J77" s="115">
        <v>-7</v>
      </c>
      <c r="K77" s="116">
        <v>-8.0459770114942533</v>
      </c>
    </row>
    <row r="78" spans="1:11" ht="14.1" customHeight="1" x14ac:dyDescent="0.2">
      <c r="A78" s="306">
        <v>93</v>
      </c>
      <c r="B78" s="307" t="s">
        <v>317</v>
      </c>
      <c r="C78" s="308"/>
      <c r="D78" s="113">
        <v>6.6808381415122992E-2</v>
      </c>
      <c r="E78" s="115">
        <v>22</v>
      </c>
      <c r="F78" s="114">
        <v>22</v>
      </c>
      <c r="G78" s="114">
        <v>23</v>
      </c>
      <c r="H78" s="114">
        <v>21</v>
      </c>
      <c r="I78" s="140">
        <v>21</v>
      </c>
      <c r="J78" s="115">
        <v>1</v>
      </c>
      <c r="K78" s="116">
        <v>4.7619047619047619</v>
      </c>
    </row>
    <row r="79" spans="1:11" ht="14.1" customHeight="1" x14ac:dyDescent="0.2">
      <c r="A79" s="306">
        <v>94</v>
      </c>
      <c r="B79" s="307" t="s">
        <v>318</v>
      </c>
      <c r="C79" s="308"/>
      <c r="D79" s="113">
        <v>0.61645915578499844</v>
      </c>
      <c r="E79" s="115">
        <v>203</v>
      </c>
      <c r="F79" s="114">
        <v>221</v>
      </c>
      <c r="G79" s="114">
        <v>238</v>
      </c>
      <c r="H79" s="114">
        <v>207</v>
      </c>
      <c r="I79" s="140">
        <v>221</v>
      </c>
      <c r="J79" s="115">
        <v>-18</v>
      </c>
      <c r="K79" s="116">
        <v>-8.1447963800904972</v>
      </c>
    </row>
    <row r="80" spans="1:11" ht="14.1" customHeight="1" x14ac:dyDescent="0.2">
      <c r="A80" s="306" t="s">
        <v>319</v>
      </c>
      <c r="B80" s="307" t="s">
        <v>320</v>
      </c>
      <c r="C80" s="308"/>
      <c r="D80" s="113" t="s">
        <v>513</v>
      </c>
      <c r="E80" s="115" t="s">
        <v>513</v>
      </c>
      <c r="F80" s="114">
        <v>0</v>
      </c>
      <c r="G80" s="114" t="s">
        <v>513</v>
      </c>
      <c r="H80" s="114" t="s">
        <v>513</v>
      </c>
      <c r="I80" s="140">
        <v>0</v>
      </c>
      <c r="J80" s="115" t="s">
        <v>513</v>
      </c>
      <c r="K80" s="116" t="s">
        <v>513</v>
      </c>
    </row>
    <row r="81" spans="1:11" ht="14.1" customHeight="1" x14ac:dyDescent="0.2">
      <c r="A81" s="310" t="s">
        <v>321</v>
      </c>
      <c r="B81" s="311" t="s">
        <v>333</v>
      </c>
      <c r="C81" s="312"/>
      <c r="D81" s="125">
        <v>4.427573641056787</v>
      </c>
      <c r="E81" s="143">
        <v>1458</v>
      </c>
      <c r="F81" s="144">
        <v>1490</v>
      </c>
      <c r="G81" s="144">
        <v>1485</v>
      </c>
      <c r="H81" s="144">
        <v>1510</v>
      </c>
      <c r="I81" s="145">
        <v>1439</v>
      </c>
      <c r="J81" s="143">
        <v>19</v>
      </c>
      <c r="K81" s="146">
        <v>1.3203613620569841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12599</v>
      </c>
      <c r="G12" s="536">
        <v>9563</v>
      </c>
      <c r="H12" s="536">
        <v>14631</v>
      </c>
      <c r="I12" s="536">
        <v>10298</v>
      </c>
      <c r="J12" s="537">
        <v>12563</v>
      </c>
      <c r="K12" s="538">
        <v>36</v>
      </c>
      <c r="L12" s="349">
        <v>0.28655575897476715</v>
      </c>
    </row>
    <row r="13" spans="1:17" s="110" customFormat="1" ht="15" customHeight="1" x14ac:dyDescent="0.2">
      <c r="A13" s="350" t="s">
        <v>344</v>
      </c>
      <c r="B13" s="351" t="s">
        <v>345</v>
      </c>
      <c r="C13" s="347"/>
      <c r="D13" s="347"/>
      <c r="E13" s="348"/>
      <c r="F13" s="536">
        <v>7489</v>
      </c>
      <c r="G13" s="536">
        <v>5540</v>
      </c>
      <c r="H13" s="536">
        <v>8807</v>
      </c>
      <c r="I13" s="536">
        <v>6356</v>
      </c>
      <c r="J13" s="537">
        <v>7387</v>
      </c>
      <c r="K13" s="538">
        <v>102</v>
      </c>
      <c r="L13" s="349">
        <v>1.3808041153377555</v>
      </c>
    </row>
    <row r="14" spans="1:17" s="110" customFormat="1" ht="22.5" customHeight="1" x14ac:dyDescent="0.2">
      <c r="A14" s="350"/>
      <c r="B14" s="351" t="s">
        <v>346</v>
      </c>
      <c r="C14" s="347"/>
      <c r="D14" s="347"/>
      <c r="E14" s="348"/>
      <c r="F14" s="536">
        <v>5110</v>
      </c>
      <c r="G14" s="536">
        <v>4023</v>
      </c>
      <c r="H14" s="536">
        <v>5824</v>
      </c>
      <c r="I14" s="536">
        <v>3942</v>
      </c>
      <c r="J14" s="537">
        <v>5176</v>
      </c>
      <c r="K14" s="538">
        <v>-66</v>
      </c>
      <c r="L14" s="349">
        <v>-1.2751159196290571</v>
      </c>
    </row>
    <row r="15" spans="1:17" s="110" customFormat="1" ht="15" customHeight="1" x14ac:dyDescent="0.2">
      <c r="A15" s="350" t="s">
        <v>347</v>
      </c>
      <c r="B15" s="351" t="s">
        <v>108</v>
      </c>
      <c r="C15" s="347"/>
      <c r="D15" s="347"/>
      <c r="E15" s="348"/>
      <c r="F15" s="536">
        <v>2720</v>
      </c>
      <c r="G15" s="536">
        <v>2577</v>
      </c>
      <c r="H15" s="536">
        <v>5898</v>
      </c>
      <c r="I15" s="536">
        <v>2282</v>
      </c>
      <c r="J15" s="537">
        <v>2615</v>
      </c>
      <c r="K15" s="538">
        <v>105</v>
      </c>
      <c r="L15" s="349">
        <v>4.0152963671128106</v>
      </c>
    </row>
    <row r="16" spans="1:17" s="110" customFormat="1" ht="15" customHeight="1" x14ac:dyDescent="0.2">
      <c r="A16" s="350"/>
      <c r="B16" s="351" t="s">
        <v>109</v>
      </c>
      <c r="C16" s="347"/>
      <c r="D16" s="347"/>
      <c r="E16" s="348"/>
      <c r="F16" s="536">
        <v>8297</v>
      </c>
      <c r="G16" s="536">
        <v>6288</v>
      </c>
      <c r="H16" s="536">
        <v>7789</v>
      </c>
      <c r="I16" s="536">
        <v>7166</v>
      </c>
      <c r="J16" s="537">
        <v>8662</v>
      </c>
      <c r="K16" s="538">
        <v>-365</v>
      </c>
      <c r="L16" s="349">
        <v>-4.21380743477257</v>
      </c>
    </row>
    <row r="17" spans="1:12" s="110" customFormat="1" ht="15" customHeight="1" x14ac:dyDescent="0.2">
      <c r="A17" s="350"/>
      <c r="B17" s="351" t="s">
        <v>110</v>
      </c>
      <c r="C17" s="347"/>
      <c r="D17" s="347"/>
      <c r="E17" s="348"/>
      <c r="F17" s="536">
        <v>1487</v>
      </c>
      <c r="G17" s="536">
        <v>631</v>
      </c>
      <c r="H17" s="536">
        <v>862</v>
      </c>
      <c r="I17" s="536">
        <v>770</v>
      </c>
      <c r="J17" s="537">
        <v>1198</v>
      </c>
      <c r="K17" s="538">
        <v>289</v>
      </c>
      <c r="L17" s="349">
        <v>24.123539232053421</v>
      </c>
    </row>
    <row r="18" spans="1:12" s="110" customFormat="1" ht="15" customHeight="1" x14ac:dyDescent="0.2">
      <c r="A18" s="350"/>
      <c r="B18" s="351" t="s">
        <v>111</v>
      </c>
      <c r="C18" s="347"/>
      <c r="D18" s="347"/>
      <c r="E18" s="348"/>
      <c r="F18" s="536">
        <v>95</v>
      </c>
      <c r="G18" s="536">
        <v>67</v>
      </c>
      <c r="H18" s="536">
        <v>82</v>
      </c>
      <c r="I18" s="536">
        <v>80</v>
      </c>
      <c r="J18" s="537">
        <v>88</v>
      </c>
      <c r="K18" s="538">
        <v>7</v>
      </c>
      <c r="L18" s="349">
        <v>7.9545454545454541</v>
      </c>
    </row>
    <row r="19" spans="1:12" s="110" customFormat="1" ht="15" customHeight="1" x14ac:dyDescent="0.2">
      <c r="A19" s="118" t="s">
        <v>113</v>
      </c>
      <c r="B19" s="119" t="s">
        <v>181</v>
      </c>
      <c r="C19" s="347"/>
      <c r="D19" s="347"/>
      <c r="E19" s="348"/>
      <c r="F19" s="536">
        <v>9092</v>
      </c>
      <c r="G19" s="536">
        <v>6634</v>
      </c>
      <c r="H19" s="536">
        <v>11183</v>
      </c>
      <c r="I19" s="536">
        <v>7452</v>
      </c>
      <c r="J19" s="537">
        <v>8666</v>
      </c>
      <c r="K19" s="538">
        <v>426</v>
      </c>
      <c r="L19" s="349">
        <v>4.9157627509808446</v>
      </c>
    </row>
    <row r="20" spans="1:12" s="110" customFormat="1" ht="15" customHeight="1" x14ac:dyDescent="0.2">
      <c r="A20" s="118"/>
      <c r="B20" s="119" t="s">
        <v>182</v>
      </c>
      <c r="C20" s="347"/>
      <c r="D20" s="347"/>
      <c r="E20" s="348"/>
      <c r="F20" s="536">
        <v>3507</v>
      </c>
      <c r="G20" s="536">
        <v>2929</v>
      </c>
      <c r="H20" s="536">
        <v>3448</v>
      </c>
      <c r="I20" s="536">
        <v>2846</v>
      </c>
      <c r="J20" s="537">
        <v>3897</v>
      </c>
      <c r="K20" s="538">
        <v>-390</v>
      </c>
      <c r="L20" s="349">
        <v>-10.007698229407236</v>
      </c>
    </row>
    <row r="21" spans="1:12" s="110" customFormat="1" ht="15" customHeight="1" x14ac:dyDescent="0.2">
      <c r="A21" s="118" t="s">
        <v>113</v>
      </c>
      <c r="B21" s="119" t="s">
        <v>116</v>
      </c>
      <c r="C21" s="347"/>
      <c r="D21" s="347"/>
      <c r="E21" s="348"/>
      <c r="F21" s="536">
        <v>9398</v>
      </c>
      <c r="G21" s="536">
        <v>6767</v>
      </c>
      <c r="H21" s="536">
        <v>11289</v>
      </c>
      <c r="I21" s="536">
        <v>7455</v>
      </c>
      <c r="J21" s="537">
        <v>9398</v>
      </c>
      <c r="K21" s="538">
        <v>0</v>
      </c>
      <c r="L21" s="349">
        <v>0</v>
      </c>
    </row>
    <row r="22" spans="1:12" s="110" customFormat="1" ht="15" customHeight="1" x14ac:dyDescent="0.2">
      <c r="A22" s="118"/>
      <c r="B22" s="119" t="s">
        <v>117</v>
      </c>
      <c r="C22" s="347"/>
      <c r="D22" s="347"/>
      <c r="E22" s="348"/>
      <c r="F22" s="536">
        <v>3195</v>
      </c>
      <c r="G22" s="536">
        <v>2772</v>
      </c>
      <c r="H22" s="536">
        <v>3320</v>
      </c>
      <c r="I22" s="536">
        <v>2827</v>
      </c>
      <c r="J22" s="537">
        <v>3152</v>
      </c>
      <c r="K22" s="538">
        <v>43</v>
      </c>
      <c r="L22" s="349">
        <v>1.3642131979695431</v>
      </c>
    </row>
    <row r="23" spans="1:12" s="110" customFormat="1" ht="15" customHeight="1" x14ac:dyDescent="0.2">
      <c r="A23" s="352" t="s">
        <v>347</v>
      </c>
      <c r="B23" s="353" t="s">
        <v>193</v>
      </c>
      <c r="C23" s="354"/>
      <c r="D23" s="354"/>
      <c r="E23" s="355"/>
      <c r="F23" s="539">
        <v>340</v>
      </c>
      <c r="G23" s="539">
        <v>512</v>
      </c>
      <c r="H23" s="539">
        <v>2626</v>
      </c>
      <c r="I23" s="539">
        <v>267</v>
      </c>
      <c r="J23" s="540">
        <v>226</v>
      </c>
      <c r="K23" s="541">
        <v>114</v>
      </c>
      <c r="L23" s="356">
        <v>50.442477876106196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35.299999999999997</v>
      </c>
      <c r="G25" s="542">
        <v>41.5</v>
      </c>
      <c r="H25" s="542">
        <v>39.6</v>
      </c>
      <c r="I25" s="542">
        <v>39.700000000000003</v>
      </c>
      <c r="J25" s="542">
        <v>40.5</v>
      </c>
      <c r="K25" s="543" t="s">
        <v>349</v>
      </c>
      <c r="L25" s="364">
        <v>-5.2000000000000028</v>
      </c>
    </row>
    <row r="26" spans="1:12" s="110" customFormat="1" ht="15" customHeight="1" x14ac:dyDescent="0.2">
      <c r="A26" s="365" t="s">
        <v>105</v>
      </c>
      <c r="B26" s="366" t="s">
        <v>345</v>
      </c>
      <c r="C26" s="362"/>
      <c r="D26" s="362"/>
      <c r="E26" s="363"/>
      <c r="F26" s="542">
        <v>33.799999999999997</v>
      </c>
      <c r="G26" s="542">
        <v>39.700000000000003</v>
      </c>
      <c r="H26" s="542">
        <v>36.6</v>
      </c>
      <c r="I26" s="542">
        <v>37.799999999999997</v>
      </c>
      <c r="J26" s="544">
        <v>39.6</v>
      </c>
      <c r="K26" s="543" t="s">
        <v>349</v>
      </c>
      <c r="L26" s="364">
        <v>-5.8000000000000043</v>
      </c>
    </row>
    <row r="27" spans="1:12" s="110" customFormat="1" ht="15" customHeight="1" x14ac:dyDescent="0.2">
      <c r="A27" s="365"/>
      <c r="B27" s="366" t="s">
        <v>346</v>
      </c>
      <c r="C27" s="362"/>
      <c r="D27" s="362"/>
      <c r="E27" s="363"/>
      <c r="F27" s="542">
        <v>37.5</v>
      </c>
      <c r="G27" s="542">
        <v>44.1</v>
      </c>
      <c r="H27" s="542">
        <v>44.4</v>
      </c>
      <c r="I27" s="542">
        <v>42.7</v>
      </c>
      <c r="J27" s="542">
        <v>41.8</v>
      </c>
      <c r="K27" s="543" t="s">
        <v>349</v>
      </c>
      <c r="L27" s="364">
        <v>-4.2999999999999972</v>
      </c>
    </row>
    <row r="28" spans="1:12" s="110" customFormat="1" ht="15" customHeight="1" x14ac:dyDescent="0.2">
      <c r="A28" s="365" t="s">
        <v>113</v>
      </c>
      <c r="B28" s="366" t="s">
        <v>108</v>
      </c>
      <c r="C28" s="362"/>
      <c r="D28" s="362"/>
      <c r="E28" s="363"/>
      <c r="F28" s="542">
        <v>49.5</v>
      </c>
      <c r="G28" s="542">
        <v>48.1</v>
      </c>
      <c r="H28" s="542">
        <v>50</v>
      </c>
      <c r="I28" s="542">
        <v>50.7</v>
      </c>
      <c r="J28" s="542">
        <v>49</v>
      </c>
      <c r="K28" s="543" t="s">
        <v>349</v>
      </c>
      <c r="L28" s="364">
        <v>0.5</v>
      </c>
    </row>
    <row r="29" spans="1:12" s="110" customFormat="1" ht="11.25" x14ac:dyDescent="0.2">
      <c r="A29" s="365"/>
      <c r="B29" s="366" t="s">
        <v>109</v>
      </c>
      <c r="C29" s="362"/>
      <c r="D29" s="362"/>
      <c r="E29" s="363"/>
      <c r="F29" s="542">
        <v>33.9</v>
      </c>
      <c r="G29" s="542">
        <v>40.4</v>
      </c>
      <c r="H29" s="542">
        <v>36.9</v>
      </c>
      <c r="I29" s="542">
        <v>37.6</v>
      </c>
      <c r="J29" s="544">
        <v>39</v>
      </c>
      <c r="K29" s="543" t="s">
        <v>349</v>
      </c>
      <c r="L29" s="364">
        <v>-5.1000000000000014</v>
      </c>
    </row>
    <row r="30" spans="1:12" s="110" customFormat="1" ht="15" customHeight="1" x14ac:dyDescent="0.2">
      <c r="A30" s="365"/>
      <c r="B30" s="366" t="s">
        <v>110</v>
      </c>
      <c r="C30" s="362"/>
      <c r="D30" s="362"/>
      <c r="E30" s="363"/>
      <c r="F30" s="542">
        <v>19.399999999999999</v>
      </c>
      <c r="G30" s="542">
        <v>31</v>
      </c>
      <c r="H30" s="542">
        <v>29.1</v>
      </c>
      <c r="I30" s="542">
        <v>30.3</v>
      </c>
      <c r="J30" s="542">
        <v>34.799999999999997</v>
      </c>
      <c r="K30" s="543" t="s">
        <v>349</v>
      </c>
      <c r="L30" s="364">
        <v>-15.399999999999999</v>
      </c>
    </row>
    <row r="31" spans="1:12" s="110" customFormat="1" ht="15" customHeight="1" x14ac:dyDescent="0.2">
      <c r="A31" s="365"/>
      <c r="B31" s="366" t="s">
        <v>111</v>
      </c>
      <c r="C31" s="362"/>
      <c r="D31" s="362"/>
      <c r="E31" s="363"/>
      <c r="F31" s="542">
        <v>44.2</v>
      </c>
      <c r="G31" s="542">
        <v>46.3</v>
      </c>
      <c r="H31" s="542">
        <v>29.3</v>
      </c>
      <c r="I31" s="542">
        <v>30</v>
      </c>
      <c r="J31" s="542">
        <v>31.8</v>
      </c>
      <c r="K31" s="543" t="s">
        <v>349</v>
      </c>
      <c r="L31" s="364">
        <v>12.400000000000002</v>
      </c>
    </row>
    <row r="32" spans="1:12" s="110" customFormat="1" ht="15" customHeight="1" x14ac:dyDescent="0.2">
      <c r="A32" s="367" t="s">
        <v>113</v>
      </c>
      <c r="B32" s="368" t="s">
        <v>181</v>
      </c>
      <c r="C32" s="362"/>
      <c r="D32" s="362"/>
      <c r="E32" s="363"/>
      <c r="F32" s="542">
        <v>34.700000000000003</v>
      </c>
      <c r="G32" s="542">
        <v>40.799999999999997</v>
      </c>
      <c r="H32" s="542">
        <v>37.9</v>
      </c>
      <c r="I32" s="542">
        <v>39.4</v>
      </c>
      <c r="J32" s="544">
        <v>40.5</v>
      </c>
      <c r="K32" s="543" t="s">
        <v>349</v>
      </c>
      <c r="L32" s="364">
        <v>-5.7999999999999972</v>
      </c>
    </row>
    <row r="33" spans="1:12" s="110" customFormat="1" ht="15" customHeight="1" x14ac:dyDescent="0.2">
      <c r="A33" s="367"/>
      <c r="B33" s="368" t="s">
        <v>182</v>
      </c>
      <c r="C33" s="362"/>
      <c r="D33" s="362"/>
      <c r="E33" s="363"/>
      <c r="F33" s="542">
        <v>36.700000000000003</v>
      </c>
      <c r="G33" s="542">
        <v>42.9</v>
      </c>
      <c r="H33" s="542">
        <v>43.8</v>
      </c>
      <c r="I33" s="542">
        <v>40.200000000000003</v>
      </c>
      <c r="J33" s="542">
        <v>40.5</v>
      </c>
      <c r="K33" s="543" t="s">
        <v>349</v>
      </c>
      <c r="L33" s="364">
        <v>-3.7999999999999972</v>
      </c>
    </row>
    <row r="34" spans="1:12" s="369" customFormat="1" ht="15" customHeight="1" x14ac:dyDescent="0.2">
      <c r="A34" s="367" t="s">
        <v>113</v>
      </c>
      <c r="B34" s="368" t="s">
        <v>116</v>
      </c>
      <c r="C34" s="362"/>
      <c r="D34" s="362"/>
      <c r="E34" s="363"/>
      <c r="F34" s="542">
        <v>31.9</v>
      </c>
      <c r="G34" s="542">
        <v>40.299999999999997</v>
      </c>
      <c r="H34" s="542">
        <v>39.799999999999997</v>
      </c>
      <c r="I34" s="542">
        <v>36.9</v>
      </c>
      <c r="J34" s="542">
        <v>38.799999999999997</v>
      </c>
      <c r="K34" s="543" t="s">
        <v>349</v>
      </c>
      <c r="L34" s="364">
        <v>-6.8999999999999986</v>
      </c>
    </row>
    <row r="35" spans="1:12" s="369" customFormat="1" ht="11.25" x14ac:dyDescent="0.2">
      <c r="A35" s="370"/>
      <c r="B35" s="371" t="s">
        <v>117</v>
      </c>
      <c r="C35" s="372"/>
      <c r="D35" s="372"/>
      <c r="E35" s="373"/>
      <c r="F35" s="545">
        <v>45.2</v>
      </c>
      <c r="G35" s="545">
        <v>44.4</v>
      </c>
      <c r="H35" s="545">
        <v>39.200000000000003</v>
      </c>
      <c r="I35" s="545">
        <v>46.7</v>
      </c>
      <c r="J35" s="546">
        <v>45.5</v>
      </c>
      <c r="K35" s="547" t="s">
        <v>349</v>
      </c>
      <c r="L35" s="374">
        <v>-0.29999999999999716</v>
      </c>
    </row>
    <row r="36" spans="1:12" s="369" customFormat="1" ht="15.95" customHeight="1" x14ac:dyDescent="0.2">
      <c r="A36" s="375" t="s">
        <v>350</v>
      </c>
      <c r="B36" s="376"/>
      <c r="C36" s="377"/>
      <c r="D36" s="376"/>
      <c r="E36" s="378"/>
      <c r="F36" s="548">
        <v>12206</v>
      </c>
      <c r="G36" s="548">
        <v>8902</v>
      </c>
      <c r="H36" s="548">
        <v>11373</v>
      </c>
      <c r="I36" s="548">
        <v>9976</v>
      </c>
      <c r="J36" s="548">
        <v>12242</v>
      </c>
      <c r="K36" s="549">
        <v>-36</v>
      </c>
      <c r="L36" s="380">
        <v>-0.29406959647116482</v>
      </c>
    </row>
    <row r="37" spans="1:12" s="369" customFormat="1" ht="15.95" customHeight="1" x14ac:dyDescent="0.2">
      <c r="A37" s="381"/>
      <c r="B37" s="382" t="s">
        <v>113</v>
      </c>
      <c r="C37" s="382" t="s">
        <v>351</v>
      </c>
      <c r="D37" s="382"/>
      <c r="E37" s="383"/>
      <c r="F37" s="548">
        <v>4308</v>
      </c>
      <c r="G37" s="548">
        <v>3694</v>
      </c>
      <c r="H37" s="548">
        <v>4505</v>
      </c>
      <c r="I37" s="548">
        <v>3956</v>
      </c>
      <c r="J37" s="548">
        <v>4957</v>
      </c>
      <c r="K37" s="549">
        <v>-649</v>
      </c>
      <c r="L37" s="380">
        <v>-13.092596328424451</v>
      </c>
    </row>
    <row r="38" spans="1:12" s="369" customFormat="1" ht="15.95" customHeight="1" x14ac:dyDescent="0.2">
      <c r="A38" s="381"/>
      <c r="B38" s="384" t="s">
        <v>105</v>
      </c>
      <c r="C38" s="384" t="s">
        <v>106</v>
      </c>
      <c r="D38" s="385"/>
      <c r="E38" s="383"/>
      <c r="F38" s="548">
        <v>7267</v>
      </c>
      <c r="G38" s="548">
        <v>5271</v>
      </c>
      <c r="H38" s="548">
        <v>6989</v>
      </c>
      <c r="I38" s="548">
        <v>6235</v>
      </c>
      <c r="J38" s="550">
        <v>7247</v>
      </c>
      <c r="K38" s="549">
        <v>20</v>
      </c>
      <c r="L38" s="380">
        <v>0.27597626604112047</v>
      </c>
    </row>
    <row r="39" spans="1:12" s="369" customFormat="1" ht="15.95" customHeight="1" x14ac:dyDescent="0.2">
      <c r="A39" s="381"/>
      <c r="B39" s="385"/>
      <c r="C39" s="382" t="s">
        <v>352</v>
      </c>
      <c r="D39" s="385"/>
      <c r="E39" s="383"/>
      <c r="F39" s="548">
        <v>2457</v>
      </c>
      <c r="G39" s="548">
        <v>2091</v>
      </c>
      <c r="H39" s="548">
        <v>2560</v>
      </c>
      <c r="I39" s="548">
        <v>2359</v>
      </c>
      <c r="J39" s="548">
        <v>2867</v>
      </c>
      <c r="K39" s="549">
        <v>-410</v>
      </c>
      <c r="L39" s="380">
        <v>-14.30066271363795</v>
      </c>
    </row>
    <row r="40" spans="1:12" s="369" customFormat="1" ht="15.95" customHeight="1" x14ac:dyDescent="0.2">
      <c r="A40" s="381"/>
      <c r="B40" s="384"/>
      <c r="C40" s="384" t="s">
        <v>107</v>
      </c>
      <c r="D40" s="385"/>
      <c r="E40" s="383"/>
      <c r="F40" s="548">
        <v>4939</v>
      </c>
      <c r="G40" s="548">
        <v>3631</v>
      </c>
      <c r="H40" s="548">
        <v>4384</v>
      </c>
      <c r="I40" s="548">
        <v>3741</v>
      </c>
      <c r="J40" s="548">
        <v>4995</v>
      </c>
      <c r="K40" s="549">
        <v>-56</v>
      </c>
      <c r="L40" s="380">
        <v>-1.1211211211211212</v>
      </c>
    </row>
    <row r="41" spans="1:12" s="369" customFormat="1" ht="24" customHeight="1" x14ac:dyDescent="0.2">
      <c r="A41" s="381"/>
      <c r="B41" s="385"/>
      <c r="C41" s="382" t="s">
        <v>352</v>
      </c>
      <c r="D41" s="385"/>
      <c r="E41" s="383"/>
      <c r="F41" s="548">
        <v>1851</v>
      </c>
      <c r="G41" s="548">
        <v>1603</v>
      </c>
      <c r="H41" s="548">
        <v>1945</v>
      </c>
      <c r="I41" s="548">
        <v>1597</v>
      </c>
      <c r="J41" s="550">
        <v>2090</v>
      </c>
      <c r="K41" s="549">
        <v>-239</v>
      </c>
      <c r="L41" s="380">
        <v>-11.435406698564593</v>
      </c>
    </row>
    <row r="42" spans="1:12" s="110" customFormat="1" ht="15" customHeight="1" x14ac:dyDescent="0.2">
      <c r="A42" s="381"/>
      <c r="B42" s="384" t="s">
        <v>113</v>
      </c>
      <c r="C42" s="384" t="s">
        <v>353</v>
      </c>
      <c r="D42" s="385"/>
      <c r="E42" s="383"/>
      <c r="F42" s="548">
        <v>2398</v>
      </c>
      <c r="G42" s="548">
        <v>2034</v>
      </c>
      <c r="H42" s="548">
        <v>2917</v>
      </c>
      <c r="I42" s="548">
        <v>2046</v>
      </c>
      <c r="J42" s="548">
        <v>2358</v>
      </c>
      <c r="K42" s="549">
        <v>40</v>
      </c>
      <c r="L42" s="380">
        <v>1.6963528413910094</v>
      </c>
    </row>
    <row r="43" spans="1:12" s="110" customFormat="1" ht="15" customHeight="1" x14ac:dyDescent="0.2">
      <c r="A43" s="381"/>
      <c r="B43" s="385"/>
      <c r="C43" s="382" t="s">
        <v>352</v>
      </c>
      <c r="D43" s="385"/>
      <c r="E43" s="383"/>
      <c r="F43" s="548">
        <v>1186</v>
      </c>
      <c r="G43" s="548">
        <v>978</v>
      </c>
      <c r="H43" s="548">
        <v>1458</v>
      </c>
      <c r="I43" s="548">
        <v>1037</v>
      </c>
      <c r="J43" s="548">
        <v>1155</v>
      </c>
      <c r="K43" s="549">
        <v>31</v>
      </c>
      <c r="L43" s="380">
        <v>2.6839826839826841</v>
      </c>
    </row>
    <row r="44" spans="1:12" s="110" customFormat="1" ht="15" customHeight="1" x14ac:dyDescent="0.2">
      <c r="A44" s="381"/>
      <c r="B44" s="384"/>
      <c r="C44" s="366" t="s">
        <v>109</v>
      </c>
      <c r="D44" s="385"/>
      <c r="E44" s="383"/>
      <c r="F44" s="548">
        <v>8232</v>
      </c>
      <c r="G44" s="548">
        <v>6171</v>
      </c>
      <c r="H44" s="548">
        <v>7515</v>
      </c>
      <c r="I44" s="548">
        <v>7084</v>
      </c>
      <c r="J44" s="550">
        <v>8598</v>
      </c>
      <c r="K44" s="549">
        <v>-366</v>
      </c>
      <c r="L44" s="380">
        <v>-4.2568039078855548</v>
      </c>
    </row>
    <row r="45" spans="1:12" s="110" customFormat="1" ht="15" customHeight="1" x14ac:dyDescent="0.2">
      <c r="A45" s="381"/>
      <c r="B45" s="385"/>
      <c r="C45" s="382" t="s">
        <v>352</v>
      </c>
      <c r="D45" s="385"/>
      <c r="E45" s="383"/>
      <c r="F45" s="548">
        <v>2792</v>
      </c>
      <c r="G45" s="548">
        <v>2490</v>
      </c>
      <c r="H45" s="548">
        <v>2773</v>
      </c>
      <c r="I45" s="548">
        <v>2663</v>
      </c>
      <c r="J45" s="548">
        <v>3357</v>
      </c>
      <c r="K45" s="549">
        <v>-565</v>
      </c>
      <c r="L45" s="380">
        <v>-16.830503425677687</v>
      </c>
    </row>
    <row r="46" spans="1:12" s="110" customFormat="1" ht="15" customHeight="1" x14ac:dyDescent="0.2">
      <c r="A46" s="381"/>
      <c r="B46" s="384"/>
      <c r="C46" s="366" t="s">
        <v>110</v>
      </c>
      <c r="D46" s="385"/>
      <c r="E46" s="383"/>
      <c r="F46" s="548">
        <v>1481</v>
      </c>
      <c r="G46" s="548">
        <v>630</v>
      </c>
      <c r="H46" s="548">
        <v>859</v>
      </c>
      <c r="I46" s="548">
        <v>766</v>
      </c>
      <c r="J46" s="548">
        <v>1198</v>
      </c>
      <c r="K46" s="549">
        <v>283</v>
      </c>
      <c r="L46" s="380">
        <v>23.62270450751252</v>
      </c>
    </row>
    <row r="47" spans="1:12" s="110" customFormat="1" ht="15" customHeight="1" x14ac:dyDescent="0.2">
      <c r="A47" s="381"/>
      <c r="B47" s="385"/>
      <c r="C47" s="382" t="s">
        <v>352</v>
      </c>
      <c r="D47" s="385"/>
      <c r="E47" s="383"/>
      <c r="F47" s="548">
        <v>288</v>
      </c>
      <c r="G47" s="548">
        <v>195</v>
      </c>
      <c r="H47" s="548">
        <v>250</v>
      </c>
      <c r="I47" s="548">
        <v>232</v>
      </c>
      <c r="J47" s="550">
        <v>417</v>
      </c>
      <c r="K47" s="549">
        <v>-129</v>
      </c>
      <c r="L47" s="380">
        <v>-30.935251798561151</v>
      </c>
    </row>
    <row r="48" spans="1:12" s="110" customFormat="1" ht="15" customHeight="1" x14ac:dyDescent="0.2">
      <c r="A48" s="381"/>
      <c r="B48" s="385"/>
      <c r="C48" s="366" t="s">
        <v>111</v>
      </c>
      <c r="D48" s="386"/>
      <c r="E48" s="387"/>
      <c r="F48" s="548">
        <v>95</v>
      </c>
      <c r="G48" s="548">
        <v>67</v>
      </c>
      <c r="H48" s="548">
        <v>82</v>
      </c>
      <c r="I48" s="548">
        <v>80</v>
      </c>
      <c r="J48" s="548">
        <v>88</v>
      </c>
      <c r="K48" s="549">
        <v>7</v>
      </c>
      <c r="L48" s="380">
        <v>7.9545454545454541</v>
      </c>
    </row>
    <row r="49" spans="1:12" s="110" customFormat="1" ht="15" customHeight="1" x14ac:dyDescent="0.2">
      <c r="A49" s="381"/>
      <c r="B49" s="385"/>
      <c r="C49" s="382" t="s">
        <v>352</v>
      </c>
      <c r="D49" s="385"/>
      <c r="E49" s="383"/>
      <c r="F49" s="548">
        <v>42</v>
      </c>
      <c r="G49" s="548">
        <v>31</v>
      </c>
      <c r="H49" s="548">
        <v>24</v>
      </c>
      <c r="I49" s="548">
        <v>24</v>
      </c>
      <c r="J49" s="548">
        <v>28</v>
      </c>
      <c r="K49" s="549">
        <v>14</v>
      </c>
      <c r="L49" s="380">
        <v>50</v>
      </c>
    </row>
    <row r="50" spans="1:12" s="110" customFormat="1" ht="15" customHeight="1" x14ac:dyDescent="0.2">
      <c r="A50" s="381"/>
      <c r="B50" s="384" t="s">
        <v>113</v>
      </c>
      <c r="C50" s="382" t="s">
        <v>181</v>
      </c>
      <c r="D50" s="385"/>
      <c r="E50" s="383"/>
      <c r="F50" s="548">
        <v>8717</v>
      </c>
      <c r="G50" s="548">
        <v>6014</v>
      </c>
      <c r="H50" s="548">
        <v>8045</v>
      </c>
      <c r="I50" s="548">
        <v>7149</v>
      </c>
      <c r="J50" s="550">
        <v>8367</v>
      </c>
      <c r="K50" s="549">
        <v>350</v>
      </c>
      <c r="L50" s="380">
        <v>4.1831002748894468</v>
      </c>
    </row>
    <row r="51" spans="1:12" s="110" customFormat="1" ht="15" customHeight="1" x14ac:dyDescent="0.2">
      <c r="A51" s="381"/>
      <c r="B51" s="385"/>
      <c r="C51" s="382" t="s">
        <v>352</v>
      </c>
      <c r="D51" s="385"/>
      <c r="E51" s="383"/>
      <c r="F51" s="548">
        <v>3029</v>
      </c>
      <c r="G51" s="548">
        <v>2455</v>
      </c>
      <c r="H51" s="548">
        <v>3046</v>
      </c>
      <c r="I51" s="548">
        <v>2819</v>
      </c>
      <c r="J51" s="548">
        <v>3388</v>
      </c>
      <c r="K51" s="549">
        <v>-359</v>
      </c>
      <c r="L51" s="380">
        <v>-10.596221959858324</v>
      </c>
    </row>
    <row r="52" spans="1:12" s="110" customFormat="1" ht="15" customHeight="1" x14ac:dyDescent="0.2">
      <c r="A52" s="381"/>
      <c r="B52" s="384"/>
      <c r="C52" s="382" t="s">
        <v>182</v>
      </c>
      <c r="D52" s="385"/>
      <c r="E52" s="383"/>
      <c r="F52" s="548">
        <v>3489</v>
      </c>
      <c r="G52" s="548">
        <v>2888</v>
      </c>
      <c r="H52" s="548">
        <v>3328</v>
      </c>
      <c r="I52" s="548">
        <v>2827</v>
      </c>
      <c r="J52" s="548">
        <v>3875</v>
      </c>
      <c r="K52" s="549">
        <v>-386</v>
      </c>
      <c r="L52" s="380">
        <v>-9.9612903225806448</v>
      </c>
    </row>
    <row r="53" spans="1:12" s="269" customFormat="1" ht="11.25" customHeight="1" x14ac:dyDescent="0.2">
      <c r="A53" s="381"/>
      <c r="B53" s="385"/>
      <c r="C53" s="382" t="s">
        <v>352</v>
      </c>
      <c r="D53" s="385"/>
      <c r="E53" s="383"/>
      <c r="F53" s="548">
        <v>1279</v>
      </c>
      <c r="G53" s="548">
        <v>1239</v>
      </c>
      <c r="H53" s="548">
        <v>1459</v>
      </c>
      <c r="I53" s="548">
        <v>1137</v>
      </c>
      <c r="J53" s="550">
        <v>1569</v>
      </c>
      <c r="K53" s="549">
        <v>-290</v>
      </c>
      <c r="L53" s="380">
        <v>-18.483110261312937</v>
      </c>
    </row>
    <row r="54" spans="1:12" s="151" customFormat="1" ht="12.75" customHeight="1" x14ac:dyDescent="0.2">
      <c r="A54" s="381"/>
      <c r="B54" s="384" t="s">
        <v>113</v>
      </c>
      <c r="C54" s="384" t="s">
        <v>116</v>
      </c>
      <c r="D54" s="385"/>
      <c r="E54" s="383"/>
      <c r="F54" s="548">
        <v>9071</v>
      </c>
      <c r="G54" s="548">
        <v>6176</v>
      </c>
      <c r="H54" s="548">
        <v>8367</v>
      </c>
      <c r="I54" s="548">
        <v>7178</v>
      </c>
      <c r="J54" s="548">
        <v>9124</v>
      </c>
      <c r="K54" s="549">
        <v>-53</v>
      </c>
      <c r="L54" s="380">
        <v>-0.58088557650153438</v>
      </c>
    </row>
    <row r="55" spans="1:12" ht="11.25" x14ac:dyDescent="0.2">
      <c r="A55" s="381"/>
      <c r="B55" s="385"/>
      <c r="C55" s="382" t="s">
        <v>352</v>
      </c>
      <c r="D55" s="385"/>
      <c r="E55" s="383"/>
      <c r="F55" s="548">
        <v>2894</v>
      </c>
      <c r="G55" s="548">
        <v>2486</v>
      </c>
      <c r="H55" s="548">
        <v>3328</v>
      </c>
      <c r="I55" s="548">
        <v>2649</v>
      </c>
      <c r="J55" s="548">
        <v>3538</v>
      </c>
      <c r="K55" s="549">
        <v>-644</v>
      </c>
      <c r="L55" s="380">
        <v>-18.202374222724703</v>
      </c>
    </row>
    <row r="56" spans="1:12" ht="14.25" customHeight="1" x14ac:dyDescent="0.2">
      <c r="A56" s="381"/>
      <c r="B56" s="385"/>
      <c r="C56" s="384" t="s">
        <v>117</v>
      </c>
      <c r="D56" s="385"/>
      <c r="E56" s="383"/>
      <c r="F56" s="548">
        <v>3129</v>
      </c>
      <c r="G56" s="548">
        <v>2702</v>
      </c>
      <c r="H56" s="548">
        <v>2989</v>
      </c>
      <c r="I56" s="548">
        <v>2783</v>
      </c>
      <c r="J56" s="548">
        <v>3106</v>
      </c>
      <c r="K56" s="549">
        <v>23</v>
      </c>
      <c r="L56" s="380">
        <v>0.74050225370251122</v>
      </c>
    </row>
    <row r="57" spans="1:12" ht="18.75" customHeight="1" x14ac:dyDescent="0.2">
      <c r="A57" s="388"/>
      <c r="B57" s="389"/>
      <c r="C57" s="390" t="s">
        <v>352</v>
      </c>
      <c r="D57" s="389"/>
      <c r="E57" s="391"/>
      <c r="F57" s="551">
        <v>1413</v>
      </c>
      <c r="G57" s="552">
        <v>1199</v>
      </c>
      <c r="H57" s="552">
        <v>1172</v>
      </c>
      <c r="I57" s="552">
        <v>1300</v>
      </c>
      <c r="J57" s="552">
        <v>1414</v>
      </c>
      <c r="K57" s="553">
        <f t="shared" ref="K57" si="0">IF(OR(F57=".",J57=".")=TRUE,".",IF(OR(F57="*",J57="*")=TRUE,"*",IF(AND(F57="-",J57="-")=TRUE,"-",IF(AND(ISNUMBER(J57),ISNUMBER(F57))=TRUE,IF(F57-J57=0,0,F57-J57),IF(ISNUMBER(F57)=TRUE,F57,-J57)))))</f>
        <v>-1</v>
      </c>
      <c r="L57" s="392">
        <f t="shared" ref="L57" si="1">IF(K57 =".",".",IF(K57 ="*","*",IF(K57="-","-",IF(K57=0,0,IF(OR(J57="-",J57=".",F57="-",F57=".")=TRUE,"X",IF(J57=0,"0,0",IF(ABS(K57*100/J57)&gt;250,".X",(K57*100/J57))))))))</f>
        <v>-7.0721357850070721E-2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12599</v>
      </c>
      <c r="E11" s="114">
        <v>9563</v>
      </c>
      <c r="F11" s="114">
        <v>14631</v>
      </c>
      <c r="G11" s="114">
        <v>10298</v>
      </c>
      <c r="H11" s="140">
        <v>12563</v>
      </c>
      <c r="I11" s="115">
        <v>36</v>
      </c>
      <c r="J11" s="116">
        <v>0.28655575897476715</v>
      </c>
    </row>
    <row r="12" spans="1:15" s="110" customFormat="1" ht="24.95" customHeight="1" x14ac:dyDescent="0.2">
      <c r="A12" s="193" t="s">
        <v>132</v>
      </c>
      <c r="B12" s="194" t="s">
        <v>133</v>
      </c>
      <c r="C12" s="113">
        <v>0.36510834193189934</v>
      </c>
      <c r="D12" s="115">
        <v>46</v>
      </c>
      <c r="E12" s="114">
        <v>23</v>
      </c>
      <c r="F12" s="114">
        <v>72</v>
      </c>
      <c r="G12" s="114">
        <v>55</v>
      </c>
      <c r="H12" s="140">
        <v>47</v>
      </c>
      <c r="I12" s="115">
        <v>-1</v>
      </c>
      <c r="J12" s="116">
        <v>-2.1276595744680851</v>
      </c>
    </row>
    <row r="13" spans="1:15" s="110" customFormat="1" ht="24.95" customHeight="1" x14ac:dyDescent="0.2">
      <c r="A13" s="193" t="s">
        <v>134</v>
      </c>
      <c r="B13" s="199" t="s">
        <v>214</v>
      </c>
      <c r="C13" s="113">
        <v>1.2778791967616479</v>
      </c>
      <c r="D13" s="115">
        <v>161</v>
      </c>
      <c r="E13" s="114">
        <v>138</v>
      </c>
      <c r="F13" s="114">
        <v>324</v>
      </c>
      <c r="G13" s="114">
        <v>183</v>
      </c>
      <c r="H13" s="140">
        <v>184</v>
      </c>
      <c r="I13" s="115">
        <v>-23</v>
      </c>
      <c r="J13" s="116">
        <v>-12.5</v>
      </c>
    </row>
    <row r="14" spans="1:15" s="287" customFormat="1" ht="24.95" customHeight="1" x14ac:dyDescent="0.2">
      <c r="A14" s="193" t="s">
        <v>215</v>
      </c>
      <c r="B14" s="199" t="s">
        <v>137</v>
      </c>
      <c r="C14" s="113">
        <v>10.897690292880387</v>
      </c>
      <c r="D14" s="115">
        <v>1373</v>
      </c>
      <c r="E14" s="114">
        <v>657</v>
      </c>
      <c r="F14" s="114">
        <v>1437</v>
      </c>
      <c r="G14" s="114">
        <v>1000</v>
      </c>
      <c r="H14" s="140">
        <v>1158</v>
      </c>
      <c r="I14" s="115">
        <v>215</v>
      </c>
      <c r="J14" s="116">
        <v>18.566493955094991</v>
      </c>
      <c r="K14" s="110"/>
      <c r="L14" s="110"/>
      <c r="M14" s="110"/>
      <c r="N14" s="110"/>
      <c r="O14" s="110"/>
    </row>
    <row r="15" spans="1:15" s="110" customFormat="1" ht="24.95" customHeight="1" x14ac:dyDescent="0.2">
      <c r="A15" s="193" t="s">
        <v>216</v>
      </c>
      <c r="B15" s="199" t="s">
        <v>217</v>
      </c>
      <c r="C15" s="113">
        <v>1.6985475037701405</v>
      </c>
      <c r="D15" s="115">
        <v>214</v>
      </c>
      <c r="E15" s="114">
        <v>238</v>
      </c>
      <c r="F15" s="114">
        <v>305</v>
      </c>
      <c r="G15" s="114">
        <v>146</v>
      </c>
      <c r="H15" s="140">
        <v>178</v>
      </c>
      <c r="I15" s="115">
        <v>36</v>
      </c>
      <c r="J15" s="116">
        <v>20.224719101123597</v>
      </c>
    </row>
    <row r="16" spans="1:15" s="287" customFormat="1" ht="24.95" customHeight="1" x14ac:dyDescent="0.2">
      <c r="A16" s="193" t="s">
        <v>218</v>
      </c>
      <c r="B16" s="199" t="s">
        <v>141</v>
      </c>
      <c r="C16" s="113">
        <v>8.3578061750932608</v>
      </c>
      <c r="D16" s="115">
        <v>1053</v>
      </c>
      <c r="E16" s="114">
        <v>321</v>
      </c>
      <c r="F16" s="114">
        <v>953</v>
      </c>
      <c r="G16" s="114">
        <v>735</v>
      </c>
      <c r="H16" s="140">
        <v>768</v>
      </c>
      <c r="I16" s="115">
        <v>285</v>
      </c>
      <c r="J16" s="116">
        <v>37.109375</v>
      </c>
      <c r="K16" s="110"/>
      <c r="L16" s="110"/>
      <c r="M16" s="110"/>
      <c r="N16" s="110"/>
      <c r="O16" s="110"/>
    </row>
    <row r="17" spans="1:15" s="110" customFormat="1" ht="24.95" customHeight="1" x14ac:dyDescent="0.2">
      <c r="A17" s="193" t="s">
        <v>142</v>
      </c>
      <c r="B17" s="199" t="s">
        <v>220</v>
      </c>
      <c r="C17" s="113">
        <v>0.84133661401698545</v>
      </c>
      <c r="D17" s="115">
        <v>106</v>
      </c>
      <c r="E17" s="114">
        <v>98</v>
      </c>
      <c r="F17" s="114">
        <v>179</v>
      </c>
      <c r="G17" s="114">
        <v>119</v>
      </c>
      <c r="H17" s="140">
        <v>212</v>
      </c>
      <c r="I17" s="115">
        <v>-106</v>
      </c>
      <c r="J17" s="116">
        <v>-50</v>
      </c>
    </row>
    <row r="18" spans="1:15" s="287" customFormat="1" ht="24.95" customHeight="1" x14ac:dyDescent="0.2">
      <c r="A18" s="201" t="s">
        <v>144</v>
      </c>
      <c r="B18" s="202" t="s">
        <v>145</v>
      </c>
      <c r="C18" s="113">
        <v>5.5956821969997623</v>
      </c>
      <c r="D18" s="115">
        <v>705</v>
      </c>
      <c r="E18" s="114">
        <v>450</v>
      </c>
      <c r="F18" s="114">
        <v>865</v>
      </c>
      <c r="G18" s="114">
        <v>667</v>
      </c>
      <c r="H18" s="140">
        <v>712</v>
      </c>
      <c r="I18" s="115">
        <v>-7</v>
      </c>
      <c r="J18" s="116">
        <v>-0.9831460674157303</v>
      </c>
      <c r="K18" s="110"/>
      <c r="L18" s="110"/>
      <c r="M18" s="110"/>
      <c r="N18" s="110"/>
      <c r="O18" s="110"/>
    </row>
    <row r="19" spans="1:15" s="110" customFormat="1" ht="24.95" customHeight="1" x14ac:dyDescent="0.2">
      <c r="A19" s="193" t="s">
        <v>146</v>
      </c>
      <c r="B19" s="199" t="s">
        <v>147</v>
      </c>
      <c r="C19" s="113">
        <v>12.556552107310104</v>
      </c>
      <c r="D19" s="115">
        <v>1582</v>
      </c>
      <c r="E19" s="114">
        <v>1579</v>
      </c>
      <c r="F19" s="114">
        <v>2204</v>
      </c>
      <c r="G19" s="114">
        <v>1416</v>
      </c>
      <c r="H19" s="140">
        <v>1501</v>
      </c>
      <c r="I19" s="115">
        <v>81</v>
      </c>
      <c r="J19" s="116">
        <v>5.3964023984010661</v>
      </c>
    </row>
    <row r="20" spans="1:15" s="287" customFormat="1" ht="24.95" customHeight="1" x14ac:dyDescent="0.2">
      <c r="A20" s="193" t="s">
        <v>148</v>
      </c>
      <c r="B20" s="199" t="s">
        <v>149</v>
      </c>
      <c r="C20" s="113">
        <v>19.811096118739581</v>
      </c>
      <c r="D20" s="115">
        <v>2496</v>
      </c>
      <c r="E20" s="114">
        <v>950</v>
      </c>
      <c r="F20" s="114">
        <v>1447</v>
      </c>
      <c r="G20" s="114">
        <v>1048</v>
      </c>
      <c r="H20" s="140">
        <v>1603</v>
      </c>
      <c r="I20" s="115">
        <v>893</v>
      </c>
      <c r="J20" s="116">
        <v>55.708047411104182</v>
      </c>
      <c r="K20" s="110"/>
      <c r="L20" s="110"/>
      <c r="M20" s="110"/>
      <c r="N20" s="110"/>
      <c r="O20" s="110"/>
    </row>
    <row r="21" spans="1:15" s="110" customFormat="1" ht="24.95" customHeight="1" x14ac:dyDescent="0.2">
      <c r="A21" s="201" t="s">
        <v>150</v>
      </c>
      <c r="B21" s="202" t="s">
        <v>151</v>
      </c>
      <c r="C21" s="113">
        <v>2.9446781490594494</v>
      </c>
      <c r="D21" s="115">
        <v>371</v>
      </c>
      <c r="E21" s="114">
        <v>386</v>
      </c>
      <c r="F21" s="114">
        <v>495</v>
      </c>
      <c r="G21" s="114">
        <v>421</v>
      </c>
      <c r="H21" s="140">
        <v>683</v>
      </c>
      <c r="I21" s="115">
        <v>-312</v>
      </c>
      <c r="J21" s="116">
        <v>-45.680819912152266</v>
      </c>
    </row>
    <row r="22" spans="1:15" s="110" customFormat="1" ht="24.95" customHeight="1" x14ac:dyDescent="0.2">
      <c r="A22" s="201" t="s">
        <v>152</v>
      </c>
      <c r="B22" s="199" t="s">
        <v>153</v>
      </c>
      <c r="C22" s="113">
        <v>1.4842447813318518</v>
      </c>
      <c r="D22" s="115">
        <v>187</v>
      </c>
      <c r="E22" s="114">
        <v>119</v>
      </c>
      <c r="F22" s="114">
        <v>231</v>
      </c>
      <c r="G22" s="114">
        <v>171</v>
      </c>
      <c r="H22" s="140">
        <v>242</v>
      </c>
      <c r="I22" s="115">
        <v>-55</v>
      </c>
      <c r="J22" s="116">
        <v>-22.727272727272727</v>
      </c>
    </row>
    <row r="23" spans="1:15" s="110" customFormat="1" ht="24.95" customHeight="1" x14ac:dyDescent="0.2">
      <c r="A23" s="193" t="s">
        <v>154</v>
      </c>
      <c r="B23" s="199" t="s">
        <v>155</v>
      </c>
      <c r="C23" s="113">
        <v>0.63497102944678152</v>
      </c>
      <c r="D23" s="115">
        <v>80</v>
      </c>
      <c r="E23" s="114">
        <v>53</v>
      </c>
      <c r="F23" s="114">
        <v>83</v>
      </c>
      <c r="G23" s="114">
        <v>33</v>
      </c>
      <c r="H23" s="140">
        <v>64</v>
      </c>
      <c r="I23" s="115">
        <v>16</v>
      </c>
      <c r="J23" s="116">
        <v>25</v>
      </c>
    </row>
    <row r="24" spans="1:15" s="110" customFormat="1" ht="24.95" customHeight="1" x14ac:dyDescent="0.2">
      <c r="A24" s="193" t="s">
        <v>156</v>
      </c>
      <c r="B24" s="199" t="s">
        <v>221</v>
      </c>
      <c r="C24" s="113">
        <v>5.6194936106040165</v>
      </c>
      <c r="D24" s="115">
        <v>708</v>
      </c>
      <c r="E24" s="114">
        <v>517</v>
      </c>
      <c r="F24" s="114">
        <v>815</v>
      </c>
      <c r="G24" s="114">
        <v>560</v>
      </c>
      <c r="H24" s="140">
        <v>658</v>
      </c>
      <c r="I24" s="115">
        <v>50</v>
      </c>
      <c r="J24" s="116">
        <v>7.598784194528875</v>
      </c>
    </row>
    <row r="25" spans="1:15" s="110" customFormat="1" ht="24.95" customHeight="1" x14ac:dyDescent="0.2">
      <c r="A25" s="193" t="s">
        <v>222</v>
      </c>
      <c r="B25" s="204" t="s">
        <v>159</v>
      </c>
      <c r="C25" s="113">
        <v>4.5082943090721486</v>
      </c>
      <c r="D25" s="115">
        <v>568</v>
      </c>
      <c r="E25" s="114">
        <v>403</v>
      </c>
      <c r="F25" s="114">
        <v>558</v>
      </c>
      <c r="G25" s="114">
        <v>613</v>
      </c>
      <c r="H25" s="140">
        <v>630</v>
      </c>
      <c r="I25" s="115">
        <v>-62</v>
      </c>
      <c r="J25" s="116">
        <v>-9.8412698412698418</v>
      </c>
    </row>
    <row r="26" spans="1:15" s="110" customFormat="1" ht="24.95" customHeight="1" x14ac:dyDescent="0.2">
      <c r="A26" s="201">
        <v>782.78300000000002</v>
      </c>
      <c r="B26" s="203" t="s">
        <v>160</v>
      </c>
      <c r="C26" s="113">
        <v>16.588618144297165</v>
      </c>
      <c r="D26" s="115">
        <v>2090</v>
      </c>
      <c r="E26" s="114">
        <v>2157</v>
      </c>
      <c r="F26" s="114">
        <v>2573</v>
      </c>
      <c r="G26" s="114">
        <v>2051</v>
      </c>
      <c r="H26" s="140">
        <v>2124</v>
      </c>
      <c r="I26" s="115">
        <v>-34</v>
      </c>
      <c r="J26" s="116">
        <v>-1.60075329566855</v>
      </c>
    </row>
    <row r="27" spans="1:15" s="110" customFormat="1" ht="24.95" customHeight="1" x14ac:dyDescent="0.2">
      <c r="A27" s="193" t="s">
        <v>161</v>
      </c>
      <c r="B27" s="199" t="s">
        <v>162</v>
      </c>
      <c r="C27" s="113">
        <v>1.8017302960552424</v>
      </c>
      <c r="D27" s="115">
        <v>227</v>
      </c>
      <c r="E27" s="114">
        <v>114</v>
      </c>
      <c r="F27" s="114">
        <v>302</v>
      </c>
      <c r="G27" s="114">
        <v>129</v>
      </c>
      <c r="H27" s="140">
        <v>144</v>
      </c>
      <c r="I27" s="115">
        <v>83</v>
      </c>
      <c r="J27" s="116">
        <v>57.638888888888886</v>
      </c>
    </row>
    <row r="28" spans="1:15" s="110" customFormat="1" ht="24.95" customHeight="1" x14ac:dyDescent="0.2">
      <c r="A28" s="193" t="s">
        <v>163</v>
      </c>
      <c r="B28" s="199" t="s">
        <v>164</v>
      </c>
      <c r="C28" s="113">
        <v>1.9445987776807683</v>
      </c>
      <c r="D28" s="115">
        <v>245</v>
      </c>
      <c r="E28" s="114">
        <v>235</v>
      </c>
      <c r="F28" s="114">
        <v>615</v>
      </c>
      <c r="G28" s="114">
        <v>172</v>
      </c>
      <c r="H28" s="140">
        <v>809</v>
      </c>
      <c r="I28" s="115">
        <v>-564</v>
      </c>
      <c r="J28" s="116">
        <v>-69.715698393077872</v>
      </c>
    </row>
    <row r="29" spans="1:15" s="110" customFormat="1" ht="24.95" customHeight="1" x14ac:dyDescent="0.2">
      <c r="A29" s="193">
        <v>86</v>
      </c>
      <c r="B29" s="199" t="s">
        <v>165</v>
      </c>
      <c r="C29" s="113">
        <v>4.0796888641955711</v>
      </c>
      <c r="D29" s="115">
        <v>514</v>
      </c>
      <c r="E29" s="114">
        <v>507</v>
      </c>
      <c r="F29" s="114">
        <v>754</v>
      </c>
      <c r="G29" s="114">
        <v>472</v>
      </c>
      <c r="H29" s="140">
        <v>481</v>
      </c>
      <c r="I29" s="115">
        <v>33</v>
      </c>
      <c r="J29" s="116">
        <v>6.8607068607068609</v>
      </c>
    </row>
    <row r="30" spans="1:15" s="110" customFormat="1" ht="24.95" customHeight="1" x14ac:dyDescent="0.2">
      <c r="A30" s="193">
        <v>87.88</v>
      </c>
      <c r="B30" s="204" t="s">
        <v>166</v>
      </c>
      <c r="C30" s="113">
        <v>7.3101039765060722</v>
      </c>
      <c r="D30" s="115">
        <v>921</v>
      </c>
      <c r="E30" s="114">
        <v>943</v>
      </c>
      <c r="F30" s="114">
        <v>1121</v>
      </c>
      <c r="G30" s="114">
        <v>1018</v>
      </c>
      <c r="H30" s="140">
        <v>1026</v>
      </c>
      <c r="I30" s="115">
        <v>-105</v>
      </c>
      <c r="J30" s="116">
        <v>-10.23391812865497</v>
      </c>
    </row>
    <row r="31" spans="1:15" s="110" customFormat="1" ht="24.95" customHeight="1" x14ac:dyDescent="0.2">
      <c r="A31" s="193" t="s">
        <v>167</v>
      </c>
      <c r="B31" s="199" t="s">
        <v>168</v>
      </c>
      <c r="C31" s="113">
        <v>2.5795698071275499</v>
      </c>
      <c r="D31" s="115">
        <v>325</v>
      </c>
      <c r="E31" s="114">
        <v>332</v>
      </c>
      <c r="F31" s="114">
        <v>735</v>
      </c>
      <c r="G31" s="114">
        <v>289</v>
      </c>
      <c r="H31" s="140">
        <v>497</v>
      </c>
      <c r="I31" s="115">
        <v>-172</v>
      </c>
      <c r="J31" s="116">
        <v>-34.607645875251507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0.36510834193189934</v>
      </c>
      <c r="D34" s="115">
        <v>46</v>
      </c>
      <c r="E34" s="114">
        <v>23</v>
      </c>
      <c r="F34" s="114">
        <v>72</v>
      </c>
      <c r="G34" s="114">
        <v>55</v>
      </c>
      <c r="H34" s="140">
        <v>47</v>
      </c>
      <c r="I34" s="115">
        <v>-1</v>
      </c>
      <c r="J34" s="116">
        <v>-2.1276595744680851</v>
      </c>
    </row>
    <row r="35" spans="1:10" s="110" customFormat="1" ht="24.95" customHeight="1" x14ac:dyDescent="0.2">
      <c r="A35" s="292" t="s">
        <v>171</v>
      </c>
      <c r="B35" s="293" t="s">
        <v>172</v>
      </c>
      <c r="C35" s="113">
        <v>17.771251686641797</v>
      </c>
      <c r="D35" s="115">
        <v>2239</v>
      </c>
      <c r="E35" s="114">
        <v>1245</v>
      </c>
      <c r="F35" s="114">
        <v>2626</v>
      </c>
      <c r="G35" s="114">
        <v>1850</v>
      </c>
      <c r="H35" s="140">
        <v>2054</v>
      </c>
      <c r="I35" s="115">
        <v>185</v>
      </c>
      <c r="J35" s="116">
        <v>9.0068159688412859</v>
      </c>
    </row>
    <row r="36" spans="1:10" s="110" customFormat="1" ht="24.95" customHeight="1" x14ac:dyDescent="0.2">
      <c r="A36" s="294" t="s">
        <v>173</v>
      </c>
      <c r="B36" s="295" t="s">
        <v>174</v>
      </c>
      <c r="C36" s="125">
        <v>81.863639971426309</v>
      </c>
      <c r="D36" s="143">
        <v>10314</v>
      </c>
      <c r="E36" s="144">
        <v>8295</v>
      </c>
      <c r="F36" s="144">
        <v>11933</v>
      </c>
      <c r="G36" s="144">
        <v>8393</v>
      </c>
      <c r="H36" s="145">
        <v>10462</v>
      </c>
      <c r="I36" s="143">
        <v>-148</v>
      </c>
      <c r="J36" s="146">
        <v>-1.4146434716115466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12599</v>
      </c>
      <c r="F11" s="264">
        <v>9563</v>
      </c>
      <c r="G11" s="264">
        <v>14631</v>
      </c>
      <c r="H11" s="264">
        <v>10298</v>
      </c>
      <c r="I11" s="265">
        <v>12563</v>
      </c>
      <c r="J11" s="263">
        <v>36</v>
      </c>
      <c r="K11" s="266">
        <v>0.28655575897476715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34.534486864036829</v>
      </c>
      <c r="E13" s="115">
        <v>4351</v>
      </c>
      <c r="F13" s="114">
        <v>3515</v>
      </c>
      <c r="G13" s="114">
        <v>4202</v>
      </c>
      <c r="H13" s="114">
        <v>3782</v>
      </c>
      <c r="I13" s="140">
        <v>4485</v>
      </c>
      <c r="J13" s="115">
        <v>-134</v>
      </c>
      <c r="K13" s="116">
        <v>-2.9877369007803791</v>
      </c>
    </row>
    <row r="14" spans="1:15" ht="15.95" customHeight="1" x14ac:dyDescent="0.2">
      <c r="A14" s="306" t="s">
        <v>230</v>
      </c>
      <c r="B14" s="307"/>
      <c r="C14" s="308"/>
      <c r="D14" s="113">
        <v>52.813715374236054</v>
      </c>
      <c r="E14" s="115">
        <v>6654</v>
      </c>
      <c r="F14" s="114">
        <v>5002</v>
      </c>
      <c r="G14" s="114">
        <v>9011</v>
      </c>
      <c r="H14" s="114">
        <v>5183</v>
      </c>
      <c r="I14" s="140">
        <v>6496</v>
      </c>
      <c r="J14" s="115">
        <v>158</v>
      </c>
      <c r="K14" s="116">
        <v>2.4322660098522166</v>
      </c>
    </row>
    <row r="15" spans="1:15" ht="15.95" customHeight="1" x14ac:dyDescent="0.2">
      <c r="A15" s="306" t="s">
        <v>231</v>
      </c>
      <c r="B15" s="307"/>
      <c r="C15" s="308"/>
      <c r="D15" s="113">
        <v>6.2703389157869669</v>
      </c>
      <c r="E15" s="115">
        <v>790</v>
      </c>
      <c r="F15" s="114">
        <v>538</v>
      </c>
      <c r="G15" s="114">
        <v>729</v>
      </c>
      <c r="H15" s="114">
        <v>670</v>
      </c>
      <c r="I15" s="140">
        <v>710</v>
      </c>
      <c r="J15" s="115">
        <v>80</v>
      </c>
      <c r="K15" s="116">
        <v>11.267605633802816</v>
      </c>
    </row>
    <row r="16" spans="1:15" ht="15.95" customHeight="1" x14ac:dyDescent="0.2">
      <c r="A16" s="306" t="s">
        <v>232</v>
      </c>
      <c r="B16" s="307"/>
      <c r="C16" s="308"/>
      <c r="D16" s="113">
        <v>6.3338360187316454</v>
      </c>
      <c r="E16" s="115">
        <v>798</v>
      </c>
      <c r="F16" s="114">
        <v>495</v>
      </c>
      <c r="G16" s="114">
        <v>655</v>
      </c>
      <c r="H16" s="114">
        <v>653</v>
      </c>
      <c r="I16" s="140">
        <v>853</v>
      </c>
      <c r="J16" s="115">
        <v>-55</v>
      </c>
      <c r="K16" s="116">
        <v>-6.4478311840562723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0.3016112389872212</v>
      </c>
      <c r="E18" s="115">
        <v>38</v>
      </c>
      <c r="F18" s="114">
        <v>42</v>
      </c>
      <c r="G18" s="114">
        <v>85</v>
      </c>
      <c r="H18" s="114">
        <v>55</v>
      </c>
      <c r="I18" s="140">
        <v>36</v>
      </c>
      <c r="J18" s="115">
        <v>2</v>
      </c>
      <c r="K18" s="116">
        <v>5.5555555555555554</v>
      </c>
    </row>
    <row r="19" spans="1:11" ht="14.1" customHeight="1" x14ac:dyDescent="0.2">
      <c r="A19" s="306" t="s">
        <v>235</v>
      </c>
      <c r="B19" s="307" t="s">
        <v>236</v>
      </c>
      <c r="C19" s="308"/>
      <c r="D19" s="113">
        <v>0.16667989522978013</v>
      </c>
      <c r="E19" s="115">
        <v>21</v>
      </c>
      <c r="F19" s="114">
        <v>24</v>
      </c>
      <c r="G19" s="114">
        <v>54</v>
      </c>
      <c r="H19" s="114">
        <v>48</v>
      </c>
      <c r="I19" s="140">
        <v>21</v>
      </c>
      <c r="J19" s="115">
        <v>0</v>
      </c>
      <c r="K19" s="116">
        <v>0</v>
      </c>
    </row>
    <row r="20" spans="1:11" ht="14.1" customHeight="1" x14ac:dyDescent="0.2">
      <c r="A20" s="306">
        <v>12</v>
      </c>
      <c r="B20" s="307" t="s">
        <v>237</v>
      </c>
      <c r="C20" s="308"/>
      <c r="D20" s="113">
        <v>0.95245654417017223</v>
      </c>
      <c r="E20" s="115">
        <v>120</v>
      </c>
      <c r="F20" s="114">
        <v>58</v>
      </c>
      <c r="G20" s="114">
        <v>197</v>
      </c>
      <c r="H20" s="114">
        <v>125</v>
      </c>
      <c r="I20" s="140">
        <v>189</v>
      </c>
      <c r="J20" s="115">
        <v>-69</v>
      </c>
      <c r="K20" s="116">
        <v>-36.507936507936506</v>
      </c>
    </row>
    <row r="21" spans="1:11" ht="14.1" customHeight="1" x14ac:dyDescent="0.2">
      <c r="A21" s="306">
        <v>21</v>
      </c>
      <c r="B21" s="307" t="s">
        <v>238</v>
      </c>
      <c r="C21" s="308"/>
      <c r="D21" s="113">
        <v>0.30954837685530595</v>
      </c>
      <c r="E21" s="115">
        <v>39</v>
      </c>
      <c r="F21" s="114">
        <v>20</v>
      </c>
      <c r="G21" s="114">
        <v>48</v>
      </c>
      <c r="H21" s="114">
        <v>33</v>
      </c>
      <c r="I21" s="140">
        <v>35</v>
      </c>
      <c r="J21" s="115">
        <v>4</v>
      </c>
      <c r="K21" s="116">
        <v>11.428571428571429</v>
      </c>
    </row>
    <row r="22" spans="1:11" ht="14.1" customHeight="1" x14ac:dyDescent="0.2">
      <c r="A22" s="306">
        <v>22</v>
      </c>
      <c r="B22" s="307" t="s">
        <v>239</v>
      </c>
      <c r="C22" s="308"/>
      <c r="D22" s="113">
        <v>1.5477418842765298</v>
      </c>
      <c r="E22" s="115">
        <v>195</v>
      </c>
      <c r="F22" s="114">
        <v>145</v>
      </c>
      <c r="G22" s="114">
        <v>262</v>
      </c>
      <c r="H22" s="114">
        <v>186</v>
      </c>
      <c r="I22" s="140">
        <v>129</v>
      </c>
      <c r="J22" s="115">
        <v>66</v>
      </c>
      <c r="K22" s="116">
        <v>51.162790697674417</v>
      </c>
    </row>
    <row r="23" spans="1:11" ht="14.1" customHeight="1" x14ac:dyDescent="0.2">
      <c r="A23" s="306">
        <v>23</v>
      </c>
      <c r="B23" s="307" t="s">
        <v>240</v>
      </c>
      <c r="C23" s="308"/>
      <c r="D23" s="113">
        <v>0.28573696325105169</v>
      </c>
      <c r="E23" s="115">
        <v>36</v>
      </c>
      <c r="F23" s="114">
        <v>23</v>
      </c>
      <c r="G23" s="114">
        <v>61</v>
      </c>
      <c r="H23" s="114">
        <v>42</v>
      </c>
      <c r="I23" s="140">
        <v>40</v>
      </c>
      <c r="J23" s="115">
        <v>-4</v>
      </c>
      <c r="K23" s="116">
        <v>-10</v>
      </c>
    </row>
    <row r="24" spans="1:11" ht="14.1" customHeight="1" x14ac:dyDescent="0.2">
      <c r="A24" s="306">
        <v>24</v>
      </c>
      <c r="B24" s="307" t="s">
        <v>241</v>
      </c>
      <c r="C24" s="308"/>
      <c r="D24" s="113">
        <v>6.5402016033018491</v>
      </c>
      <c r="E24" s="115">
        <v>824</v>
      </c>
      <c r="F24" s="114">
        <v>396</v>
      </c>
      <c r="G24" s="114">
        <v>816</v>
      </c>
      <c r="H24" s="114">
        <v>679</v>
      </c>
      <c r="I24" s="140">
        <v>985</v>
      </c>
      <c r="J24" s="115">
        <v>-161</v>
      </c>
      <c r="K24" s="116">
        <v>-16.345177664974621</v>
      </c>
    </row>
    <row r="25" spans="1:11" ht="14.1" customHeight="1" x14ac:dyDescent="0.2">
      <c r="A25" s="306">
        <v>25</v>
      </c>
      <c r="B25" s="307" t="s">
        <v>242</v>
      </c>
      <c r="C25" s="308"/>
      <c r="D25" s="113">
        <v>4.0082546233828085</v>
      </c>
      <c r="E25" s="115">
        <v>505</v>
      </c>
      <c r="F25" s="114">
        <v>360</v>
      </c>
      <c r="G25" s="114">
        <v>553</v>
      </c>
      <c r="H25" s="114">
        <v>341</v>
      </c>
      <c r="I25" s="140">
        <v>504</v>
      </c>
      <c r="J25" s="115">
        <v>1</v>
      </c>
      <c r="K25" s="116">
        <v>0.1984126984126984</v>
      </c>
    </row>
    <row r="26" spans="1:11" ht="14.1" customHeight="1" x14ac:dyDescent="0.2">
      <c r="A26" s="306">
        <v>26</v>
      </c>
      <c r="B26" s="307" t="s">
        <v>243</v>
      </c>
      <c r="C26" s="308"/>
      <c r="D26" s="113">
        <v>1.8652273989999206</v>
      </c>
      <c r="E26" s="115">
        <v>235</v>
      </c>
      <c r="F26" s="114">
        <v>143</v>
      </c>
      <c r="G26" s="114">
        <v>334</v>
      </c>
      <c r="H26" s="114">
        <v>216</v>
      </c>
      <c r="I26" s="140">
        <v>247</v>
      </c>
      <c r="J26" s="115">
        <v>-12</v>
      </c>
      <c r="K26" s="116">
        <v>-4.8582995951417001</v>
      </c>
    </row>
    <row r="27" spans="1:11" ht="14.1" customHeight="1" x14ac:dyDescent="0.2">
      <c r="A27" s="306">
        <v>27</v>
      </c>
      <c r="B27" s="307" t="s">
        <v>244</v>
      </c>
      <c r="C27" s="308"/>
      <c r="D27" s="113">
        <v>1.6033018493531233</v>
      </c>
      <c r="E27" s="115">
        <v>202</v>
      </c>
      <c r="F27" s="114">
        <v>61</v>
      </c>
      <c r="G27" s="114">
        <v>135</v>
      </c>
      <c r="H27" s="114">
        <v>123</v>
      </c>
      <c r="I27" s="140">
        <v>121</v>
      </c>
      <c r="J27" s="115">
        <v>81</v>
      </c>
      <c r="K27" s="116">
        <v>66.942148760330582</v>
      </c>
    </row>
    <row r="28" spans="1:11" ht="14.1" customHeight="1" x14ac:dyDescent="0.2">
      <c r="A28" s="306">
        <v>28</v>
      </c>
      <c r="B28" s="307" t="s">
        <v>245</v>
      </c>
      <c r="C28" s="308"/>
      <c r="D28" s="113">
        <v>6.3497102944678155E-2</v>
      </c>
      <c r="E28" s="115">
        <v>8</v>
      </c>
      <c r="F28" s="114">
        <v>4</v>
      </c>
      <c r="G28" s="114">
        <v>20</v>
      </c>
      <c r="H28" s="114">
        <v>12</v>
      </c>
      <c r="I28" s="140">
        <v>15</v>
      </c>
      <c r="J28" s="115">
        <v>-7</v>
      </c>
      <c r="K28" s="116">
        <v>-46.666666666666664</v>
      </c>
    </row>
    <row r="29" spans="1:11" ht="14.1" customHeight="1" x14ac:dyDescent="0.2">
      <c r="A29" s="306">
        <v>29</v>
      </c>
      <c r="B29" s="307" t="s">
        <v>246</v>
      </c>
      <c r="C29" s="308"/>
      <c r="D29" s="113">
        <v>3.6590205571870782</v>
      </c>
      <c r="E29" s="115">
        <v>461</v>
      </c>
      <c r="F29" s="114">
        <v>409</v>
      </c>
      <c r="G29" s="114">
        <v>490</v>
      </c>
      <c r="H29" s="114">
        <v>436</v>
      </c>
      <c r="I29" s="140">
        <v>516</v>
      </c>
      <c r="J29" s="115">
        <v>-55</v>
      </c>
      <c r="K29" s="116">
        <v>-10.65891472868217</v>
      </c>
    </row>
    <row r="30" spans="1:11" ht="14.1" customHeight="1" x14ac:dyDescent="0.2">
      <c r="A30" s="306" t="s">
        <v>247</v>
      </c>
      <c r="B30" s="307" t="s">
        <v>248</v>
      </c>
      <c r="C30" s="308"/>
      <c r="D30" s="113">
        <v>2.468449876974363</v>
      </c>
      <c r="E30" s="115">
        <v>311</v>
      </c>
      <c r="F30" s="114">
        <v>258</v>
      </c>
      <c r="G30" s="114">
        <v>271</v>
      </c>
      <c r="H30" s="114">
        <v>268</v>
      </c>
      <c r="I30" s="140">
        <v>296</v>
      </c>
      <c r="J30" s="115">
        <v>15</v>
      </c>
      <c r="K30" s="116">
        <v>5.0675675675675675</v>
      </c>
    </row>
    <row r="31" spans="1:11" ht="14.1" customHeight="1" x14ac:dyDescent="0.2">
      <c r="A31" s="306" t="s">
        <v>249</v>
      </c>
      <c r="B31" s="307" t="s">
        <v>250</v>
      </c>
      <c r="C31" s="308"/>
      <c r="D31" s="113">
        <v>1.1905706802127154</v>
      </c>
      <c r="E31" s="115">
        <v>150</v>
      </c>
      <c r="F31" s="114">
        <v>151</v>
      </c>
      <c r="G31" s="114" t="s">
        <v>513</v>
      </c>
      <c r="H31" s="114">
        <v>168</v>
      </c>
      <c r="I31" s="140">
        <v>220</v>
      </c>
      <c r="J31" s="115">
        <v>-70</v>
      </c>
      <c r="K31" s="116">
        <v>-31.818181818181817</v>
      </c>
    </row>
    <row r="32" spans="1:11" ht="14.1" customHeight="1" x14ac:dyDescent="0.2">
      <c r="A32" s="306">
        <v>31</v>
      </c>
      <c r="B32" s="307" t="s">
        <v>251</v>
      </c>
      <c r="C32" s="308"/>
      <c r="D32" s="113">
        <v>0.3809826176680689</v>
      </c>
      <c r="E32" s="115">
        <v>48</v>
      </c>
      <c r="F32" s="114">
        <v>27</v>
      </c>
      <c r="G32" s="114">
        <v>36</v>
      </c>
      <c r="H32" s="114">
        <v>59</v>
      </c>
      <c r="I32" s="140">
        <v>62</v>
      </c>
      <c r="J32" s="115">
        <v>-14</v>
      </c>
      <c r="K32" s="116">
        <v>-22.580645161290324</v>
      </c>
    </row>
    <row r="33" spans="1:11" ht="14.1" customHeight="1" x14ac:dyDescent="0.2">
      <c r="A33" s="306">
        <v>32</v>
      </c>
      <c r="B33" s="307" t="s">
        <v>252</v>
      </c>
      <c r="C33" s="308"/>
      <c r="D33" s="113">
        <v>2.2382728787999047</v>
      </c>
      <c r="E33" s="115">
        <v>282</v>
      </c>
      <c r="F33" s="114">
        <v>197</v>
      </c>
      <c r="G33" s="114">
        <v>357</v>
      </c>
      <c r="H33" s="114">
        <v>350</v>
      </c>
      <c r="I33" s="140">
        <v>265</v>
      </c>
      <c r="J33" s="115">
        <v>17</v>
      </c>
      <c r="K33" s="116">
        <v>6.4150943396226419</v>
      </c>
    </row>
    <row r="34" spans="1:11" ht="14.1" customHeight="1" x14ac:dyDescent="0.2">
      <c r="A34" s="306">
        <v>33</v>
      </c>
      <c r="B34" s="307" t="s">
        <v>253</v>
      </c>
      <c r="C34" s="308"/>
      <c r="D34" s="113">
        <v>1.4524962298595128</v>
      </c>
      <c r="E34" s="115">
        <v>183</v>
      </c>
      <c r="F34" s="114">
        <v>112</v>
      </c>
      <c r="G34" s="114">
        <v>212</v>
      </c>
      <c r="H34" s="114">
        <v>148</v>
      </c>
      <c r="I34" s="140">
        <v>164</v>
      </c>
      <c r="J34" s="115">
        <v>19</v>
      </c>
      <c r="K34" s="116">
        <v>11.585365853658537</v>
      </c>
    </row>
    <row r="35" spans="1:11" ht="14.1" customHeight="1" x14ac:dyDescent="0.2">
      <c r="A35" s="306">
        <v>34</v>
      </c>
      <c r="B35" s="307" t="s">
        <v>254</v>
      </c>
      <c r="C35" s="308"/>
      <c r="D35" s="113">
        <v>2.0557187078339552</v>
      </c>
      <c r="E35" s="115">
        <v>259</v>
      </c>
      <c r="F35" s="114">
        <v>164</v>
      </c>
      <c r="G35" s="114">
        <v>298</v>
      </c>
      <c r="H35" s="114">
        <v>175</v>
      </c>
      <c r="I35" s="140">
        <v>314</v>
      </c>
      <c r="J35" s="115">
        <v>-55</v>
      </c>
      <c r="K35" s="116">
        <v>-17.515923566878982</v>
      </c>
    </row>
    <row r="36" spans="1:11" ht="14.1" customHeight="1" x14ac:dyDescent="0.2">
      <c r="A36" s="306">
        <v>41</v>
      </c>
      <c r="B36" s="307" t="s">
        <v>255</v>
      </c>
      <c r="C36" s="308"/>
      <c r="D36" s="113">
        <v>0.66671958091912054</v>
      </c>
      <c r="E36" s="115">
        <v>84</v>
      </c>
      <c r="F36" s="114">
        <v>47</v>
      </c>
      <c r="G36" s="114">
        <v>100</v>
      </c>
      <c r="H36" s="114">
        <v>47</v>
      </c>
      <c r="I36" s="140">
        <v>77</v>
      </c>
      <c r="J36" s="115">
        <v>7</v>
      </c>
      <c r="K36" s="116">
        <v>9.0909090909090917</v>
      </c>
    </row>
    <row r="37" spans="1:11" ht="14.1" customHeight="1" x14ac:dyDescent="0.2">
      <c r="A37" s="306">
        <v>42</v>
      </c>
      <c r="B37" s="307" t="s">
        <v>256</v>
      </c>
      <c r="C37" s="308"/>
      <c r="D37" s="113">
        <v>0.14286848162552584</v>
      </c>
      <c r="E37" s="115">
        <v>18</v>
      </c>
      <c r="F37" s="114">
        <v>5</v>
      </c>
      <c r="G37" s="114">
        <v>7</v>
      </c>
      <c r="H37" s="114">
        <v>6</v>
      </c>
      <c r="I37" s="140">
        <v>3</v>
      </c>
      <c r="J37" s="115">
        <v>15</v>
      </c>
      <c r="K37" s="116" t="s">
        <v>514</v>
      </c>
    </row>
    <row r="38" spans="1:11" ht="14.1" customHeight="1" x14ac:dyDescent="0.2">
      <c r="A38" s="306">
        <v>43</v>
      </c>
      <c r="B38" s="307" t="s">
        <v>257</v>
      </c>
      <c r="C38" s="308"/>
      <c r="D38" s="113">
        <v>1.2064449559488848</v>
      </c>
      <c r="E38" s="115">
        <v>152</v>
      </c>
      <c r="F38" s="114">
        <v>86</v>
      </c>
      <c r="G38" s="114">
        <v>263</v>
      </c>
      <c r="H38" s="114">
        <v>159</v>
      </c>
      <c r="I38" s="140">
        <v>157</v>
      </c>
      <c r="J38" s="115">
        <v>-5</v>
      </c>
      <c r="K38" s="116">
        <v>-3.1847133757961785</v>
      </c>
    </row>
    <row r="39" spans="1:11" ht="14.1" customHeight="1" x14ac:dyDescent="0.2">
      <c r="A39" s="306">
        <v>51</v>
      </c>
      <c r="B39" s="307" t="s">
        <v>258</v>
      </c>
      <c r="C39" s="308"/>
      <c r="D39" s="113">
        <v>24.557504563854273</v>
      </c>
      <c r="E39" s="115">
        <v>3094</v>
      </c>
      <c r="F39" s="114">
        <v>2310</v>
      </c>
      <c r="G39" s="114">
        <v>2782</v>
      </c>
      <c r="H39" s="114">
        <v>1850</v>
      </c>
      <c r="I39" s="140">
        <v>2327</v>
      </c>
      <c r="J39" s="115">
        <v>767</v>
      </c>
      <c r="K39" s="116">
        <v>32.960893854748605</v>
      </c>
    </row>
    <row r="40" spans="1:11" ht="14.1" customHeight="1" x14ac:dyDescent="0.2">
      <c r="A40" s="306" t="s">
        <v>259</v>
      </c>
      <c r="B40" s="307" t="s">
        <v>260</v>
      </c>
      <c r="C40" s="308"/>
      <c r="D40" s="113">
        <v>23.874910707198985</v>
      </c>
      <c r="E40" s="115">
        <v>3008</v>
      </c>
      <c r="F40" s="114">
        <v>2260</v>
      </c>
      <c r="G40" s="114">
        <v>2631</v>
      </c>
      <c r="H40" s="114">
        <v>1773</v>
      </c>
      <c r="I40" s="140">
        <v>2275</v>
      </c>
      <c r="J40" s="115">
        <v>733</v>
      </c>
      <c r="K40" s="116">
        <v>32.219780219780219</v>
      </c>
    </row>
    <row r="41" spans="1:11" ht="14.1" customHeight="1" x14ac:dyDescent="0.2">
      <c r="A41" s="306"/>
      <c r="B41" s="307" t="s">
        <v>261</v>
      </c>
      <c r="C41" s="308"/>
      <c r="D41" s="113">
        <v>22.049368997539489</v>
      </c>
      <c r="E41" s="115">
        <v>2778</v>
      </c>
      <c r="F41" s="114">
        <v>2116</v>
      </c>
      <c r="G41" s="114">
        <v>2393</v>
      </c>
      <c r="H41" s="114">
        <v>1634</v>
      </c>
      <c r="I41" s="140">
        <v>2049</v>
      </c>
      <c r="J41" s="115">
        <v>729</v>
      </c>
      <c r="K41" s="116">
        <v>35.578330893118597</v>
      </c>
    </row>
    <row r="42" spans="1:11" ht="14.1" customHeight="1" x14ac:dyDescent="0.2">
      <c r="A42" s="306">
        <v>52</v>
      </c>
      <c r="B42" s="307" t="s">
        <v>262</v>
      </c>
      <c r="C42" s="308"/>
      <c r="D42" s="113">
        <v>5.6353678863401857</v>
      </c>
      <c r="E42" s="115">
        <v>710</v>
      </c>
      <c r="F42" s="114">
        <v>433</v>
      </c>
      <c r="G42" s="114">
        <v>702</v>
      </c>
      <c r="H42" s="114">
        <v>593</v>
      </c>
      <c r="I42" s="140">
        <v>601</v>
      </c>
      <c r="J42" s="115">
        <v>109</v>
      </c>
      <c r="K42" s="116">
        <v>18.136439267886857</v>
      </c>
    </row>
    <row r="43" spans="1:11" ht="14.1" customHeight="1" x14ac:dyDescent="0.2">
      <c r="A43" s="306" t="s">
        <v>263</v>
      </c>
      <c r="B43" s="307" t="s">
        <v>264</v>
      </c>
      <c r="C43" s="308"/>
      <c r="D43" s="113">
        <v>3.881260417493452</v>
      </c>
      <c r="E43" s="115">
        <v>489</v>
      </c>
      <c r="F43" s="114">
        <v>328</v>
      </c>
      <c r="G43" s="114">
        <v>534</v>
      </c>
      <c r="H43" s="114">
        <v>459</v>
      </c>
      <c r="I43" s="140">
        <v>489</v>
      </c>
      <c r="J43" s="115">
        <v>0</v>
      </c>
      <c r="K43" s="116">
        <v>0</v>
      </c>
    </row>
    <row r="44" spans="1:11" ht="14.1" customHeight="1" x14ac:dyDescent="0.2">
      <c r="A44" s="306">
        <v>53</v>
      </c>
      <c r="B44" s="307" t="s">
        <v>265</v>
      </c>
      <c r="C44" s="308"/>
      <c r="D44" s="113">
        <v>0.85721088975315496</v>
      </c>
      <c r="E44" s="115">
        <v>108</v>
      </c>
      <c r="F44" s="114">
        <v>63</v>
      </c>
      <c r="G44" s="114">
        <v>92</v>
      </c>
      <c r="H44" s="114">
        <v>85</v>
      </c>
      <c r="I44" s="140">
        <v>108</v>
      </c>
      <c r="J44" s="115">
        <v>0</v>
      </c>
      <c r="K44" s="116">
        <v>0</v>
      </c>
    </row>
    <row r="45" spans="1:11" ht="14.1" customHeight="1" x14ac:dyDescent="0.2">
      <c r="A45" s="306" t="s">
        <v>266</v>
      </c>
      <c r="B45" s="307" t="s">
        <v>267</v>
      </c>
      <c r="C45" s="308"/>
      <c r="D45" s="113">
        <v>0.80958806254464644</v>
      </c>
      <c r="E45" s="115">
        <v>102</v>
      </c>
      <c r="F45" s="114">
        <v>58</v>
      </c>
      <c r="G45" s="114">
        <v>85</v>
      </c>
      <c r="H45" s="114">
        <v>80</v>
      </c>
      <c r="I45" s="140">
        <v>100</v>
      </c>
      <c r="J45" s="115">
        <v>2</v>
      </c>
      <c r="K45" s="116">
        <v>2</v>
      </c>
    </row>
    <row r="46" spans="1:11" ht="14.1" customHeight="1" x14ac:dyDescent="0.2">
      <c r="A46" s="306">
        <v>54</v>
      </c>
      <c r="B46" s="307" t="s">
        <v>268</v>
      </c>
      <c r="C46" s="308"/>
      <c r="D46" s="113">
        <v>3.3653464560679418</v>
      </c>
      <c r="E46" s="115">
        <v>424</v>
      </c>
      <c r="F46" s="114">
        <v>295</v>
      </c>
      <c r="G46" s="114">
        <v>412</v>
      </c>
      <c r="H46" s="114">
        <v>360</v>
      </c>
      <c r="I46" s="140">
        <v>414</v>
      </c>
      <c r="J46" s="115">
        <v>10</v>
      </c>
      <c r="K46" s="116">
        <v>2.4154589371980677</v>
      </c>
    </row>
    <row r="47" spans="1:11" ht="14.1" customHeight="1" x14ac:dyDescent="0.2">
      <c r="A47" s="306">
        <v>61</v>
      </c>
      <c r="B47" s="307" t="s">
        <v>269</v>
      </c>
      <c r="C47" s="308"/>
      <c r="D47" s="113">
        <v>1.8811016747360902</v>
      </c>
      <c r="E47" s="115">
        <v>237</v>
      </c>
      <c r="F47" s="114">
        <v>136</v>
      </c>
      <c r="G47" s="114">
        <v>294</v>
      </c>
      <c r="H47" s="114">
        <v>170</v>
      </c>
      <c r="I47" s="140">
        <v>222</v>
      </c>
      <c r="J47" s="115">
        <v>15</v>
      </c>
      <c r="K47" s="116">
        <v>6.756756756756757</v>
      </c>
    </row>
    <row r="48" spans="1:11" ht="14.1" customHeight="1" x14ac:dyDescent="0.2">
      <c r="A48" s="306">
        <v>62</v>
      </c>
      <c r="B48" s="307" t="s">
        <v>270</v>
      </c>
      <c r="C48" s="308"/>
      <c r="D48" s="113">
        <v>5.6591792999444399</v>
      </c>
      <c r="E48" s="115">
        <v>713</v>
      </c>
      <c r="F48" s="114">
        <v>746</v>
      </c>
      <c r="G48" s="114">
        <v>978</v>
      </c>
      <c r="H48" s="114">
        <v>637</v>
      </c>
      <c r="I48" s="140">
        <v>764</v>
      </c>
      <c r="J48" s="115">
        <v>-51</v>
      </c>
      <c r="K48" s="116">
        <v>-6.6753926701570681</v>
      </c>
    </row>
    <row r="49" spans="1:11" ht="14.1" customHeight="1" x14ac:dyDescent="0.2">
      <c r="A49" s="306">
        <v>63</v>
      </c>
      <c r="B49" s="307" t="s">
        <v>271</v>
      </c>
      <c r="C49" s="308"/>
      <c r="D49" s="113">
        <v>2.2938328438764981</v>
      </c>
      <c r="E49" s="115">
        <v>289</v>
      </c>
      <c r="F49" s="114">
        <v>253</v>
      </c>
      <c r="G49" s="114">
        <v>360</v>
      </c>
      <c r="H49" s="114">
        <v>286</v>
      </c>
      <c r="I49" s="140">
        <v>477</v>
      </c>
      <c r="J49" s="115">
        <v>-188</v>
      </c>
      <c r="K49" s="116">
        <v>-39.412997903563941</v>
      </c>
    </row>
    <row r="50" spans="1:11" ht="14.1" customHeight="1" x14ac:dyDescent="0.2">
      <c r="A50" s="306" t="s">
        <v>272</v>
      </c>
      <c r="B50" s="307" t="s">
        <v>273</v>
      </c>
      <c r="C50" s="308"/>
      <c r="D50" s="113">
        <v>0.14286848162552584</v>
      </c>
      <c r="E50" s="115">
        <v>18</v>
      </c>
      <c r="F50" s="114">
        <v>13</v>
      </c>
      <c r="G50" s="114">
        <v>19</v>
      </c>
      <c r="H50" s="114">
        <v>18</v>
      </c>
      <c r="I50" s="140">
        <v>21</v>
      </c>
      <c r="J50" s="115">
        <v>-3</v>
      </c>
      <c r="K50" s="116">
        <v>-14.285714285714286</v>
      </c>
    </row>
    <row r="51" spans="1:11" ht="14.1" customHeight="1" x14ac:dyDescent="0.2">
      <c r="A51" s="306" t="s">
        <v>274</v>
      </c>
      <c r="B51" s="307" t="s">
        <v>275</v>
      </c>
      <c r="C51" s="308"/>
      <c r="D51" s="113">
        <v>1.9842844670211921</v>
      </c>
      <c r="E51" s="115">
        <v>250</v>
      </c>
      <c r="F51" s="114">
        <v>223</v>
      </c>
      <c r="G51" s="114">
        <v>297</v>
      </c>
      <c r="H51" s="114">
        <v>251</v>
      </c>
      <c r="I51" s="140">
        <v>440</v>
      </c>
      <c r="J51" s="115">
        <v>-190</v>
      </c>
      <c r="K51" s="116">
        <v>-43.18181818181818</v>
      </c>
    </row>
    <row r="52" spans="1:11" ht="14.1" customHeight="1" x14ac:dyDescent="0.2">
      <c r="A52" s="306">
        <v>71</v>
      </c>
      <c r="B52" s="307" t="s">
        <v>276</v>
      </c>
      <c r="C52" s="308"/>
      <c r="D52" s="113">
        <v>7.5482181125486152</v>
      </c>
      <c r="E52" s="115">
        <v>951</v>
      </c>
      <c r="F52" s="114">
        <v>609</v>
      </c>
      <c r="G52" s="114">
        <v>1043</v>
      </c>
      <c r="H52" s="114">
        <v>900</v>
      </c>
      <c r="I52" s="140">
        <v>885</v>
      </c>
      <c r="J52" s="115">
        <v>66</v>
      </c>
      <c r="K52" s="116">
        <v>7.4576271186440675</v>
      </c>
    </row>
    <row r="53" spans="1:11" ht="14.1" customHeight="1" x14ac:dyDescent="0.2">
      <c r="A53" s="306" t="s">
        <v>277</v>
      </c>
      <c r="B53" s="307" t="s">
        <v>278</v>
      </c>
      <c r="C53" s="308"/>
      <c r="D53" s="113">
        <v>3.5558377649019763</v>
      </c>
      <c r="E53" s="115">
        <v>448</v>
      </c>
      <c r="F53" s="114">
        <v>233</v>
      </c>
      <c r="G53" s="114">
        <v>447</v>
      </c>
      <c r="H53" s="114">
        <v>300</v>
      </c>
      <c r="I53" s="140">
        <v>368</v>
      </c>
      <c r="J53" s="115">
        <v>80</v>
      </c>
      <c r="K53" s="116">
        <v>21.739130434782609</v>
      </c>
    </row>
    <row r="54" spans="1:11" ht="14.1" customHeight="1" x14ac:dyDescent="0.2">
      <c r="A54" s="306" t="s">
        <v>279</v>
      </c>
      <c r="B54" s="307" t="s">
        <v>280</v>
      </c>
      <c r="C54" s="308"/>
      <c r="D54" s="113">
        <v>3.0319866656083816</v>
      </c>
      <c r="E54" s="115">
        <v>382</v>
      </c>
      <c r="F54" s="114">
        <v>316</v>
      </c>
      <c r="G54" s="114">
        <v>517</v>
      </c>
      <c r="H54" s="114">
        <v>506</v>
      </c>
      <c r="I54" s="140">
        <v>426</v>
      </c>
      <c r="J54" s="115">
        <v>-44</v>
      </c>
      <c r="K54" s="116">
        <v>-10.328638497652582</v>
      </c>
    </row>
    <row r="55" spans="1:11" ht="14.1" customHeight="1" x14ac:dyDescent="0.2">
      <c r="A55" s="306">
        <v>72</v>
      </c>
      <c r="B55" s="307" t="s">
        <v>281</v>
      </c>
      <c r="C55" s="308"/>
      <c r="D55" s="113">
        <v>1.4048734026510041</v>
      </c>
      <c r="E55" s="115">
        <v>177</v>
      </c>
      <c r="F55" s="114">
        <v>117</v>
      </c>
      <c r="G55" s="114">
        <v>197</v>
      </c>
      <c r="H55" s="114">
        <v>115</v>
      </c>
      <c r="I55" s="140">
        <v>148</v>
      </c>
      <c r="J55" s="115">
        <v>29</v>
      </c>
      <c r="K55" s="116">
        <v>19.594594594594593</v>
      </c>
    </row>
    <row r="56" spans="1:11" ht="14.1" customHeight="1" x14ac:dyDescent="0.2">
      <c r="A56" s="306" t="s">
        <v>282</v>
      </c>
      <c r="B56" s="307" t="s">
        <v>283</v>
      </c>
      <c r="C56" s="308"/>
      <c r="D56" s="113">
        <v>0.47622827208508611</v>
      </c>
      <c r="E56" s="115">
        <v>60</v>
      </c>
      <c r="F56" s="114">
        <v>37</v>
      </c>
      <c r="G56" s="114">
        <v>68</v>
      </c>
      <c r="H56" s="114">
        <v>18</v>
      </c>
      <c r="I56" s="140">
        <v>49</v>
      </c>
      <c r="J56" s="115">
        <v>11</v>
      </c>
      <c r="K56" s="116">
        <v>22.448979591836736</v>
      </c>
    </row>
    <row r="57" spans="1:11" ht="14.1" customHeight="1" x14ac:dyDescent="0.2">
      <c r="A57" s="306" t="s">
        <v>284</v>
      </c>
      <c r="B57" s="307" t="s">
        <v>285</v>
      </c>
      <c r="C57" s="308"/>
      <c r="D57" s="113">
        <v>0.53178823716167944</v>
      </c>
      <c r="E57" s="115">
        <v>67</v>
      </c>
      <c r="F57" s="114">
        <v>61</v>
      </c>
      <c r="G57" s="114">
        <v>71</v>
      </c>
      <c r="H57" s="114">
        <v>71</v>
      </c>
      <c r="I57" s="140">
        <v>67</v>
      </c>
      <c r="J57" s="115">
        <v>0</v>
      </c>
      <c r="K57" s="116">
        <v>0</v>
      </c>
    </row>
    <row r="58" spans="1:11" ht="14.1" customHeight="1" x14ac:dyDescent="0.2">
      <c r="A58" s="306">
        <v>73</v>
      </c>
      <c r="B58" s="307" t="s">
        <v>286</v>
      </c>
      <c r="C58" s="308"/>
      <c r="D58" s="113">
        <v>1.2540677831573934</v>
      </c>
      <c r="E58" s="115">
        <v>158</v>
      </c>
      <c r="F58" s="114">
        <v>96</v>
      </c>
      <c r="G58" s="114">
        <v>207</v>
      </c>
      <c r="H58" s="114">
        <v>124</v>
      </c>
      <c r="I58" s="140">
        <v>155</v>
      </c>
      <c r="J58" s="115">
        <v>3</v>
      </c>
      <c r="K58" s="116">
        <v>1.935483870967742</v>
      </c>
    </row>
    <row r="59" spans="1:11" ht="14.1" customHeight="1" x14ac:dyDescent="0.2">
      <c r="A59" s="306" t="s">
        <v>287</v>
      </c>
      <c r="B59" s="307" t="s">
        <v>288</v>
      </c>
      <c r="C59" s="308"/>
      <c r="D59" s="113">
        <v>0.89689657909357889</v>
      </c>
      <c r="E59" s="115">
        <v>113</v>
      </c>
      <c r="F59" s="114">
        <v>73</v>
      </c>
      <c r="G59" s="114">
        <v>162</v>
      </c>
      <c r="H59" s="114">
        <v>91</v>
      </c>
      <c r="I59" s="140">
        <v>128</v>
      </c>
      <c r="J59" s="115">
        <v>-15</v>
      </c>
      <c r="K59" s="116">
        <v>-11.71875</v>
      </c>
    </row>
    <row r="60" spans="1:11" ht="14.1" customHeight="1" x14ac:dyDescent="0.2">
      <c r="A60" s="306">
        <v>81</v>
      </c>
      <c r="B60" s="307" t="s">
        <v>289</v>
      </c>
      <c r="C60" s="308"/>
      <c r="D60" s="113">
        <v>5.5083736804508296</v>
      </c>
      <c r="E60" s="115">
        <v>694</v>
      </c>
      <c r="F60" s="114">
        <v>635</v>
      </c>
      <c r="G60" s="114">
        <v>818</v>
      </c>
      <c r="H60" s="114">
        <v>647</v>
      </c>
      <c r="I60" s="140">
        <v>654</v>
      </c>
      <c r="J60" s="115">
        <v>40</v>
      </c>
      <c r="K60" s="116">
        <v>6.1162079510703364</v>
      </c>
    </row>
    <row r="61" spans="1:11" ht="14.1" customHeight="1" x14ac:dyDescent="0.2">
      <c r="A61" s="306" t="s">
        <v>290</v>
      </c>
      <c r="B61" s="307" t="s">
        <v>291</v>
      </c>
      <c r="C61" s="308"/>
      <c r="D61" s="113">
        <v>1.5556790221446146</v>
      </c>
      <c r="E61" s="115">
        <v>196</v>
      </c>
      <c r="F61" s="114">
        <v>147</v>
      </c>
      <c r="G61" s="114">
        <v>359</v>
      </c>
      <c r="H61" s="114">
        <v>187</v>
      </c>
      <c r="I61" s="140">
        <v>192</v>
      </c>
      <c r="J61" s="115">
        <v>4</v>
      </c>
      <c r="K61" s="116">
        <v>2.0833333333333335</v>
      </c>
    </row>
    <row r="62" spans="1:11" ht="14.1" customHeight="1" x14ac:dyDescent="0.2">
      <c r="A62" s="306" t="s">
        <v>292</v>
      </c>
      <c r="B62" s="307" t="s">
        <v>293</v>
      </c>
      <c r="C62" s="308"/>
      <c r="D62" s="113">
        <v>2.2462100166679897</v>
      </c>
      <c r="E62" s="115">
        <v>283</v>
      </c>
      <c r="F62" s="114">
        <v>309</v>
      </c>
      <c r="G62" s="114">
        <v>288</v>
      </c>
      <c r="H62" s="114">
        <v>258</v>
      </c>
      <c r="I62" s="140">
        <v>260</v>
      </c>
      <c r="J62" s="115">
        <v>23</v>
      </c>
      <c r="K62" s="116">
        <v>8.8461538461538467</v>
      </c>
    </row>
    <row r="63" spans="1:11" ht="14.1" customHeight="1" x14ac:dyDescent="0.2">
      <c r="A63" s="306"/>
      <c r="B63" s="307" t="s">
        <v>294</v>
      </c>
      <c r="C63" s="308"/>
      <c r="D63" s="113">
        <v>1.9287245019445989</v>
      </c>
      <c r="E63" s="115">
        <v>243</v>
      </c>
      <c r="F63" s="114">
        <v>280</v>
      </c>
      <c r="G63" s="114">
        <v>246</v>
      </c>
      <c r="H63" s="114">
        <v>222</v>
      </c>
      <c r="I63" s="140">
        <v>203</v>
      </c>
      <c r="J63" s="115">
        <v>40</v>
      </c>
      <c r="K63" s="116">
        <v>19.704433497536947</v>
      </c>
    </row>
    <row r="64" spans="1:11" ht="14.1" customHeight="1" x14ac:dyDescent="0.2">
      <c r="A64" s="306" t="s">
        <v>295</v>
      </c>
      <c r="B64" s="307" t="s">
        <v>296</v>
      </c>
      <c r="C64" s="308"/>
      <c r="D64" s="113">
        <v>0.60322247797444239</v>
      </c>
      <c r="E64" s="115">
        <v>76</v>
      </c>
      <c r="F64" s="114">
        <v>52</v>
      </c>
      <c r="G64" s="114">
        <v>49</v>
      </c>
      <c r="H64" s="114">
        <v>52</v>
      </c>
      <c r="I64" s="140">
        <v>59</v>
      </c>
      <c r="J64" s="115">
        <v>17</v>
      </c>
      <c r="K64" s="116">
        <v>28.8135593220339</v>
      </c>
    </row>
    <row r="65" spans="1:11" ht="14.1" customHeight="1" x14ac:dyDescent="0.2">
      <c r="A65" s="306" t="s">
        <v>297</v>
      </c>
      <c r="B65" s="307" t="s">
        <v>298</v>
      </c>
      <c r="C65" s="308"/>
      <c r="D65" s="113">
        <v>0.27779982538296688</v>
      </c>
      <c r="E65" s="115">
        <v>35</v>
      </c>
      <c r="F65" s="114">
        <v>60</v>
      </c>
      <c r="G65" s="114">
        <v>33</v>
      </c>
      <c r="H65" s="114">
        <v>47</v>
      </c>
      <c r="I65" s="140">
        <v>57</v>
      </c>
      <c r="J65" s="115">
        <v>-22</v>
      </c>
      <c r="K65" s="116">
        <v>-38.596491228070178</v>
      </c>
    </row>
    <row r="66" spans="1:11" ht="14.1" customHeight="1" x14ac:dyDescent="0.2">
      <c r="A66" s="306">
        <v>82</v>
      </c>
      <c r="B66" s="307" t="s">
        <v>299</v>
      </c>
      <c r="C66" s="308"/>
      <c r="D66" s="113">
        <v>3.9923803476466384</v>
      </c>
      <c r="E66" s="115">
        <v>503</v>
      </c>
      <c r="F66" s="114">
        <v>611</v>
      </c>
      <c r="G66" s="114">
        <v>583</v>
      </c>
      <c r="H66" s="114">
        <v>556</v>
      </c>
      <c r="I66" s="140">
        <v>473</v>
      </c>
      <c r="J66" s="115">
        <v>30</v>
      </c>
      <c r="K66" s="116">
        <v>6.3424947145877377</v>
      </c>
    </row>
    <row r="67" spans="1:11" ht="14.1" customHeight="1" x14ac:dyDescent="0.2">
      <c r="A67" s="306" t="s">
        <v>300</v>
      </c>
      <c r="B67" s="307" t="s">
        <v>301</v>
      </c>
      <c r="C67" s="308"/>
      <c r="D67" s="113">
        <v>3.087546630684975</v>
      </c>
      <c r="E67" s="115">
        <v>389</v>
      </c>
      <c r="F67" s="114">
        <v>510</v>
      </c>
      <c r="G67" s="114">
        <v>373</v>
      </c>
      <c r="H67" s="114">
        <v>457</v>
      </c>
      <c r="I67" s="140">
        <v>365</v>
      </c>
      <c r="J67" s="115">
        <v>24</v>
      </c>
      <c r="K67" s="116">
        <v>6.5753424657534243</v>
      </c>
    </row>
    <row r="68" spans="1:11" ht="14.1" customHeight="1" x14ac:dyDescent="0.2">
      <c r="A68" s="306" t="s">
        <v>302</v>
      </c>
      <c r="B68" s="307" t="s">
        <v>303</v>
      </c>
      <c r="C68" s="308"/>
      <c r="D68" s="113">
        <v>0.57147392650210338</v>
      </c>
      <c r="E68" s="115">
        <v>72</v>
      </c>
      <c r="F68" s="114">
        <v>49</v>
      </c>
      <c r="G68" s="114">
        <v>120</v>
      </c>
      <c r="H68" s="114">
        <v>58</v>
      </c>
      <c r="I68" s="140">
        <v>60</v>
      </c>
      <c r="J68" s="115">
        <v>12</v>
      </c>
      <c r="K68" s="116">
        <v>20</v>
      </c>
    </row>
    <row r="69" spans="1:11" ht="14.1" customHeight="1" x14ac:dyDescent="0.2">
      <c r="A69" s="306">
        <v>83</v>
      </c>
      <c r="B69" s="307" t="s">
        <v>304</v>
      </c>
      <c r="C69" s="308"/>
      <c r="D69" s="113">
        <v>3.5479006270338918</v>
      </c>
      <c r="E69" s="115">
        <v>447</v>
      </c>
      <c r="F69" s="114">
        <v>509</v>
      </c>
      <c r="G69" s="114">
        <v>1363</v>
      </c>
      <c r="H69" s="114">
        <v>463</v>
      </c>
      <c r="I69" s="140">
        <v>1111</v>
      </c>
      <c r="J69" s="115">
        <v>-664</v>
      </c>
      <c r="K69" s="116">
        <v>-59.765976597659765</v>
      </c>
    </row>
    <row r="70" spans="1:11" ht="14.1" customHeight="1" x14ac:dyDescent="0.2">
      <c r="A70" s="306" t="s">
        <v>305</v>
      </c>
      <c r="B70" s="307" t="s">
        <v>306</v>
      </c>
      <c r="C70" s="308"/>
      <c r="D70" s="113">
        <v>2.6510040479403125</v>
      </c>
      <c r="E70" s="115">
        <v>334</v>
      </c>
      <c r="F70" s="114">
        <v>378</v>
      </c>
      <c r="G70" s="114">
        <v>1028</v>
      </c>
      <c r="H70" s="114">
        <v>354</v>
      </c>
      <c r="I70" s="140">
        <v>967</v>
      </c>
      <c r="J70" s="115">
        <v>-633</v>
      </c>
      <c r="K70" s="116">
        <v>-65.460186142709404</v>
      </c>
    </row>
    <row r="71" spans="1:11" ht="14.1" customHeight="1" x14ac:dyDescent="0.2">
      <c r="A71" s="306"/>
      <c r="B71" s="307" t="s">
        <v>307</v>
      </c>
      <c r="C71" s="308"/>
      <c r="D71" s="113">
        <v>1.3016906103659021</v>
      </c>
      <c r="E71" s="115">
        <v>164</v>
      </c>
      <c r="F71" s="114">
        <v>180</v>
      </c>
      <c r="G71" s="114">
        <v>628</v>
      </c>
      <c r="H71" s="114">
        <v>159</v>
      </c>
      <c r="I71" s="140">
        <v>677</v>
      </c>
      <c r="J71" s="115">
        <v>-513</v>
      </c>
      <c r="K71" s="116">
        <v>-75.775480059084188</v>
      </c>
    </row>
    <row r="72" spans="1:11" ht="14.1" customHeight="1" x14ac:dyDescent="0.2">
      <c r="A72" s="306">
        <v>84</v>
      </c>
      <c r="B72" s="307" t="s">
        <v>308</v>
      </c>
      <c r="C72" s="308"/>
      <c r="D72" s="113">
        <v>0.95245654417017223</v>
      </c>
      <c r="E72" s="115">
        <v>120</v>
      </c>
      <c r="F72" s="114">
        <v>107</v>
      </c>
      <c r="G72" s="114">
        <v>117</v>
      </c>
      <c r="H72" s="114">
        <v>93</v>
      </c>
      <c r="I72" s="140">
        <v>111</v>
      </c>
      <c r="J72" s="115">
        <v>9</v>
      </c>
      <c r="K72" s="116">
        <v>8.1081081081081088</v>
      </c>
    </row>
    <row r="73" spans="1:11" ht="14.1" customHeight="1" x14ac:dyDescent="0.2">
      <c r="A73" s="306" t="s">
        <v>309</v>
      </c>
      <c r="B73" s="307" t="s">
        <v>310</v>
      </c>
      <c r="C73" s="308"/>
      <c r="D73" s="113">
        <v>0.36510834193189934</v>
      </c>
      <c r="E73" s="115">
        <v>46</v>
      </c>
      <c r="F73" s="114">
        <v>46</v>
      </c>
      <c r="G73" s="114">
        <v>51</v>
      </c>
      <c r="H73" s="114">
        <v>42</v>
      </c>
      <c r="I73" s="140">
        <v>54</v>
      </c>
      <c r="J73" s="115">
        <v>-8</v>
      </c>
      <c r="K73" s="116">
        <v>-14.814814814814815</v>
      </c>
    </row>
    <row r="74" spans="1:11" ht="14.1" customHeight="1" x14ac:dyDescent="0.2">
      <c r="A74" s="306" t="s">
        <v>311</v>
      </c>
      <c r="B74" s="307" t="s">
        <v>312</v>
      </c>
      <c r="C74" s="308"/>
      <c r="D74" s="113">
        <v>0.17461703309786492</v>
      </c>
      <c r="E74" s="115">
        <v>22</v>
      </c>
      <c r="F74" s="114">
        <v>15</v>
      </c>
      <c r="G74" s="114">
        <v>13</v>
      </c>
      <c r="H74" s="114">
        <v>12</v>
      </c>
      <c r="I74" s="140">
        <v>14</v>
      </c>
      <c r="J74" s="115">
        <v>8</v>
      </c>
      <c r="K74" s="116">
        <v>57.142857142857146</v>
      </c>
    </row>
    <row r="75" spans="1:11" ht="14.1" customHeight="1" x14ac:dyDescent="0.2">
      <c r="A75" s="306" t="s">
        <v>313</v>
      </c>
      <c r="B75" s="307" t="s">
        <v>314</v>
      </c>
      <c r="C75" s="308"/>
      <c r="D75" s="113">
        <v>0</v>
      </c>
      <c r="E75" s="115">
        <v>0</v>
      </c>
      <c r="F75" s="114" t="s">
        <v>513</v>
      </c>
      <c r="G75" s="114" t="s">
        <v>513</v>
      </c>
      <c r="H75" s="114" t="s">
        <v>513</v>
      </c>
      <c r="I75" s="140">
        <v>0</v>
      </c>
      <c r="J75" s="115">
        <v>0</v>
      </c>
      <c r="K75" s="116">
        <v>0</v>
      </c>
    </row>
    <row r="76" spans="1:11" ht="14.1" customHeight="1" x14ac:dyDescent="0.2">
      <c r="A76" s="306">
        <v>91</v>
      </c>
      <c r="B76" s="307" t="s">
        <v>315</v>
      </c>
      <c r="C76" s="308"/>
      <c r="D76" s="113">
        <v>0.14286848162552584</v>
      </c>
      <c r="E76" s="115">
        <v>18</v>
      </c>
      <c r="F76" s="114">
        <v>17</v>
      </c>
      <c r="G76" s="114">
        <v>36</v>
      </c>
      <c r="H76" s="114">
        <v>21</v>
      </c>
      <c r="I76" s="140">
        <v>43</v>
      </c>
      <c r="J76" s="115">
        <v>-25</v>
      </c>
      <c r="K76" s="116">
        <v>-58.139534883720927</v>
      </c>
    </row>
    <row r="77" spans="1:11" ht="14.1" customHeight="1" x14ac:dyDescent="0.2">
      <c r="A77" s="306">
        <v>92</v>
      </c>
      <c r="B77" s="307" t="s">
        <v>316</v>
      </c>
      <c r="C77" s="308"/>
      <c r="D77" s="113">
        <v>1.817604571791412</v>
      </c>
      <c r="E77" s="115">
        <v>229</v>
      </c>
      <c r="F77" s="114">
        <v>298</v>
      </c>
      <c r="G77" s="114">
        <v>277</v>
      </c>
      <c r="H77" s="114">
        <v>162</v>
      </c>
      <c r="I77" s="140">
        <v>159</v>
      </c>
      <c r="J77" s="115">
        <v>70</v>
      </c>
      <c r="K77" s="116">
        <v>44.025157232704402</v>
      </c>
    </row>
    <row r="78" spans="1:11" ht="14.1" customHeight="1" x14ac:dyDescent="0.2">
      <c r="A78" s="306">
        <v>93</v>
      </c>
      <c r="B78" s="307" t="s">
        <v>317</v>
      </c>
      <c r="C78" s="308"/>
      <c r="D78" s="113">
        <v>7.1434240812762922E-2</v>
      </c>
      <c r="E78" s="115">
        <v>9</v>
      </c>
      <c r="F78" s="114">
        <v>5</v>
      </c>
      <c r="G78" s="114">
        <v>12</v>
      </c>
      <c r="H78" s="114" t="s">
        <v>513</v>
      </c>
      <c r="I78" s="140">
        <v>8</v>
      </c>
      <c r="J78" s="115">
        <v>1</v>
      </c>
      <c r="K78" s="116">
        <v>12.5</v>
      </c>
    </row>
    <row r="79" spans="1:11" ht="14.1" customHeight="1" x14ac:dyDescent="0.2">
      <c r="A79" s="306">
        <v>94</v>
      </c>
      <c r="B79" s="307" t="s">
        <v>318</v>
      </c>
      <c r="C79" s="308"/>
      <c r="D79" s="113">
        <v>0.17461703309786492</v>
      </c>
      <c r="E79" s="115">
        <v>22</v>
      </c>
      <c r="F79" s="114">
        <v>11</v>
      </c>
      <c r="G79" s="114">
        <v>50</v>
      </c>
      <c r="H79" s="114">
        <v>31</v>
      </c>
      <c r="I79" s="140">
        <v>25</v>
      </c>
      <c r="J79" s="115">
        <v>-3</v>
      </c>
      <c r="K79" s="116">
        <v>-12</v>
      </c>
    </row>
    <row r="80" spans="1:11" ht="14.1" customHeight="1" x14ac:dyDescent="0.2">
      <c r="A80" s="306" t="s">
        <v>319</v>
      </c>
      <c r="B80" s="307" t="s">
        <v>320</v>
      </c>
      <c r="C80" s="308"/>
      <c r="D80" s="113" t="s">
        <v>513</v>
      </c>
      <c r="E80" s="115" t="s">
        <v>513</v>
      </c>
      <c r="F80" s="114">
        <v>0</v>
      </c>
      <c r="G80" s="114">
        <v>0</v>
      </c>
      <c r="H80" s="114" t="s">
        <v>513</v>
      </c>
      <c r="I80" s="140">
        <v>0</v>
      </c>
      <c r="J80" s="115" t="s">
        <v>513</v>
      </c>
      <c r="K80" s="116" t="s">
        <v>513</v>
      </c>
    </row>
    <row r="81" spans="1:11" ht="14.1" customHeight="1" x14ac:dyDescent="0.2">
      <c r="A81" s="310" t="s">
        <v>321</v>
      </c>
      <c r="B81" s="311" t="s">
        <v>333</v>
      </c>
      <c r="C81" s="312"/>
      <c r="D81" s="125" t="s">
        <v>513</v>
      </c>
      <c r="E81" s="143" t="s">
        <v>513</v>
      </c>
      <c r="F81" s="144">
        <v>13</v>
      </c>
      <c r="G81" s="144">
        <v>34</v>
      </c>
      <c r="H81" s="144">
        <v>10</v>
      </c>
      <c r="I81" s="145">
        <v>19</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13469</v>
      </c>
      <c r="E11" s="114">
        <v>10281</v>
      </c>
      <c r="F11" s="114">
        <v>12742</v>
      </c>
      <c r="G11" s="114">
        <v>10325</v>
      </c>
      <c r="H11" s="140">
        <v>12378</v>
      </c>
      <c r="I11" s="115">
        <v>1091</v>
      </c>
      <c r="J11" s="116">
        <v>8.8140248828566818</v>
      </c>
    </row>
    <row r="12" spans="1:15" s="110" customFormat="1" ht="24.95" customHeight="1" x14ac:dyDescent="0.2">
      <c r="A12" s="193" t="s">
        <v>132</v>
      </c>
      <c r="B12" s="194" t="s">
        <v>133</v>
      </c>
      <c r="C12" s="113">
        <v>0.20788477244041875</v>
      </c>
      <c r="D12" s="115">
        <v>28</v>
      </c>
      <c r="E12" s="114">
        <v>47</v>
      </c>
      <c r="F12" s="114">
        <v>83</v>
      </c>
      <c r="G12" s="114">
        <v>34</v>
      </c>
      <c r="H12" s="140">
        <v>29</v>
      </c>
      <c r="I12" s="115">
        <v>-1</v>
      </c>
      <c r="J12" s="116">
        <v>-3.4482758620689653</v>
      </c>
    </row>
    <row r="13" spans="1:15" s="110" customFormat="1" ht="24.95" customHeight="1" x14ac:dyDescent="0.2">
      <c r="A13" s="193" t="s">
        <v>134</v>
      </c>
      <c r="B13" s="199" t="s">
        <v>214</v>
      </c>
      <c r="C13" s="113">
        <v>1.2398841784839261</v>
      </c>
      <c r="D13" s="115">
        <v>167</v>
      </c>
      <c r="E13" s="114">
        <v>198</v>
      </c>
      <c r="F13" s="114">
        <v>322</v>
      </c>
      <c r="G13" s="114">
        <v>173</v>
      </c>
      <c r="H13" s="140">
        <v>209</v>
      </c>
      <c r="I13" s="115">
        <v>-42</v>
      </c>
      <c r="J13" s="116">
        <v>-20.095693779904305</v>
      </c>
    </row>
    <row r="14" spans="1:15" s="287" customFormat="1" ht="24.95" customHeight="1" x14ac:dyDescent="0.2">
      <c r="A14" s="193" t="s">
        <v>215</v>
      </c>
      <c r="B14" s="199" t="s">
        <v>137</v>
      </c>
      <c r="C14" s="113">
        <v>12.094439082337219</v>
      </c>
      <c r="D14" s="115">
        <v>1629</v>
      </c>
      <c r="E14" s="114">
        <v>943</v>
      </c>
      <c r="F14" s="114">
        <v>1195</v>
      </c>
      <c r="G14" s="114">
        <v>1030</v>
      </c>
      <c r="H14" s="140">
        <v>1104</v>
      </c>
      <c r="I14" s="115">
        <v>525</v>
      </c>
      <c r="J14" s="116">
        <v>47.554347826086953</v>
      </c>
      <c r="K14" s="110"/>
      <c r="L14" s="110"/>
      <c r="M14" s="110"/>
      <c r="N14" s="110"/>
      <c r="O14" s="110"/>
    </row>
    <row r="15" spans="1:15" s="110" customFormat="1" ht="24.95" customHeight="1" x14ac:dyDescent="0.2">
      <c r="A15" s="193" t="s">
        <v>216</v>
      </c>
      <c r="B15" s="199" t="s">
        <v>217</v>
      </c>
      <c r="C15" s="113">
        <v>1.8189917588536639</v>
      </c>
      <c r="D15" s="115">
        <v>245</v>
      </c>
      <c r="E15" s="114">
        <v>257</v>
      </c>
      <c r="F15" s="114">
        <v>276</v>
      </c>
      <c r="G15" s="114">
        <v>169</v>
      </c>
      <c r="H15" s="140">
        <v>199</v>
      </c>
      <c r="I15" s="115">
        <v>46</v>
      </c>
      <c r="J15" s="116">
        <v>23.115577889447238</v>
      </c>
    </row>
    <row r="16" spans="1:15" s="287" customFormat="1" ht="24.95" customHeight="1" x14ac:dyDescent="0.2">
      <c r="A16" s="193" t="s">
        <v>218</v>
      </c>
      <c r="B16" s="199" t="s">
        <v>141</v>
      </c>
      <c r="C16" s="113">
        <v>8.9167718464622467</v>
      </c>
      <c r="D16" s="115">
        <v>1201</v>
      </c>
      <c r="E16" s="114">
        <v>552</v>
      </c>
      <c r="F16" s="114">
        <v>753</v>
      </c>
      <c r="G16" s="114">
        <v>736</v>
      </c>
      <c r="H16" s="140">
        <v>772</v>
      </c>
      <c r="I16" s="115">
        <v>429</v>
      </c>
      <c r="J16" s="116">
        <v>55.569948186528499</v>
      </c>
      <c r="K16" s="110"/>
      <c r="L16" s="110"/>
      <c r="M16" s="110"/>
      <c r="N16" s="110"/>
      <c r="O16" s="110"/>
    </row>
    <row r="17" spans="1:15" s="110" customFormat="1" ht="24.95" customHeight="1" x14ac:dyDescent="0.2">
      <c r="A17" s="193" t="s">
        <v>142</v>
      </c>
      <c r="B17" s="199" t="s">
        <v>220</v>
      </c>
      <c r="C17" s="113">
        <v>1.3586754770213081</v>
      </c>
      <c r="D17" s="115">
        <v>183</v>
      </c>
      <c r="E17" s="114">
        <v>134</v>
      </c>
      <c r="F17" s="114">
        <v>166</v>
      </c>
      <c r="G17" s="114">
        <v>125</v>
      </c>
      <c r="H17" s="140">
        <v>133</v>
      </c>
      <c r="I17" s="115">
        <v>50</v>
      </c>
      <c r="J17" s="116">
        <v>37.593984962406012</v>
      </c>
    </row>
    <row r="18" spans="1:15" s="287" customFormat="1" ht="24.95" customHeight="1" x14ac:dyDescent="0.2">
      <c r="A18" s="201" t="s">
        <v>144</v>
      </c>
      <c r="B18" s="202" t="s">
        <v>145</v>
      </c>
      <c r="C18" s="113">
        <v>4.9075655208255995</v>
      </c>
      <c r="D18" s="115">
        <v>661</v>
      </c>
      <c r="E18" s="114">
        <v>590</v>
      </c>
      <c r="F18" s="114">
        <v>747</v>
      </c>
      <c r="G18" s="114">
        <v>574</v>
      </c>
      <c r="H18" s="140">
        <v>744</v>
      </c>
      <c r="I18" s="115">
        <v>-83</v>
      </c>
      <c r="J18" s="116">
        <v>-11.155913978494624</v>
      </c>
      <c r="K18" s="110"/>
      <c r="L18" s="110"/>
      <c r="M18" s="110"/>
      <c r="N18" s="110"/>
      <c r="O18" s="110"/>
    </row>
    <row r="19" spans="1:15" s="110" customFormat="1" ht="24.95" customHeight="1" x14ac:dyDescent="0.2">
      <c r="A19" s="193" t="s">
        <v>146</v>
      </c>
      <c r="B19" s="199" t="s">
        <v>147</v>
      </c>
      <c r="C19" s="113">
        <v>15.583933476872819</v>
      </c>
      <c r="D19" s="115">
        <v>2099</v>
      </c>
      <c r="E19" s="114">
        <v>1502</v>
      </c>
      <c r="F19" s="114">
        <v>1974</v>
      </c>
      <c r="G19" s="114">
        <v>1368</v>
      </c>
      <c r="H19" s="140">
        <v>1958</v>
      </c>
      <c r="I19" s="115">
        <v>141</v>
      </c>
      <c r="J19" s="116">
        <v>7.2012257405515836</v>
      </c>
    </row>
    <row r="20" spans="1:15" s="287" customFormat="1" ht="24.95" customHeight="1" x14ac:dyDescent="0.2">
      <c r="A20" s="193" t="s">
        <v>148</v>
      </c>
      <c r="B20" s="199" t="s">
        <v>149</v>
      </c>
      <c r="C20" s="113">
        <v>18.835845274333654</v>
      </c>
      <c r="D20" s="115">
        <v>2537</v>
      </c>
      <c r="E20" s="114">
        <v>1017</v>
      </c>
      <c r="F20" s="114">
        <v>1422</v>
      </c>
      <c r="G20" s="114">
        <v>1146</v>
      </c>
      <c r="H20" s="140">
        <v>1200</v>
      </c>
      <c r="I20" s="115">
        <v>1337</v>
      </c>
      <c r="J20" s="116">
        <v>111.41666666666667</v>
      </c>
      <c r="K20" s="110"/>
      <c r="L20" s="110"/>
      <c r="M20" s="110"/>
      <c r="N20" s="110"/>
      <c r="O20" s="110"/>
    </row>
    <row r="21" spans="1:15" s="110" customFormat="1" ht="24.95" customHeight="1" x14ac:dyDescent="0.2">
      <c r="A21" s="201" t="s">
        <v>150</v>
      </c>
      <c r="B21" s="202" t="s">
        <v>151</v>
      </c>
      <c r="C21" s="113">
        <v>3.4894943945356003</v>
      </c>
      <c r="D21" s="115">
        <v>470</v>
      </c>
      <c r="E21" s="114">
        <v>440</v>
      </c>
      <c r="F21" s="114">
        <v>445</v>
      </c>
      <c r="G21" s="114">
        <v>384</v>
      </c>
      <c r="H21" s="140">
        <v>469</v>
      </c>
      <c r="I21" s="115">
        <v>1</v>
      </c>
      <c r="J21" s="116">
        <v>0.21321961620469082</v>
      </c>
    </row>
    <row r="22" spans="1:15" s="110" customFormat="1" ht="24.95" customHeight="1" x14ac:dyDescent="0.2">
      <c r="A22" s="201" t="s">
        <v>152</v>
      </c>
      <c r="B22" s="199" t="s">
        <v>153</v>
      </c>
      <c r="C22" s="113">
        <v>1.6408048110475908</v>
      </c>
      <c r="D22" s="115">
        <v>221</v>
      </c>
      <c r="E22" s="114">
        <v>158</v>
      </c>
      <c r="F22" s="114">
        <v>176</v>
      </c>
      <c r="G22" s="114">
        <v>220</v>
      </c>
      <c r="H22" s="140">
        <v>184</v>
      </c>
      <c r="I22" s="115">
        <v>37</v>
      </c>
      <c r="J22" s="116">
        <v>20.108695652173914</v>
      </c>
    </row>
    <row r="23" spans="1:15" s="110" customFormat="1" ht="24.95" customHeight="1" x14ac:dyDescent="0.2">
      <c r="A23" s="193" t="s">
        <v>154</v>
      </c>
      <c r="B23" s="199" t="s">
        <v>155</v>
      </c>
      <c r="C23" s="113">
        <v>0.6978988789071201</v>
      </c>
      <c r="D23" s="115">
        <v>94</v>
      </c>
      <c r="E23" s="114">
        <v>61</v>
      </c>
      <c r="F23" s="114">
        <v>67</v>
      </c>
      <c r="G23" s="114">
        <v>67</v>
      </c>
      <c r="H23" s="140">
        <v>120</v>
      </c>
      <c r="I23" s="115">
        <v>-26</v>
      </c>
      <c r="J23" s="116">
        <v>-21.666666666666668</v>
      </c>
    </row>
    <row r="24" spans="1:15" s="110" customFormat="1" ht="24.95" customHeight="1" x14ac:dyDescent="0.2">
      <c r="A24" s="193" t="s">
        <v>156</v>
      </c>
      <c r="B24" s="199" t="s">
        <v>221</v>
      </c>
      <c r="C24" s="113">
        <v>4.9892345385700496</v>
      </c>
      <c r="D24" s="115">
        <v>672</v>
      </c>
      <c r="E24" s="114">
        <v>491</v>
      </c>
      <c r="F24" s="114">
        <v>693</v>
      </c>
      <c r="G24" s="114">
        <v>620</v>
      </c>
      <c r="H24" s="140">
        <v>598</v>
      </c>
      <c r="I24" s="115">
        <v>74</v>
      </c>
      <c r="J24" s="116">
        <v>12.374581939799331</v>
      </c>
    </row>
    <row r="25" spans="1:15" s="110" customFormat="1" ht="24.95" customHeight="1" x14ac:dyDescent="0.2">
      <c r="A25" s="193" t="s">
        <v>222</v>
      </c>
      <c r="B25" s="204" t="s">
        <v>159</v>
      </c>
      <c r="C25" s="113">
        <v>3.9052639394164377</v>
      </c>
      <c r="D25" s="115">
        <v>526</v>
      </c>
      <c r="E25" s="114">
        <v>477</v>
      </c>
      <c r="F25" s="114">
        <v>553</v>
      </c>
      <c r="G25" s="114">
        <v>469</v>
      </c>
      <c r="H25" s="140">
        <v>531</v>
      </c>
      <c r="I25" s="115">
        <v>-5</v>
      </c>
      <c r="J25" s="116">
        <v>-0.94161958568738224</v>
      </c>
    </row>
    <row r="26" spans="1:15" s="110" customFormat="1" ht="24.95" customHeight="1" x14ac:dyDescent="0.2">
      <c r="A26" s="201">
        <v>782.78300000000002</v>
      </c>
      <c r="B26" s="203" t="s">
        <v>160</v>
      </c>
      <c r="C26" s="113">
        <v>15.999703021753657</v>
      </c>
      <c r="D26" s="115">
        <v>2155</v>
      </c>
      <c r="E26" s="114">
        <v>2472</v>
      </c>
      <c r="F26" s="114">
        <v>2159</v>
      </c>
      <c r="G26" s="114">
        <v>2107</v>
      </c>
      <c r="H26" s="140">
        <v>1925</v>
      </c>
      <c r="I26" s="115">
        <v>230</v>
      </c>
      <c r="J26" s="116">
        <v>11.948051948051948</v>
      </c>
    </row>
    <row r="27" spans="1:15" s="110" customFormat="1" ht="24.95" customHeight="1" x14ac:dyDescent="0.2">
      <c r="A27" s="193" t="s">
        <v>161</v>
      </c>
      <c r="B27" s="199" t="s">
        <v>162</v>
      </c>
      <c r="C27" s="113">
        <v>1.4403444947657584</v>
      </c>
      <c r="D27" s="115">
        <v>194</v>
      </c>
      <c r="E27" s="114">
        <v>107</v>
      </c>
      <c r="F27" s="114">
        <v>215</v>
      </c>
      <c r="G27" s="114">
        <v>141</v>
      </c>
      <c r="H27" s="140">
        <v>153</v>
      </c>
      <c r="I27" s="115">
        <v>41</v>
      </c>
      <c r="J27" s="116">
        <v>26.797385620915033</v>
      </c>
    </row>
    <row r="28" spans="1:15" s="110" customFormat="1" ht="24.95" customHeight="1" x14ac:dyDescent="0.2">
      <c r="A28" s="193" t="s">
        <v>163</v>
      </c>
      <c r="B28" s="199" t="s">
        <v>164</v>
      </c>
      <c r="C28" s="113">
        <v>1.6927760041576954</v>
      </c>
      <c r="D28" s="115">
        <v>228</v>
      </c>
      <c r="E28" s="114">
        <v>166</v>
      </c>
      <c r="F28" s="114">
        <v>460</v>
      </c>
      <c r="G28" s="114">
        <v>209</v>
      </c>
      <c r="H28" s="140">
        <v>1022</v>
      </c>
      <c r="I28" s="115">
        <v>-794</v>
      </c>
      <c r="J28" s="116">
        <v>-77.690802348336589</v>
      </c>
    </row>
    <row r="29" spans="1:15" s="110" customFormat="1" ht="24.95" customHeight="1" x14ac:dyDescent="0.2">
      <c r="A29" s="193">
        <v>86</v>
      </c>
      <c r="B29" s="199" t="s">
        <v>165</v>
      </c>
      <c r="C29" s="113">
        <v>3.8235949216719876</v>
      </c>
      <c r="D29" s="115">
        <v>515</v>
      </c>
      <c r="E29" s="114">
        <v>431</v>
      </c>
      <c r="F29" s="114">
        <v>556</v>
      </c>
      <c r="G29" s="114">
        <v>596</v>
      </c>
      <c r="H29" s="140">
        <v>484</v>
      </c>
      <c r="I29" s="115">
        <v>31</v>
      </c>
      <c r="J29" s="116">
        <v>6.4049586776859506</v>
      </c>
    </row>
    <row r="30" spans="1:15" s="110" customFormat="1" ht="24.95" customHeight="1" x14ac:dyDescent="0.2">
      <c r="A30" s="193">
        <v>87.88</v>
      </c>
      <c r="B30" s="204" t="s">
        <v>166</v>
      </c>
      <c r="C30" s="113">
        <v>6.659737174251986</v>
      </c>
      <c r="D30" s="115">
        <v>897</v>
      </c>
      <c r="E30" s="114">
        <v>859</v>
      </c>
      <c r="F30" s="114">
        <v>1014</v>
      </c>
      <c r="G30" s="114">
        <v>878</v>
      </c>
      <c r="H30" s="140">
        <v>1048</v>
      </c>
      <c r="I30" s="115">
        <v>-151</v>
      </c>
      <c r="J30" s="116">
        <v>-14.408396946564885</v>
      </c>
    </row>
    <row r="31" spans="1:15" s="110" customFormat="1" ht="24.95" customHeight="1" x14ac:dyDescent="0.2">
      <c r="A31" s="193" t="s">
        <v>167</v>
      </c>
      <c r="B31" s="199" t="s">
        <v>168</v>
      </c>
      <c r="C31" s="113">
        <v>2.7915955156284804</v>
      </c>
      <c r="D31" s="115">
        <v>376</v>
      </c>
      <c r="E31" s="114">
        <v>322</v>
      </c>
      <c r="F31" s="114">
        <v>661</v>
      </c>
      <c r="G31" s="114">
        <v>309</v>
      </c>
      <c r="H31" s="140">
        <v>600</v>
      </c>
      <c r="I31" s="115">
        <v>-224</v>
      </c>
      <c r="J31" s="116">
        <v>-37.333333333333336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0.20788477244041875</v>
      </c>
      <c r="D34" s="115">
        <v>28</v>
      </c>
      <c r="E34" s="114">
        <v>47</v>
      </c>
      <c r="F34" s="114">
        <v>83</v>
      </c>
      <c r="G34" s="114">
        <v>34</v>
      </c>
      <c r="H34" s="140">
        <v>29</v>
      </c>
      <c r="I34" s="115">
        <v>-1</v>
      </c>
      <c r="J34" s="116">
        <v>-3.4482758620689653</v>
      </c>
    </row>
    <row r="35" spans="1:10" s="110" customFormat="1" ht="24.95" customHeight="1" x14ac:dyDescent="0.2">
      <c r="A35" s="292" t="s">
        <v>171</v>
      </c>
      <c r="B35" s="293" t="s">
        <v>172</v>
      </c>
      <c r="C35" s="113">
        <v>18.241888781646743</v>
      </c>
      <c r="D35" s="115">
        <v>2457</v>
      </c>
      <c r="E35" s="114">
        <v>1731</v>
      </c>
      <c r="F35" s="114">
        <v>2264</v>
      </c>
      <c r="G35" s="114">
        <v>1777</v>
      </c>
      <c r="H35" s="140">
        <v>2057</v>
      </c>
      <c r="I35" s="115">
        <v>400</v>
      </c>
      <c r="J35" s="116">
        <v>19.445794846864366</v>
      </c>
    </row>
    <row r="36" spans="1:10" s="110" customFormat="1" ht="24.95" customHeight="1" x14ac:dyDescent="0.2">
      <c r="A36" s="294" t="s">
        <v>173</v>
      </c>
      <c r="B36" s="295" t="s">
        <v>174</v>
      </c>
      <c r="C36" s="125">
        <v>81.550226445912841</v>
      </c>
      <c r="D36" s="143">
        <v>10984</v>
      </c>
      <c r="E36" s="144">
        <v>8503</v>
      </c>
      <c r="F36" s="144">
        <v>10395</v>
      </c>
      <c r="G36" s="144">
        <v>8514</v>
      </c>
      <c r="H36" s="145">
        <v>10292</v>
      </c>
      <c r="I36" s="143">
        <v>692</v>
      </c>
      <c r="J36" s="146">
        <v>6.7236688690244852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13469</v>
      </c>
      <c r="F11" s="264">
        <v>10281</v>
      </c>
      <c r="G11" s="264">
        <v>12742</v>
      </c>
      <c r="H11" s="264">
        <v>10325</v>
      </c>
      <c r="I11" s="265">
        <v>12378</v>
      </c>
      <c r="J11" s="263">
        <v>1091</v>
      </c>
      <c r="K11" s="266">
        <v>8.8140248828566818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34.107951592545845</v>
      </c>
      <c r="E13" s="115">
        <v>4594</v>
      </c>
      <c r="F13" s="114">
        <v>3652</v>
      </c>
      <c r="G13" s="114">
        <v>4065</v>
      </c>
      <c r="H13" s="114">
        <v>3670</v>
      </c>
      <c r="I13" s="140">
        <v>4132</v>
      </c>
      <c r="J13" s="115">
        <v>462</v>
      </c>
      <c r="K13" s="116">
        <v>11.181026137463698</v>
      </c>
    </row>
    <row r="14" spans="1:17" ht="15.95" customHeight="1" x14ac:dyDescent="0.2">
      <c r="A14" s="306" t="s">
        <v>230</v>
      </c>
      <c r="B14" s="307"/>
      <c r="C14" s="308"/>
      <c r="D14" s="113">
        <v>54.799910906526094</v>
      </c>
      <c r="E14" s="115">
        <v>7381</v>
      </c>
      <c r="F14" s="114">
        <v>5548</v>
      </c>
      <c r="G14" s="114">
        <v>7268</v>
      </c>
      <c r="H14" s="114">
        <v>5431</v>
      </c>
      <c r="I14" s="140">
        <v>6713</v>
      </c>
      <c r="J14" s="115">
        <v>668</v>
      </c>
      <c r="K14" s="116">
        <v>9.9508416505288242</v>
      </c>
    </row>
    <row r="15" spans="1:17" ht="15.95" customHeight="1" x14ac:dyDescent="0.2">
      <c r="A15" s="306" t="s">
        <v>231</v>
      </c>
      <c r="B15" s="307"/>
      <c r="C15" s="308"/>
      <c r="D15" s="113">
        <v>5.4495508204024059</v>
      </c>
      <c r="E15" s="115">
        <v>734</v>
      </c>
      <c r="F15" s="114">
        <v>563</v>
      </c>
      <c r="G15" s="114">
        <v>680</v>
      </c>
      <c r="H15" s="114">
        <v>619</v>
      </c>
      <c r="I15" s="140">
        <v>713</v>
      </c>
      <c r="J15" s="115">
        <v>21</v>
      </c>
      <c r="K15" s="116">
        <v>2.9453015427769986</v>
      </c>
    </row>
    <row r="16" spans="1:17" ht="15.95" customHeight="1" x14ac:dyDescent="0.2">
      <c r="A16" s="306" t="s">
        <v>232</v>
      </c>
      <c r="B16" s="307"/>
      <c r="C16" s="308"/>
      <c r="D16" s="113">
        <v>5.575766575098374</v>
      </c>
      <c r="E16" s="115">
        <v>751</v>
      </c>
      <c r="F16" s="114">
        <v>506</v>
      </c>
      <c r="G16" s="114">
        <v>696</v>
      </c>
      <c r="H16" s="114">
        <v>581</v>
      </c>
      <c r="I16" s="140">
        <v>806</v>
      </c>
      <c r="J16" s="115">
        <v>-55</v>
      </c>
      <c r="K16" s="116">
        <v>-6.8238213399503724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0.26728042170910982</v>
      </c>
      <c r="E18" s="115">
        <v>36</v>
      </c>
      <c r="F18" s="114">
        <v>46</v>
      </c>
      <c r="G18" s="114">
        <v>95</v>
      </c>
      <c r="H18" s="114">
        <v>29</v>
      </c>
      <c r="I18" s="140">
        <v>37</v>
      </c>
      <c r="J18" s="115">
        <v>-1</v>
      </c>
      <c r="K18" s="116">
        <v>-2.7027027027027026</v>
      </c>
    </row>
    <row r="19" spans="1:11" ht="14.1" customHeight="1" x14ac:dyDescent="0.2">
      <c r="A19" s="306" t="s">
        <v>235</v>
      </c>
      <c r="B19" s="307" t="s">
        <v>236</v>
      </c>
      <c r="C19" s="308"/>
      <c r="D19" s="113">
        <v>0.12621575469596852</v>
      </c>
      <c r="E19" s="115">
        <v>17</v>
      </c>
      <c r="F19" s="114">
        <v>34</v>
      </c>
      <c r="G19" s="114">
        <v>66</v>
      </c>
      <c r="H19" s="114">
        <v>20</v>
      </c>
      <c r="I19" s="140">
        <v>18</v>
      </c>
      <c r="J19" s="115">
        <v>-1</v>
      </c>
      <c r="K19" s="116">
        <v>-5.5555555555555554</v>
      </c>
    </row>
    <row r="20" spans="1:11" ht="14.1" customHeight="1" x14ac:dyDescent="0.2">
      <c r="A20" s="306">
        <v>12</v>
      </c>
      <c r="B20" s="307" t="s">
        <v>237</v>
      </c>
      <c r="C20" s="308"/>
      <c r="D20" s="113">
        <v>0.88351028287177968</v>
      </c>
      <c r="E20" s="115">
        <v>119</v>
      </c>
      <c r="F20" s="114">
        <v>147</v>
      </c>
      <c r="G20" s="114">
        <v>149</v>
      </c>
      <c r="H20" s="114">
        <v>100</v>
      </c>
      <c r="I20" s="140">
        <v>255</v>
      </c>
      <c r="J20" s="115">
        <v>-136</v>
      </c>
      <c r="K20" s="116">
        <v>-53.333333333333336</v>
      </c>
    </row>
    <row r="21" spans="1:11" ht="14.1" customHeight="1" x14ac:dyDescent="0.2">
      <c r="A21" s="306">
        <v>21</v>
      </c>
      <c r="B21" s="307" t="s">
        <v>238</v>
      </c>
      <c r="C21" s="308"/>
      <c r="D21" s="113">
        <v>0.19303586012324597</v>
      </c>
      <c r="E21" s="115">
        <v>26</v>
      </c>
      <c r="F21" s="114">
        <v>36</v>
      </c>
      <c r="G21" s="114">
        <v>37</v>
      </c>
      <c r="H21" s="114">
        <v>31</v>
      </c>
      <c r="I21" s="140">
        <v>30</v>
      </c>
      <c r="J21" s="115">
        <v>-4</v>
      </c>
      <c r="K21" s="116">
        <v>-13.333333333333334</v>
      </c>
    </row>
    <row r="22" spans="1:11" ht="14.1" customHeight="1" x14ac:dyDescent="0.2">
      <c r="A22" s="306">
        <v>22</v>
      </c>
      <c r="B22" s="307" t="s">
        <v>239</v>
      </c>
      <c r="C22" s="308"/>
      <c r="D22" s="113">
        <v>1.1730640730566486</v>
      </c>
      <c r="E22" s="115">
        <v>158</v>
      </c>
      <c r="F22" s="114">
        <v>159</v>
      </c>
      <c r="G22" s="114">
        <v>163</v>
      </c>
      <c r="H22" s="114">
        <v>135</v>
      </c>
      <c r="I22" s="140">
        <v>104</v>
      </c>
      <c r="J22" s="115">
        <v>54</v>
      </c>
      <c r="K22" s="116">
        <v>51.92307692307692</v>
      </c>
    </row>
    <row r="23" spans="1:11" ht="14.1" customHeight="1" x14ac:dyDescent="0.2">
      <c r="A23" s="306">
        <v>23</v>
      </c>
      <c r="B23" s="307" t="s">
        <v>240</v>
      </c>
      <c r="C23" s="308"/>
      <c r="D23" s="113">
        <v>0.26728042170910982</v>
      </c>
      <c r="E23" s="115">
        <v>36</v>
      </c>
      <c r="F23" s="114">
        <v>42</v>
      </c>
      <c r="G23" s="114">
        <v>44</v>
      </c>
      <c r="H23" s="114">
        <v>35</v>
      </c>
      <c r="I23" s="140">
        <v>46</v>
      </c>
      <c r="J23" s="115">
        <v>-10</v>
      </c>
      <c r="K23" s="116">
        <v>-21.739130434782609</v>
      </c>
    </row>
    <row r="24" spans="1:11" ht="14.1" customHeight="1" x14ac:dyDescent="0.2">
      <c r="A24" s="306">
        <v>24</v>
      </c>
      <c r="B24" s="307" t="s">
        <v>241</v>
      </c>
      <c r="C24" s="308"/>
      <c r="D24" s="113">
        <v>6.875046402850991</v>
      </c>
      <c r="E24" s="115">
        <v>926</v>
      </c>
      <c r="F24" s="114">
        <v>750</v>
      </c>
      <c r="G24" s="114">
        <v>868</v>
      </c>
      <c r="H24" s="114">
        <v>781</v>
      </c>
      <c r="I24" s="140">
        <v>771</v>
      </c>
      <c r="J24" s="115">
        <v>155</v>
      </c>
      <c r="K24" s="116">
        <v>20.103761348897535</v>
      </c>
    </row>
    <row r="25" spans="1:11" ht="14.1" customHeight="1" x14ac:dyDescent="0.2">
      <c r="A25" s="306">
        <v>25</v>
      </c>
      <c r="B25" s="307" t="s">
        <v>242</v>
      </c>
      <c r="C25" s="308"/>
      <c r="D25" s="113">
        <v>4.2616378350285844</v>
      </c>
      <c r="E25" s="115">
        <v>574</v>
      </c>
      <c r="F25" s="114">
        <v>361</v>
      </c>
      <c r="G25" s="114">
        <v>395</v>
      </c>
      <c r="H25" s="114">
        <v>356</v>
      </c>
      <c r="I25" s="140">
        <v>429</v>
      </c>
      <c r="J25" s="115">
        <v>145</v>
      </c>
      <c r="K25" s="116">
        <v>33.799533799533798</v>
      </c>
    </row>
    <row r="26" spans="1:11" ht="14.1" customHeight="1" x14ac:dyDescent="0.2">
      <c r="A26" s="306">
        <v>26</v>
      </c>
      <c r="B26" s="307" t="s">
        <v>243</v>
      </c>
      <c r="C26" s="308"/>
      <c r="D26" s="113">
        <v>2.1976390229415697</v>
      </c>
      <c r="E26" s="115">
        <v>296</v>
      </c>
      <c r="F26" s="114">
        <v>224</v>
      </c>
      <c r="G26" s="114">
        <v>257</v>
      </c>
      <c r="H26" s="114">
        <v>234</v>
      </c>
      <c r="I26" s="140">
        <v>280</v>
      </c>
      <c r="J26" s="115">
        <v>16</v>
      </c>
      <c r="K26" s="116">
        <v>5.7142857142857144</v>
      </c>
    </row>
    <row r="27" spans="1:11" ht="14.1" customHeight="1" x14ac:dyDescent="0.2">
      <c r="A27" s="306">
        <v>27</v>
      </c>
      <c r="B27" s="307" t="s">
        <v>244</v>
      </c>
      <c r="C27" s="308"/>
      <c r="D27" s="113">
        <v>1.6036825302546589</v>
      </c>
      <c r="E27" s="115">
        <v>216</v>
      </c>
      <c r="F27" s="114">
        <v>95</v>
      </c>
      <c r="G27" s="114">
        <v>110</v>
      </c>
      <c r="H27" s="114">
        <v>131</v>
      </c>
      <c r="I27" s="140">
        <v>100</v>
      </c>
      <c r="J27" s="115">
        <v>116</v>
      </c>
      <c r="K27" s="116">
        <v>116</v>
      </c>
    </row>
    <row r="28" spans="1:11" ht="14.1" customHeight="1" x14ac:dyDescent="0.2">
      <c r="A28" s="306">
        <v>28</v>
      </c>
      <c r="B28" s="307" t="s">
        <v>245</v>
      </c>
      <c r="C28" s="308"/>
      <c r="D28" s="113">
        <v>0.11136684237879575</v>
      </c>
      <c r="E28" s="115">
        <v>15</v>
      </c>
      <c r="F28" s="114">
        <v>20</v>
      </c>
      <c r="G28" s="114">
        <v>21</v>
      </c>
      <c r="H28" s="114">
        <v>17</v>
      </c>
      <c r="I28" s="140">
        <v>23</v>
      </c>
      <c r="J28" s="115">
        <v>-8</v>
      </c>
      <c r="K28" s="116">
        <v>-34.782608695652172</v>
      </c>
    </row>
    <row r="29" spans="1:11" ht="14.1" customHeight="1" x14ac:dyDescent="0.2">
      <c r="A29" s="306">
        <v>29</v>
      </c>
      <c r="B29" s="307" t="s">
        <v>246</v>
      </c>
      <c r="C29" s="308"/>
      <c r="D29" s="113">
        <v>3.4597965699012549</v>
      </c>
      <c r="E29" s="115">
        <v>466</v>
      </c>
      <c r="F29" s="114">
        <v>434</v>
      </c>
      <c r="G29" s="114">
        <v>498</v>
      </c>
      <c r="H29" s="114">
        <v>489</v>
      </c>
      <c r="I29" s="140">
        <v>445</v>
      </c>
      <c r="J29" s="115">
        <v>21</v>
      </c>
      <c r="K29" s="116">
        <v>4.7191011235955056</v>
      </c>
    </row>
    <row r="30" spans="1:11" ht="14.1" customHeight="1" x14ac:dyDescent="0.2">
      <c r="A30" s="306" t="s">
        <v>247</v>
      </c>
      <c r="B30" s="307" t="s">
        <v>248</v>
      </c>
      <c r="C30" s="308"/>
      <c r="D30" s="113">
        <v>1.9229341450738733</v>
      </c>
      <c r="E30" s="115">
        <v>259</v>
      </c>
      <c r="F30" s="114">
        <v>276</v>
      </c>
      <c r="G30" s="114">
        <v>304</v>
      </c>
      <c r="H30" s="114">
        <v>322</v>
      </c>
      <c r="I30" s="140">
        <v>276</v>
      </c>
      <c r="J30" s="115">
        <v>-17</v>
      </c>
      <c r="K30" s="116">
        <v>-6.1594202898550723</v>
      </c>
    </row>
    <row r="31" spans="1:11" ht="14.1" customHeight="1" x14ac:dyDescent="0.2">
      <c r="A31" s="306" t="s">
        <v>249</v>
      </c>
      <c r="B31" s="307" t="s">
        <v>250</v>
      </c>
      <c r="C31" s="308"/>
      <c r="D31" s="113">
        <v>1.5368624248273814</v>
      </c>
      <c r="E31" s="115">
        <v>207</v>
      </c>
      <c r="F31" s="114">
        <v>158</v>
      </c>
      <c r="G31" s="114" t="s">
        <v>513</v>
      </c>
      <c r="H31" s="114">
        <v>167</v>
      </c>
      <c r="I31" s="140">
        <v>169</v>
      </c>
      <c r="J31" s="115">
        <v>38</v>
      </c>
      <c r="K31" s="116">
        <v>22.485207100591715</v>
      </c>
    </row>
    <row r="32" spans="1:11" ht="14.1" customHeight="1" x14ac:dyDescent="0.2">
      <c r="A32" s="306">
        <v>31</v>
      </c>
      <c r="B32" s="307" t="s">
        <v>251</v>
      </c>
      <c r="C32" s="308"/>
      <c r="D32" s="113">
        <v>0.25985596555052343</v>
      </c>
      <c r="E32" s="115">
        <v>35</v>
      </c>
      <c r="F32" s="114">
        <v>28</v>
      </c>
      <c r="G32" s="114">
        <v>46</v>
      </c>
      <c r="H32" s="114">
        <v>44</v>
      </c>
      <c r="I32" s="140">
        <v>95</v>
      </c>
      <c r="J32" s="115">
        <v>-60</v>
      </c>
      <c r="K32" s="116">
        <v>-63.157894736842103</v>
      </c>
    </row>
    <row r="33" spans="1:11" ht="14.1" customHeight="1" x14ac:dyDescent="0.2">
      <c r="A33" s="306">
        <v>32</v>
      </c>
      <c r="B33" s="307" t="s">
        <v>252</v>
      </c>
      <c r="C33" s="308"/>
      <c r="D33" s="113">
        <v>1.9749053381839781</v>
      </c>
      <c r="E33" s="115">
        <v>266</v>
      </c>
      <c r="F33" s="114">
        <v>245</v>
      </c>
      <c r="G33" s="114">
        <v>369</v>
      </c>
      <c r="H33" s="114">
        <v>261</v>
      </c>
      <c r="I33" s="140">
        <v>217</v>
      </c>
      <c r="J33" s="115">
        <v>49</v>
      </c>
      <c r="K33" s="116">
        <v>22.580645161290324</v>
      </c>
    </row>
    <row r="34" spans="1:11" ht="14.1" customHeight="1" x14ac:dyDescent="0.2">
      <c r="A34" s="306">
        <v>33</v>
      </c>
      <c r="B34" s="307" t="s">
        <v>253</v>
      </c>
      <c r="C34" s="308"/>
      <c r="D34" s="113">
        <v>1.0765461429950256</v>
      </c>
      <c r="E34" s="115">
        <v>145</v>
      </c>
      <c r="F34" s="114">
        <v>178</v>
      </c>
      <c r="G34" s="114">
        <v>190</v>
      </c>
      <c r="H34" s="114">
        <v>114</v>
      </c>
      <c r="I34" s="140">
        <v>187</v>
      </c>
      <c r="J34" s="115">
        <v>-42</v>
      </c>
      <c r="K34" s="116">
        <v>-22.459893048128343</v>
      </c>
    </row>
    <row r="35" spans="1:11" ht="14.1" customHeight="1" x14ac:dyDescent="0.2">
      <c r="A35" s="306">
        <v>34</v>
      </c>
      <c r="B35" s="307" t="s">
        <v>254</v>
      </c>
      <c r="C35" s="308"/>
      <c r="D35" s="113">
        <v>1.8486895834880095</v>
      </c>
      <c r="E35" s="115">
        <v>249</v>
      </c>
      <c r="F35" s="114">
        <v>206</v>
      </c>
      <c r="G35" s="114">
        <v>215</v>
      </c>
      <c r="H35" s="114">
        <v>198</v>
      </c>
      <c r="I35" s="140">
        <v>284</v>
      </c>
      <c r="J35" s="115">
        <v>-35</v>
      </c>
      <c r="K35" s="116">
        <v>-12.32394366197183</v>
      </c>
    </row>
    <row r="36" spans="1:11" ht="14.1" customHeight="1" x14ac:dyDescent="0.2">
      <c r="A36" s="306">
        <v>41</v>
      </c>
      <c r="B36" s="307" t="s">
        <v>255</v>
      </c>
      <c r="C36" s="308"/>
      <c r="D36" s="113">
        <v>0.98745266909198903</v>
      </c>
      <c r="E36" s="115">
        <v>133</v>
      </c>
      <c r="F36" s="114">
        <v>72</v>
      </c>
      <c r="G36" s="114">
        <v>80</v>
      </c>
      <c r="H36" s="114">
        <v>71</v>
      </c>
      <c r="I36" s="140">
        <v>99</v>
      </c>
      <c r="J36" s="115">
        <v>34</v>
      </c>
      <c r="K36" s="116">
        <v>34.343434343434346</v>
      </c>
    </row>
    <row r="37" spans="1:11" ht="14.1" customHeight="1" x14ac:dyDescent="0.2">
      <c r="A37" s="306">
        <v>42</v>
      </c>
      <c r="B37" s="307" t="s">
        <v>256</v>
      </c>
      <c r="C37" s="308"/>
      <c r="D37" s="113">
        <v>4.4546736951518298E-2</v>
      </c>
      <c r="E37" s="115">
        <v>6</v>
      </c>
      <c r="F37" s="114" t="s">
        <v>513</v>
      </c>
      <c r="G37" s="114">
        <v>12</v>
      </c>
      <c r="H37" s="114" t="s">
        <v>513</v>
      </c>
      <c r="I37" s="140" t="s">
        <v>513</v>
      </c>
      <c r="J37" s="115" t="s">
        <v>513</v>
      </c>
      <c r="K37" s="116" t="s">
        <v>513</v>
      </c>
    </row>
    <row r="38" spans="1:11" ht="14.1" customHeight="1" x14ac:dyDescent="0.2">
      <c r="A38" s="306">
        <v>43</v>
      </c>
      <c r="B38" s="307" t="s">
        <v>257</v>
      </c>
      <c r="C38" s="308"/>
      <c r="D38" s="113">
        <v>1.0913950553121985</v>
      </c>
      <c r="E38" s="115">
        <v>147</v>
      </c>
      <c r="F38" s="114">
        <v>75</v>
      </c>
      <c r="G38" s="114">
        <v>168</v>
      </c>
      <c r="H38" s="114">
        <v>101</v>
      </c>
      <c r="I38" s="140">
        <v>109</v>
      </c>
      <c r="J38" s="115">
        <v>38</v>
      </c>
      <c r="K38" s="116">
        <v>34.862385321100916</v>
      </c>
    </row>
    <row r="39" spans="1:11" ht="14.1" customHeight="1" x14ac:dyDescent="0.2">
      <c r="A39" s="306">
        <v>51</v>
      </c>
      <c r="B39" s="307" t="s">
        <v>258</v>
      </c>
      <c r="C39" s="308"/>
      <c r="D39" s="113">
        <v>25.451035711634123</v>
      </c>
      <c r="E39" s="115">
        <v>3428</v>
      </c>
      <c r="F39" s="114">
        <v>2137</v>
      </c>
      <c r="G39" s="114">
        <v>2282</v>
      </c>
      <c r="H39" s="114">
        <v>1887</v>
      </c>
      <c r="I39" s="140">
        <v>2145</v>
      </c>
      <c r="J39" s="115">
        <v>1283</v>
      </c>
      <c r="K39" s="116">
        <v>59.813519813519811</v>
      </c>
    </row>
    <row r="40" spans="1:11" ht="14.1" customHeight="1" x14ac:dyDescent="0.2">
      <c r="A40" s="306" t="s">
        <v>259</v>
      </c>
      <c r="B40" s="307" t="s">
        <v>260</v>
      </c>
      <c r="C40" s="308"/>
      <c r="D40" s="113">
        <v>24.857079218947213</v>
      </c>
      <c r="E40" s="115">
        <v>3348</v>
      </c>
      <c r="F40" s="114">
        <v>2075</v>
      </c>
      <c r="G40" s="114">
        <v>2165</v>
      </c>
      <c r="H40" s="114">
        <v>1807</v>
      </c>
      <c r="I40" s="140">
        <v>2084</v>
      </c>
      <c r="J40" s="115">
        <v>1264</v>
      </c>
      <c r="K40" s="116">
        <v>60.652591170825339</v>
      </c>
    </row>
    <row r="41" spans="1:11" ht="14.1" customHeight="1" x14ac:dyDescent="0.2">
      <c r="A41" s="306"/>
      <c r="B41" s="307" t="s">
        <v>261</v>
      </c>
      <c r="C41" s="308"/>
      <c r="D41" s="113">
        <v>23.149454302472343</v>
      </c>
      <c r="E41" s="115">
        <v>3118</v>
      </c>
      <c r="F41" s="114">
        <v>1948</v>
      </c>
      <c r="G41" s="114">
        <v>1926</v>
      </c>
      <c r="H41" s="114">
        <v>1680</v>
      </c>
      <c r="I41" s="140">
        <v>1875</v>
      </c>
      <c r="J41" s="115">
        <v>1243</v>
      </c>
      <c r="K41" s="116">
        <v>66.293333333333337</v>
      </c>
    </row>
    <row r="42" spans="1:11" ht="14.1" customHeight="1" x14ac:dyDescent="0.2">
      <c r="A42" s="306">
        <v>52</v>
      </c>
      <c r="B42" s="307" t="s">
        <v>262</v>
      </c>
      <c r="C42" s="308"/>
      <c r="D42" s="113">
        <v>5.5831910312569608</v>
      </c>
      <c r="E42" s="115">
        <v>752</v>
      </c>
      <c r="F42" s="114">
        <v>524</v>
      </c>
      <c r="G42" s="114">
        <v>702</v>
      </c>
      <c r="H42" s="114">
        <v>556</v>
      </c>
      <c r="I42" s="140">
        <v>628</v>
      </c>
      <c r="J42" s="115">
        <v>124</v>
      </c>
      <c r="K42" s="116">
        <v>19.745222929936304</v>
      </c>
    </row>
    <row r="43" spans="1:11" ht="14.1" customHeight="1" x14ac:dyDescent="0.2">
      <c r="A43" s="306" t="s">
        <v>263</v>
      </c>
      <c r="B43" s="307" t="s">
        <v>264</v>
      </c>
      <c r="C43" s="308"/>
      <c r="D43" s="113">
        <v>4.10572425569827</v>
      </c>
      <c r="E43" s="115">
        <v>553</v>
      </c>
      <c r="F43" s="114">
        <v>391</v>
      </c>
      <c r="G43" s="114">
        <v>539</v>
      </c>
      <c r="H43" s="114">
        <v>435</v>
      </c>
      <c r="I43" s="140">
        <v>522</v>
      </c>
      <c r="J43" s="115">
        <v>31</v>
      </c>
      <c r="K43" s="116">
        <v>5.9386973180076632</v>
      </c>
    </row>
    <row r="44" spans="1:11" ht="14.1" customHeight="1" x14ac:dyDescent="0.2">
      <c r="A44" s="306">
        <v>53</v>
      </c>
      <c r="B44" s="307" t="s">
        <v>265</v>
      </c>
      <c r="C44" s="308"/>
      <c r="D44" s="113">
        <v>0.82411463360308856</v>
      </c>
      <c r="E44" s="115">
        <v>111</v>
      </c>
      <c r="F44" s="114">
        <v>81</v>
      </c>
      <c r="G44" s="114">
        <v>96</v>
      </c>
      <c r="H44" s="114">
        <v>69</v>
      </c>
      <c r="I44" s="140">
        <v>107</v>
      </c>
      <c r="J44" s="115">
        <v>4</v>
      </c>
      <c r="K44" s="116">
        <v>3.7383177570093458</v>
      </c>
    </row>
    <row r="45" spans="1:11" ht="14.1" customHeight="1" x14ac:dyDescent="0.2">
      <c r="A45" s="306" t="s">
        <v>266</v>
      </c>
      <c r="B45" s="307" t="s">
        <v>267</v>
      </c>
      <c r="C45" s="308"/>
      <c r="D45" s="113">
        <v>0.80926572128591578</v>
      </c>
      <c r="E45" s="115">
        <v>109</v>
      </c>
      <c r="F45" s="114">
        <v>78</v>
      </c>
      <c r="G45" s="114">
        <v>84</v>
      </c>
      <c r="H45" s="114">
        <v>64</v>
      </c>
      <c r="I45" s="140">
        <v>105</v>
      </c>
      <c r="J45" s="115">
        <v>4</v>
      </c>
      <c r="K45" s="116">
        <v>3.8095238095238093</v>
      </c>
    </row>
    <row r="46" spans="1:11" ht="14.1" customHeight="1" x14ac:dyDescent="0.2">
      <c r="A46" s="306">
        <v>54</v>
      </c>
      <c r="B46" s="307" t="s">
        <v>268</v>
      </c>
      <c r="C46" s="308"/>
      <c r="D46" s="113">
        <v>2.6505308486153387</v>
      </c>
      <c r="E46" s="115">
        <v>357</v>
      </c>
      <c r="F46" s="114">
        <v>335</v>
      </c>
      <c r="G46" s="114">
        <v>356</v>
      </c>
      <c r="H46" s="114">
        <v>311</v>
      </c>
      <c r="I46" s="140">
        <v>421</v>
      </c>
      <c r="J46" s="115">
        <v>-64</v>
      </c>
      <c r="K46" s="116">
        <v>-15.20190023752969</v>
      </c>
    </row>
    <row r="47" spans="1:11" ht="14.1" customHeight="1" x14ac:dyDescent="0.2">
      <c r="A47" s="306">
        <v>61</v>
      </c>
      <c r="B47" s="307" t="s">
        <v>269</v>
      </c>
      <c r="C47" s="308"/>
      <c r="D47" s="113">
        <v>1.9749053381839781</v>
      </c>
      <c r="E47" s="115">
        <v>266</v>
      </c>
      <c r="F47" s="114">
        <v>174</v>
      </c>
      <c r="G47" s="114">
        <v>242</v>
      </c>
      <c r="H47" s="114">
        <v>183</v>
      </c>
      <c r="I47" s="140">
        <v>253</v>
      </c>
      <c r="J47" s="115">
        <v>13</v>
      </c>
      <c r="K47" s="116">
        <v>5.1383399209486162</v>
      </c>
    </row>
    <row r="48" spans="1:11" ht="14.1" customHeight="1" x14ac:dyDescent="0.2">
      <c r="A48" s="306">
        <v>62</v>
      </c>
      <c r="B48" s="307" t="s">
        <v>270</v>
      </c>
      <c r="C48" s="308"/>
      <c r="D48" s="113">
        <v>6.1994208924196306</v>
      </c>
      <c r="E48" s="115">
        <v>835</v>
      </c>
      <c r="F48" s="114">
        <v>788</v>
      </c>
      <c r="G48" s="114">
        <v>916</v>
      </c>
      <c r="H48" s="114">
        <v>678</v>
      </c>
      <c r="I48" s="140">
        <v>795</v>
      </c>
      <c r="J48" s="115">
        <v>40</v>
      </c>
      <c r="K48" s="116">
        <v>5.0314465408805029</v>
      </c>
    </row>
    <row r="49" spans="1:11" ht="14.1" customHeight="1" x14ac:dyDescent="0.2">
      <c r="A49" s="306">
        <v>63</v>
      </c>
      <c r="B49" s="307" t="s">
        <v>271</v>
      </c>
      <c r="C49" s="308"/>
      <c r="D49" s="113">
        <v>2.420372707699161</v>
      </c>
      <c r="E49" s="115">
        <v>326</v>
      </c>
      <c r="F49" s="114">
        <v>284</v>
      </c>
      <c r="G49" s="114">
        <v>321</v>
      </c>
      <c r="H49" s="114">
        <v>264</v>
      </c>
      <c r="I49" s="140">
        <v>337</v>
      </c>
      <c r="J49" s="115">
        <v>-11</v>
      </c>
      <c r="K49" s="116">
        <v>-3.2640949554896141</v>
      </c>
    </row>
    <row r="50" spans="1:11" ht="14.1" customHeight="1" x14ac:dyDescent="0.2">
      <c r="A50" s="306" t="s">
        <v>272</v>
      </c>
      <c r="B50" s="307" t="s">
        <v>273</v>
      </c>
      <c r="C50" s="308"/>
      <c r="D50" s="113">
        <v>0.17818694780607319</v>
      </c>
      <c r="E50" s="115">
        <v>24</v>
      </c>
      <c r="F50" s="114">
        <v>18</v>
      </c>
      <c r="G50" s="114">
        <v>8</v>
      </c>
      <c r="H50" s="114">
        <v>16</v>
      </c>
      <c r="I50" s="140">
        <v>13</v>
      </c>
      <c r="J50" s="115">
        <v>11</v>
      </c>
      <c r="K50" s="116">
        <v>84.615384615384613</v>
      </c>
    </row>
    <row r="51" spans="1:11" ht="14.1" customHeight="1" x14ac:dyDescent="0.2">
      <c r="A51" s="306" t="s">
        <v>274</v>
      </c>
      <c r="B51" s="307" t="s">
        <v>275</v>
      </c>
      <c r="C51" s="308"/>
      <c r="D51" s="113">
        <v>2.0046031628183236</v>
      </c>
      <c r="E51" s="115">
        <v>270</v>
      </c>
      <c r="F51" s="114">
        <v>249</v>
      </c>
      <c r="G51" s="114">
        <v>290</v>
      </c>
      <c r="H51" s="114">
        <v>231</v>
      </c>
      <c r="I51" s="140">
        <v>294</v>
      </c>
      <c r="J51" s="115">
        <v>-24</v>
      </c>
      <c r="K51" s="116">
        <v>-8.1632653061224492</v>
      </c>
    </row>
    <row r="52" spans="1:11" ht="14.1" customHeight="1" x14ac:dyDescent="0.2">
      <c r="A52" s="306">
        <v>71</v>
      </c>
      <c r="B52" s="307" t="s">
        <v>276</v>
      </c>
      <c r="C52" s="308"/>
      <c r="D52" s="113">
        <v>7.6991610364540799</v>
      </c>
      <c r="E52" s="115">
        <v>1037</v>
      </c>
      <c r="F52" s="114">
        <v>695</v>
      </c>
      <c r="G52" s="114">
        <v>1056</v>
      </c>
      <c r="H52" s="114">
        <v>976</v>
      </c>
      <c r="I52" s="140">
        <v>928</v>
      </c>
      <c r="J52" s="115">
        <v>109</v>
      </c>
      <c r="K52" s="116">
        <v>11.745689655172415</v>
      </c>
    </row>
    <row r="53" spans="1:11" ht="14.1" customHeight="1" x14ac:dyDescent="0.2">
      <c r="A53" s="306" t="s">
        <v>277</v>
      </c>
      <c r="B53" s="307" t="s">
        <v>278</v>
      </c>
      <c r="C53" s="308"/>
      <c r="D53" s="113">
        <v>3.5266166753285324</v>
      </c>
      <c r="E53" s="115">
        <v>475</v>
      </c>
      <c r="F53" s="114">
        <v>287</v>
      </c>
      <c r="G53" s="114">
        <v>535</v>
      </c>
      <c r="H53" s="114">
        <v>371</v>
      </c>
      <c r="I53" s="140">
        <v>364</v>
      </c>
      <c r="J53" s="115">
        <v>111</v>
      </c>
      <c r="K53" s="116">
        <v>30.494505494505493</v>
      </c>
    </row>
    <row r="54" spans="1:11" ht="14.1" customHeight="1" x14ac:dyDescent="0.2">
      <c r="A54" s="306" t="s">
        <v>279</v>
      </c>
      <c r="B54" s="307" t="s">
        <v>280</v>
      </c>
      <c r="C54" s="308"/>
      <c r="D54" s="113">
        <v>3.3335808152052864</v>
      </c>
      <c r="E54" s="115">
        <v>449</v>
      </c>
      <c r="F54" s="114">
        <v>346</v>
      </c>
      <c r="G54" s="114">
        <v>443</v>
      </c>
      <c r="H54" s="114">
        <v>527</v>
      </c>
      <c r="I54" s="140">
        <v>477</v>
      </c>
      <c r="J54" s="115">
        <v>-28</v>
      </c>
      <c r="K54" s="116">
        <v>-5.8700209643605872</v>
      </c>
    </row>
    <row r="55" spans="1:11" ht="14.1" customHeight="1" x14ac:dyDescent="0.2">
      <c r="A55" s="306">
        <v>72</v>
      </c>
      <c r="B55" s="307" t="s">
        <v>281</v>
      </c>
      <c r="C55" s="308"/>
      <c r="D55" s="113">
        <v>1.4997401440344496</v>
      </c>
      <c r="E55" s="115">
        <v>202</v>
      </c>
      <c r="F55" s="114">
        <v>126</v>
      </c>
      <c r="G55" s="114">
        <v>157</v>
      </c>
      <c r="H55" s="114">
        <v>142</v>
      </c>
      <c r="I55" s="140">
        <v>199</v>
      </c>
      <c r="J55" s="115">
        <v>3</v>
      </c>
      <c r="K55" s="116">
        <v>1.5075376884422111</v>
      </c>
    </row>
    <row r="56" spans="1:11" ht="14.1" customHeight="1" x14ac:dyDescent="0.2">
      <c r="A56" s="306" t="s">
        <v>282</v>
      </c>
      <c r="B56" s="307" t="s">
        <v>283</v>
      </c>
      <c r="C56" s="308"/>
      <c r="D56" s="113">
        <v>0.56425866805256519</v>
      </c>
      <c r="E56" s="115">
        <v>76</v>
      </c>
      <c r="F56" s="114">
        <v>51</v>
      </c>
      <c r="G56" s="114">
        <v>57</v>
      </c>
      <c r="H56" s="114">
        <v>58</v>
      </c>
      <c r="I56" s="140">
        <v>100</v>
      </c>
      <c r="J56" s="115">
        <v>-24</v>
      </c>
      <c r="K56" s="116">
        <v>-24</v>
      </c>
    </row>
    <row r="57" spans="1:11" ht="14.1" customHeight="1" x14ac:dyDescent="0.2">
      <c r="A57" s="306" t="s">
        <v>284</v>
      </c>
      <c r="B57" s="307" t="s">
        <v>285</v>
      </c>
      <c r="C57" s="308"/>
      <c r="D57" s="113">
        <v>0.53456084341821963</v>
      </c>
      <c r="E57" s="115">
        <v>72</v>
      </c>
      <c r="F57" s="114">
        <v>54</v>
      </c>
      <c r="G57" s="114">
        <v>55</v>
      </c>
      <c r="H57" s="114">
        <v>45</v>
      </c>
      <c r="I57" s="140">
        <v>64</v>
      </c>
      <c r="J57" s="115">
        <v>8</v>
      </c>
      <c r="K57" s="116">
        <v>12.5</v>
      </c>
    </row>
    <row r="58" spans="1:11" ht="14.1" customHeight="1" x14ac:dyDescent="0.2">
      <c r="A58" s="306">
        <v>73</v>
      </c>
      <c r="B58" s="307" t="s">
        <v>286</v>
      </c>
      <c r="C58" s="308"/>
      <c r="D58" s="113">
        <v>1.1804885292152349</v>
      </c>
      <c r="E58" s="115">
        <v>159</v>
      </c>
      <c r="F58" s="114">
        <v>86</v>
      </c>
      <c r="G58" s="114">
        <v>123</v>
      </c>
      <c r="H58" s="114">
        <v>139</v>
      </c>
      <c r="I58" s="140">
        <v>165</v>
      </c>
      <c r="J58" s="115">
        <v>-6</v>
      </c>
      <c r="K58" s="116">
        <v>-3.6363636363636362</v>
      </c>
    </row>
    <row r="59" spans="1:11" ht="14.1" customHeight="1" x14ac:dyDescent="0.2">
      <c r="A59" s="306" t="s">
        <v>287</v>
      </c>
      <c r="B59" s="307" t="s">
        <v>288</v>
      </c>
      <c r="C59" s="308"/>
      <c r="D59" s="113">
        <v>0.8686613705546069</v>
      </c>
      <c r="E59" s="115">
        <v>117</v>
      </c>
      <c r="F59" s="114">
        <v>69</v>
      </c>
      <c r="G59" s="114">
        <v>86</v>
      </c>
      <c r="H59" s="114">
        <v>99</v>
      </c>
      <c r="I59" s="140">
        <v>130</v>
      </c>
      <c r="J59" s="115">
        <v>-13</v>
      </c>
      <c r="K59" s="116">
        <v>-10</v>
      </c>
    </row>
    <row r="60" spans="1:11" ht="14.1" customHeight="1" x14ac:dyDescent="0.2">
      <c r="A60" s="306">
        <v>81</v>
      </c>
      <c r="B60" s="307" t="s">
        <v>289</v>
      </c>
      <c r="C60" s="308"/>
      <c r="D60" s="113">
        <v>5.0857524686316724</v>
      </c>
      <c r="E60" s="115">
        <v>685</v>
      </c>
      <c r="F60" s="114">
        <v>561</v>
      </c>
      <c r="G60" s="114">
        <v>673</v>
      </c>
      <c r="H60" s="114">
        <v>699</v>
      </c>
      <c r="I60" s="140">
        <v>677</v>
      </c>
      <c r="J60" s="115">
        <v>8</v>
      </c>
      <c r="K60" s="116">
        <v>1.1816838995568686</v>
      </c>
    </row>
    <row r="61" spans="1:11" ht="14.1" customHeight="1" x14ac:dyDescent="0.2">
      <c r="A61" s="306" t="s">
        <v>290</v>
      </c>
      <c r="B61" s="307" t="s">
        <v>291</v>
      </c>
      <c r="C61" s="308"/>
      <c r="D61" s="113">
        <v>1.7373227411092138</v>
      </c>
      <c r="E61" s="115">
        <v>234</v>
      </c>
      <c r="F61" s="114">
        <v>158</v>
      </c>
      <c r="G61" s="114">
        <v>225</v>
      </c>
      <c r="H61" s="114">
        <v>241</v>
      </c>
      <c r="I61" s="140">
        <v>215</v>
      </c>
      <c r="J61" s="115">
        <v>19</v>
      </c>
      <c r="K61" s="116">
        <v>8.8372093023255811</v>
      </c>
    </row>
    <row r="62" spans="1:11" ht="14.1" customHeight="1" x14ac:dyDescent="0.2">
      <c r="A62" s="306" t="s">
        <v>292</v>
      </c>
      <c r="B62" s="307" t="s">
        <v>293</v>
      </c>
      <c r="C62" s="308"/>
      <c r="D62" s="113">
        <v>1.8412651273294232</v>
      </c>
      <c r="E62" s="115">
        <v>248</v>
      </c>
      <c r="F62" s="114">
        <v>249</v>
      </c>
      <c r="G62" s="114">
        <v>274</v>
      </c>
      <c r="H62" s="114">
        <v>280</v>
      </c>
      <c r="I62" s="140">
        <v>288</v>
      </c>
      <c r="J62" s="115">
        <v>-40</v>
      </c>
      <c r="K62" s="116">
        <v>-13.888888888888889</v>
      </c>
    </row>
    <row r="63" spans="1:11" ht="14.1" customHeight="1" x14ac:dyDescent="0.2">
      <c r="A63" s="306"/>
      <c r="B63" s="307" t="s">
        <v>294</v>
      </c>
      <c r="C63" s="308"/>
      <c r="D63" s="113">
        <v>1.6259558987304179</v>
      </c>
      <c r="E63" s="115">
        <v>219</v>
      </c>
      <c r="F63" s="114">
        <v>228</v>
      </c>
      <c r="G63" s="114">
        <v>235</v>
      </c>
      <c r="H63" s="114">
        <v>252</v>
      </c>
      <c r="I63" s="140">
        <v>240</v>
      </c>
      <c r="J63" s="115">
        <v>-21</v>
      </c>
      <c r="K63" s="116">
        <v>-8.75</v>
      </c>
    </row>
    <row r="64" spans="1:11" ht="14.1" customHeight="1" x14ac:dyDescent="0.2">
      <c r="A64" s="306" t="s">
        <v>295</v>
      </c>
      <c r="B64" s="307" t="s">
        <v>296</v>
      </c>
      <c r="C64" s="308"/>
      <c r="D64" s="113">
        <v>0.43061845719801023</v>
      </c>
      <c r="E64" s="115">
        <v>58</v>
      </c>
      <c r="F64" s="114">
        <v>46</v>
      </c>
      <c r="G64" s="114">
        <v>64</v>
      </c>
      <c r="H64" s="114">
        <v>66</v>
      </c>
      <c r="I64" s="140">
        <v>50</v>
      </c>
      <c r="J64" s="115">
        <v>8</v>
      </c>
      <c r="K64" s="116">
        <v>16</v>
      </c>
    </row>
    <row r="65" spans="1:11" ht="14.1" customHeight="1" x14ac:dyDescent="0.2">
      <c r="A65" s="306" t="s">
        <v>297</v>
      </c>
      <c r="B65" s="307" t="s">
        <v>298</v>
      </c>
      <c r="C65" s="308"/>
      <c r="D65" s="113">
        <v>0.27470487786769621</v>
      </c>
      <c r="E65" s="115">
        <v>37</v>
      </c>
      <c r="F65" s="114">
        <v>39</v>
      </c>
      <c r="G65" s="114">
        <v>35</v>
      </c>
      <c r="H65" s="114">
        <v>35</v>
      </c>
      <c r="I65" s="140">
        <v>49</v>
      </c>
      <c r="J65" s="115">
        <v>-12</v>
      </c>
      <c r="K65" s="116">
        <v>-24.489795918367346</v>
      </c>
    </row>
    <row r="66" spans="1:11" ht="14.1" customHeight="1" x14ac:dyDescent="0.2">
      <c r="A66" s="306">
        <v>82</v>
      </c>
      <c r="B66" s="307" t="s">
        <v>299</v>
      </c>
      <c r="C66" s="308"/>
      <c r="D66" s="113">
        <v>4.1948177296013069</v>
      </c>
      <c r="E66" s="115">
        <v>565</v>
      </c>
      <c r="F66" s="114">
        <v>542</v>
      </c>
      <c r="G66" s="114">
        <v>508</v>
      </c>
      <c r="H66" s="114">
        <v>589</v>
      </c>
      <c r="I66" s="140">
        <v>482</v>
      </c>
      <c r="J66" s="115">
        <v>83</v>
      </c>
      <c r="K66" s="116">
        <v>17.219917012448132</v>
      </c>
    </row>
    <row r="67" spans="1:11" ht="14.1" customHeight="1" x14ac:dyDescent="0.2">
      <c r="A67" s="306" t="s">
        <v>300</v>
      </c>
      <c r="B67" s="307" t="s">
        <v>301</v>
      </c>
      <c r="C67" s="308"/>
      <c r="D67" s="113">
        <v>3.0959982181305219</v>
      </c>
      <c r="E67" s="115">
        <v>417</v>
      </c>
      <c r="F67" s="114">
        <v>419</v>
      </c>
      <c r="G67" s="114">
        <v>366</v>
      </c>
      <c r="H67" s="114">
        <v>469</v>
      </c>
      <c r="I67" s="140">
        <v>360</v>
      </c>
      <c r="J67" s="115">
        <v>57</v>
      </c>
      <c r="K67" s="116">
        <v>15.833333333333334</v>
      </c>
    </row>
    <row r="68" spans="1:11" ht="14.1" customHeight="1" x14ac:dyDescent="0.2">
      <c r="A68" s="306" t="s">
        <v>302</v>
      </c>
      <c r="B68" s="307" t="s">
        <v>303</v>
      </c>
      <c r="C68" s="308"/>
      <c r="D68" s="113">
        <v>0.6607765981141881</v>
      </c>
      <c r="E68" s="115">
        <v>89</v>
      </c>
      <c r="F68" s="114">
        <v>66</v>
      </c>
      <c r="G68" s="114">
        <v>82</v>
      </c>
      <c r="H68" s="114">
        <v>69</v>
      </c>
      <c r="I68" s="140">
        <v>63</v>
      </c>
      <c r="J68" s="115">
        <v>26</v>
      </c>
      <c r="K68" s="116">
        <v>41.269841269841272</v>
      </c>
    </row>
    <row r="69" spans="1:11" ht="14.1" customHeight="1" x14ac:dyDescent="0.2">
      <c r="A69" s="306">
        <v>83</v>
      </c>
      <c r="B69" s="307" t="s">
        <v>304</v>
      </c>
      <c r="C69" s="308"/>
      <c r="D69" s="113">
        <v>3.2296384289850768</v>
      </c>
      <c r="E69" s="115">
        <v>435</v>
      </c>
      <c r="F69" s="114">
        <v>402</v>
      </c>
      <c r="G69" s="114">
        <v>1140</v>
      </c>
      <c r="H69" s="114">
        <v>384</v>
      </c>
      <c r="I69" s="140">
        <v>1209</v>
      </c>
      <c r="J69" s="115">
        <v>-774</v>
      </c>
      <c r="K69" s="116">
        <v>-64.019851116625304</v>
      </c>
    </row>
    <row r="70" spans="1:11" ht="14.1" customHeight="1" x14ac:dyDescent="0.2">
      <c r="A70" s="306" t="s">
        <v>305</v>
      </c>
      <c r="B70" s="307" t="s">
        <v>306</v>
      </c>
      <c r="C70" s="308"/>
      <c r="D70" s="113">
        <v>2.5168906377607838</v>
      </c>
      <c r="E70" s="115">
        <v>339</v>
      </c>
      <c r="F70" s="114">
        <v>299</v>
      </c>
      <c r="G70" s="114">
        <v>847</v>
      </c>
      <c r="H70" s="114">
        <v>290</v>
      </c>
      <c r="I70" s="140">
        <v>1036</v>
      </c>
      <c r="J70" s="115">
        <v>-697</v>
      </c>
      <c r="K70" s="116">
        <v>-67.277992277992283</v>
      </c>
    </row>
    <row r="71" spans="1:11" ht="14.1" customHeight="1" x14ac:dyDescent="0.2">
      <c r="A71" s="306"/>
      <c r="B71" s="307" t="s">
        <v>307</v>
      </c>
      <c r="C71" s="308"/>
      <c r="D71" s="113">
        <v>1.2027618976909942</v>
      </c>
      <c r="E71" s="115">
        <v>162</v>
      </c>
      <c r="F71" s="114">
        <v>136</v>
      </c>
      <c r="G71" s="114">
        <v>491</v>
      </c>
      <c r="H71" s="114">
        <v>151</v>
      </c>
      <c r="I71" s="140">
        <v>707</v>
      </c>
      <c r="J71" s="115">
        <v>-545</v>
      </c>
      <c r="K71" s="116">
        <v>-77.086280056577081</v>
      </c>
    </row>
    <row r="72" spans="1:11" ht="14.1" customHeight="1" x14ac:dyDescent="0.2">
      <c r="A72" s="306">
        <v>84</v>
      </c>
      <c r="B72" s="307" t="s">
        <v>308</v>
      </c>
      <c r="C72" s="308"/>
      <c r="D72" s="113">
        <v>0.69047442274853366</v>
      </c>
      <c r="E72" s="115">
        <v>93</v>
      </c>
      <c r="F72" s="114">
        <v>83</v>
      </c>
      <c r="G72" s="114">
        <v>141</v>
      </c>
      <c r="H72" s="114">
        <v>91</v>
      </c>
      <c r="I72" s="140">
        <v>105</v>
      </c>
      <c r="J72" s="115">
        <v>-12</v>
      </c>
      <c r="K72" s="116">
        <v>-11.428571428571429</v>
      </c>
    </row>
    <row r="73" spans="1:11" ht="14.1" customHeight="1" x14ac:dyDescent="0.2">
      <c r="A73" s="306" t="s">
        <v>309</v>
      </c>
      <c r="B73" s="307" t="s">
        <v>310</v>
      </c>
      <c r="C73" s="308"/>
      <c r="D73" s="113">
        <v>0.31925161481921449</v>
      </c>
      <c r="E73" s="115">
        <v>43</v>
      </c>
      <c r="F73" s="114">
        <v>28</v>
      </c>
      <c r="G73" s="114">
        <v>83</v>
      </c>
      <c r="H73" s="114">
        <v>44</v>
      </c>
      <c r="I73" s="140">
        <v>46</v>
      </c>
      <c r="J73" s="115">
        <v>-3</v>
      </c>
      <c r="K73" s="116">
        <v>-6.5217391304347823</v>
      </c>
    </row>
    <row r="74" spans="1:11" ht="14.1" customHeight="1" x14ac:dyDescent="0.2">
      <c r="A74" s="306" t="s">
        <v>311</v>
      </c>
      <c r="B74" s="307" t="s">
        <v>312</v>
      </c>
      <c r="C74" s="308"/>
      <c r="D74" s="113">
        <v>7.424456158586383E-2</v>
      </c>
      <c r="E74" s="115">
        <v>10</v>
      </c>
      <c r="F74" s="114">
        <v>14</v>
      </c>
      <c r="G74" s="114">
        <v>17</v>
      </c>
      <c r="H74" s="114">
        <v>20</v>
      </c>
      <c r="I74" s="140">
        <v>27</v>
      </c>
      <c r="J74" s="115">
        <v>-17</v>
      </c>
      <c r="K74" s="116">
        <v>-62.962962962962962</v>
      </c>
    </row>
    <row r="75" spans="1:11" ht="14.1" customHeight="1" x14ac:dyDescent="0.2">
      <c r="A75" s="306" t="s">
        <v>313</v>
      </c>
      <c r="B75" s="307" t="s">
        <v>314</v>
      </c>
      <c r="C75" s="308"/>
      <c r="D75" s="113">
        <v>0</v>
      </c>
      <c r="E75" s="115">
        <v>0</v>
      </c>
      <c r="F75" s="114">
        <v>0</v>
      </c>
      <c r="G75" s="114" t="s">
        <v>513</v>
      </c>
      <c r="H75" s="114">
        <v>0</v>
      </c>
      <c r="I75" s="140">
        <v>0</v>
      </c>
      <c r="J75" s="115">
        <v>0</v>
      </c>
      <c r="K75" s="116">
        <v>0</v>
      </c>
    </row>
    <row r="76" spans="1:11" ht="14.1" customHeight="1" x14ac:dyDescent="0.2">
      <c r="A76" s="306">
        <v>91</v>
      </c>
      <c r="B76" s="307" t="s">
        <v>315</v>
      </c>
      <c r="C76" s="308"/>
      <c r="D76" s="113">
        <v>0.10394238622020938</v>
      </c>
      <c r="E76" s="115">
        <v>14</v>
      </c>
      <c r="F76" s="114">
        <v>16</v>
      </c>
      <c r="G76" s="114">
        <v>31</v>
      </c>
      <c r="H76" s="114">
        <v>21</v>
      </c>
      <c r="I76" s="140">
        <v>44</v>
      </c>
      <c r="J76" s="115">
        <v>-30</v>
      </c>
      <c r="K76" s="116">
        <v>-68.181818181818187</v>
      </c>
    </row>
    <row r="77" spans="1:11" ht="14.1" customHeight="1" x14ac:dyDescent="0.2">
      <c r="A77" s="306">
        <v>92</v>
      </c>
      <c r="B77" s="307" t="s">
        <v>316</v>
      </c>
      <c r="C77" s="308"/>
      <c r="D77" s="113">
        <v>2.182790110624397</v>
      </c>
      <c r="E77" s="115">
        <v>294</v>
      </c>
      <c r="F77" s="114">
        <v>281</v>
      </c>
      <c r="G77" s="114">
        <v>204</v>
      </c>
      <c r="H77" s="114">
        <v>152</v>
      </c>
      <c r="I77" s="140">
        <v>308</v>
      </c>
      <c r="J77" s="115">
        <v>-14</v>
      </c>
      <c r="K77" s="116">
        <v>-4.5454545454545459</v>
      </c>
    </row>
    <row r="78" spans="1:11" ht="14.1" customHeight="1" x14ac:dyDescent="0.2">
      <c r="A78" s="306">
        <v>93</v>
      </c>
      <c r="B78" s="307" t="s">
        <v>317</v>
      </c>
      <c r="C78" s="308"/>
      <c r="D78" s="113">
        <v>0.11879129853738214</v>
      </c>
      <c r="E78" s="115">
        <v>16</v>
      </c>
      <c r="F78" s="114" t="s">
        <v>513</v>
      </c>
      <c r="G78" s="114">
        <v>11</v>
      </c>
      <c r="H78" s="114">
        <v>7</v>
      </c>
      <c r="I78" s="140">
        <v>9</v>
      </c>
      <c r="J78" s="115">
        <v>7</v>
      </c>
      <c r="K78" s="116">
        <v>77.777777777777771</v>
      </c>
    </row>
    <row r="79" spans="1:11" ht="14.1" customHeight="1" x14ac:dyDescent="0.2">
      <c r="A79" s="306">
        <v>94</v>
      </c>
      <c r="B79" s="307" t="s">
        <v>318</v>
      </c>
      <c r="C79" s="308"/>
      <c r="D79" s="113">
        <v>0.26728042170910982</v>
      </c>
      <c r="E79" s="115">
        <v>36</v>
      </c>
      <c r="F79" s="114">
        <v>29</v>
      </c>
      <c r="G79" s="114">
        <v>33</v>
      </c>
      <c r="H79" s="114">
        <v>21</v>
      </c>
      <c r="I79" s="140">
        <v>37</v>
      </c>
      <c r="J79" s="115">
        <v>-1</v>
      </c>
      <c r="K79" s="116">
        <v>-2.7027027027027026</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333</v>
      </c>
      <c r="C81" s="312"/>
      <c r="D81" s="125">
        <v>6.6820105427277454E-2</v>
      </c>
      <c r="E81" s="143">
        <v>9</v>
      </c>
      <c r="F81" s="144">
        <v>12</v>
      </c>
      <c r="G81" s="144">
        <v>33</v>
      </c>
      <c r="H81" s="144">
        <v>24</v>
      </c>
      <c r="I81" s="145">
        <v>14</v>
      </c>
      <c r="J81" s="143">
        <v>-5</v>
      </c>
      <c r="K81" s="146">
        <v>-35.714285714285715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103412</v>
      </c>
      <c r="C10" s="114">
        <v>57153</v>
      </c>
      <c r="D10" s="114">
        <v>46259</v>
      </c>
      <c r="E10" s="114">
        <v>81868</v>
      </c>
      <c r="F10" s="114">
        <v>20728</v>
      </c>
      <c r="G10" s="114">
        <v>12703</v>
      </c>
      <c r="H10" s="114">
        <v>26612</v>
      </c>
      <c r="I10" s="115">
        <v>33004</v>
      </c>
      <c r="J10" s="114">
        <v>25681</v>
      </c>
      <c r="K10" s="114">
        <v>7323</v>
      </c>
      <c r="L10" s="423">
        <v>8120</v>
      </c>
      <c r="M10" s="424">
        <v>8947</v>
      </c>
    </row>
    <row r="11" spans="1:13" ht="11.1" customHeight="1" x14ac:dyDescent="0.2">
      <c r="A11" s="422" t="s">
        <v>387</v>
      </c>
      <c r="B11" s="115">
        <v>103917</v>
      </c>
      <c r="C11" s="114">
        <v>57696</v>
      </c>
      <c r="D11" s="114">
        <v>46221</v>
      </c>
      <c r="E11" s="114">
        <v>82107</v>
      </c>
      <c r="F11" s="114">
        <v>21000</v>
      </c>
      <c r="G11" s="114">
        <v>12196</v>
      </c>
      <c r="H11" s="114">
        <v>27117</v>
      </c>
      <c r="I11" s="115">
        <v>34076</v>
      </c>
      <c r="J11" s="114">
        <v>26529</v>
      </c>
      <c r="K11" s="114">
        <v>7547</v>
      </c>
      <c r="L11" s="423">
        <v>7456</v>
      </c>
      <c r="M11" s="424">
        <v>7263</v>
      </c>
    </row>
    <row r="12" spans="1:13" ht="11.1" customHeight="1" x14ac:dyDescent="0.2">
      <c r="A12" s="422" t="s">
        <v>388</v>
      </c>
      <c r="B12" s="115">
        <v>106999</v>
      </c>
      <c r="C12" s="114">
        <v>59022</v>
      </c>
      <c r="D12" s="114">
        <v>47977</v>
      </c>
      <c r="E12" s="114">
        <v>83947</v>
      </c>
      <c r="F12" s="114">
        <v>22239</v>
      </c>
      <c r="G12" s="114">
        <v>13842</v>
      </c>
      <c r="H12" s="114">
        <v>27708</v>
      </c>
      <c r="I12" s="115">
        <v>37313</v>
      </c>
      <c r="J12" s="114">
        <v>29363</v>
      </c>
      <c r="K12" s="114">
        <v>7950</v>
      </c>
      <c r="L12" s="423">
        <v>13851</v>
      </c>
      <c r="M12" s="424">
        <v>10801</v>
      </c>
    </row>
    <row r="13" spans="1:13" s="110" customFormat="1" ht="11.1" customHeight="1" x14ac:dyDescent="0.2">
      <c r="A13" s="422" t="s">
        <v>389</v>
      </c>
      <c r="B13" s="115">
        <v>106994</v>
      </c>
      <c r="C13" s="114">
        <v>58684</v>
      </c>
      <c r="D13" s="114">
        <v>48310</v>
      </c>
      <c r="E13" s="114">
        <v>83279</v>
      </c>
      <c r="F13" s="114">
        <v>22885</v>
      </c>
      <c r="G13" s="114">
        <v>13536</v>
      </c>
      <c r="H13" s="114">
        <v>28093</v>
      </c>
      <c r="I13" s="115">
        <v>37915</v>
      </c>
      <c r="J13" s="114">
        <v>30020</v>
      </c>
      <c r="K13" s="114">
        <v>7895</v>
      </c>
      <c r="L13" s="423">
        <v>7289</v>
      </c>
      <c r="M13" s="424">
        <v>7791</v>
      </c>
    </row>
    <row r="14" spans="1:13" ht="15" customHeight="1" x14ac:dyDescent="0.2">
      <c r="A14" s="422" t="s">
        <v>390</v>
      </c>
      <c r="B14" s="115">
        <v>107332</v>
      </c>
      <c r="C14" s="114">
        <v>59098</v>
      </c>
      <c r="D14" s="114">
        <v>48234</v>
      </c>
      <c r="E14" s="114">
        <v>81010</v>
      </c>
      <c r="F14" s="114">
        <v>25579</v>
      </c>
      <c r="G14" s="114">
        <v>13042</v>
      </c>
      <c r="H14" s="114">
        <v>28607</v>
      </c>
      <c r="I14" s="115">
        <v>38074</v>
      </c>
      <c r="J14" s="114">
        <v>30161</v>
      </c>
      <c r="K14" s="114">
        <v>7913</v>
      </c>
      <c r="L14" s="423">
        <v>8650</v>
      </c>
      <c r="M14" s="424">
        <v>8367</v>
      </c>
    </row>
    <row r="15" spans="1:13" ht="11.1" customHeight="1" x14ac:dyDescent="0.2">
      <c r="A15" s="422" t="s">
        <v>387</v>
      </c>
      <c r="B15" s="115">
        <v>109208</v>
      </c>
      <c r="C15" s="114">
        <v>60468</v>
      </c>
      <c r="D15" s="114">
        <v>48740</v>
      </c>
      <c r="E15" s="114">
        <v>82088</v>
      </c>
      <c r="F15" s="114">
        <v>26388</v>
      </c>
      <c r="G15" s="114">
        <v>12824</v>
      </c>
      <c r="H15" s="114">
        <v>29424</v>
      </c>
      <c r="I15" s="115">
        <v>38098</v>
      </c>
      <c r="J15" s="114">
        <v>30072</v>
      </c>
      <c r="K15" s="114">
        <v>8026</v>
      </c>
      <c r="L15" s="423">
        <v>8820</v>
      </c>
      <c r="M15" s="424">
        <v>6963</v>
      </c>
    </row>
    <row r="16" spans="1:13" ht="11.1" customHeight="1" x14ac:dyDescent="0.2">
      <c r="A16" s="422" t="s">
        <v>388</v>
      </c>
      <c r="B16" s="115">
        <v>113392</v>
      </c>
      <c r="C16" s="114">
        <v>63011</v>
      </c>
      <c r="D16" s="114">
        <v>50381</v>
      </c>
      <c r="E16" s="114">
        <v>86367</v>
      </c>
      <c r="F16" s="114">
        <v>26948</v>
      </c>
      <c r="G16" s="114">
        <v>14932</v>
      </c>
      <c r="H16" s="114">
        <v>30040</v>
      </c>
      <c r="I16" s="115">
        <v>37161</v>
      </c>
      <c r="J16" s="114">
        <v>28979</v>
      </c>
      <c r="K16" s="114">
        <v>8182</v>
      </c>
      <c r="L16" s="423">
        <v>13959</v>
      </c>
      <c r="M16" s="424">
        <v>10101</v>
      </c>
    </row>
    <row r="17" spans="1:13" s="110" customFormat="1" ht="11.1" customHeight="1" x14ac:dyDescent="0.2">
      <c r="A17" s="422" t="s">
        <v>389</v>
      </c>
      <c r="B17" s="115">
        <v>115462</v>
      </c>
      <c r="C17" s="114">
        <v>64300</v>
      </c>
      <c r="D17" s="114">
        <v>51162</v>
      </c>
      <c r="E17" s="114">
        <v>88062</v>
      </c>
      <c r="F17" s="114">
        <v>27331</v>
      </c>
      <c r="G17" s="114">
        <v>15096</v>
      </c>
      <c r="H17" s="114">
        <v>30659</v>
      </c>
      <c r="I17" s="115">
        <v>37313</v>
      </c>
      <c r="J17" s="114">
        <v>29125</v>
      </c>
      <c r="K17" s="114">
        <v>8188</v>
      </c>
      <c r="L17" s="423">
        <v>11255</v>
      </c>
      <c r="M17" s="424">
        <v>9547</v>
      </c>
    </row>
    <row r="18" spans="1:13" ht="15" customHeight="1" x14ac:dyDescent="0.2">
      <c r="A18" s="422" t="s">
        <v>391</v>
      </c>
      <c r="B18" s="115">
        <v>113321</v>
      </c>
      <c r="C18" s="114">
        <v>62786</v>
      </c>
      <c r="D18" s="114">
        <v>50535</v>
      </c>
      <c r="E18" s="114">
        <v>85590</v>
      </c>
      <c r="F18" s="114">
        <v>27644</v>
      </c>
      <c r="G18" s="114">
        <v>13921</v>
      </c>
      <c r="H18" s="114">
        <v>30848</v>
      </c>
      <c r="I18" s="115">
        <v>36104</v>
      </c>
      <c r="J18" s="114">
        <v>28174</v>
      </c>
      <c r="K18" s="114">
        <v>7930</v>
      </c>
      <c r="L18" s="423">
        <v>8667</v>
      </c>
      <c r="M18" s="424">
        <v>10803</v>
      </c>
    </row>
    <row r="19" spans="1:13" ht="11.1" customHeight="1" x14ac:dyDescent="0.2">
      <c r="A19" s="422" t="s">
        <v>387</v>
      </c>
      <c r="B19" s="115">
        <v>113285</v>
      </c>
      <c r="C19" s="114">
        <v>62992</v>
      </c>
      <c r="D19" s="114">
        <v>50293</v>
      </c>
      <c r="E19" s="114">
        <v>85359</v>
      </c>
      <c r="F19" s="114">
        <v>27827</v>
      </c>
      <c r="G19" s="114">
        <v>13126</v>
      </c>
      <c r="H19" s="114">
        <v>31481</v>
      </c>
      <c r="I19" s="115">
        <v>36386</v>
      </c>
      <c r="J19" s="114">
        <v>28282</v>
      </c>
      <c r="K19" s="114">
        <v>8104</v>
      </c>
      <c r="L19" s="423">
        <v>7094</v>
      </c>
      <c r="M19" s="424">
        <v>6994</v>
      </c>
    </row>
    <row r="20" spans="1:13" ht="11.1" customHeight="1" x14ac:dyDescent="0.2">
      <c r="A20" s="422" t="s">
        <v>388</v>
      </c>
      <c r="B20" s="115">
        <v>115127</v>
      </c>
      <c r="C20" s="114">
        <v>64241</v>
      </c>
      <c r="D20" s="114">
        <v>50886</v>
      </c>
      <c r="E20" s="114">
        <v>87114</v>
      </c>
      <c r="F20" s="114">
        <v>27889</v>
      </c>
      <c r="G20" s="114">
        <v>14488</v>
      </c>
      <c r="H20" s="114">
        <v>31860</v>
      </c>
      <c r="I20" s="115">
        <v>35651</v>
      </c>
      <c r="J20" s="114">
        <v>27197</v>
      </c>
      <c r="K20" s="114">
        <v>8454</v>
      </c>
      <c r="L20" s="423">
        <v>11839</v>
      </c>
      <c r="M20" s="424">
        <v>10162</v>
      </c>
    </row>
    <row r="21" spans="1:13" s="110" customFormat="1" ht="11.1" customHeight="1" x14ac:dyDescent="0.2">
      <c r="A21" s="422" t="s">
        <v>389</v>
      </c>
      <c r="B21" s="115">
        <v>114307</v>
      </c>
      <c r="C21" s="114">
        <v>63715</v>
      </c>
      <c r="D21" s="114">
        <v>50592</v>
      </c>
      <c r="E21" s="114">
        <v>86766</v>
      </c>
      <c r="F21" s="114">
        <v>27529</v>
      </c>
      <c r="G21" s="114">
        <v>14306</v>
      </c>
      <c r="H21" s="114">
        <v>32016</v>
      </c>
      <c r="I21" s="115">
        <v>34443</v>
      </c>
      <c r="J21" s="114">
        <v>26076</v>
      </c>
      <c r="K21" s="114">
        <v>8367</v>
      </c>
      <c r="L21" s="423">
        <v>7355</v>
      </c>
      <c r="M21" s="424">
        <v>7079</v>
      </c>
    </row>
    <row r="22" spans="1:13" ht="15" customHeight="1" x14ac:dyDescent="0.2">
      <c r="A22" s="422" t="s">
        <v>392</v>
      </c>
      <c r="B22" s="115">
        <v>112394</v>
      </c>
      <c r="C22" s="114">
        <v>62230</v>
      </c>
      <c r="D22" s="114">
        <v>50164</v>
      </c>
      <c r="E22" s="114">
        <v>85012</v>
      </c>
      <c r="F22" s="114">
        <v>27295</v>
      </c>
      <c r="G22" s="114">
        <v>13130</v>
      </c>
      <c r="H22" s="114">
        <v>32275</v>
      </c>
      <c r="I22" s="115">
        <v>34306</v>
      </c>
      <c r="J22" s="114">
        <v>26006</v>
      </c>
      <c r="K22" s="114">
        <v>8300</v>
      </c>
      <c r="L22" s="423">
        <v>7956</v>
      </c>
      <c r="M22" s="424">
        <v>9963</v>
      </c>
    </row>
    <row r="23" spans="1:13" ht="11.1" customHeight="1" x14ac:dyDescent="0.2">
      <c r="A23" s="422" t="s">
        <v>387</v>
      </c>
      <c r="B23" s="115">
        <v>112507</v>
      </c>
      <c r="C23" s="114">
        <v>62479</v>
      </c>
      <c r="D23" s="114">
        <v>50028</v>
      </c>
      <c r="E23" s="114">
        <v>84848</v>
      </c>
      <c r="F23" s="114">
        <v>27560</v>
      </c>
      <c r="G23" s="114">
        <v>12580</v>
      </c>
      <c r="H23" s="114">
        <v>32901</v>
      </c>
      <c r="I23" s="115">
        <v>34939</v>
      </c>
      <c r="J23" s="114">
        <v>26548</v>
      </c>
      <c r="K23" s="114">
        <v>8391</v>
      </c>
      <c r="L23" s="423">
        <v>6715</v>
      </c>
      <c r="M23" s="424">
        <v>6891</v>
      </c>
    </row>
    <row r="24" spans="1:13" ht="11.1" customHeight="1" x14ac:dyDescent="0.2">
      <c r="A24" s="422" t="s">
        <v>388</v>
      </c>
      <c r="B24" s="115">
        <v>115469</v>
      </c>
      <c r="C24" s="114">
        <v>64263</v>
      </c>
      <c r="D24" s="114">
        <v>51206</v>
      </c>
      <c r="E24" s="114">
        <v>86733</v>
      </c>
      <c r="F24" s="114">
        <v>27927</v>
      </c>
      <c r="G24" s="114">
        <v>14397</v>
      </c>
      <c r="H24" s="114">
        <v>33529</v>
      </c>
      <c r="I24" s="115">
        <v>35064</v>
      </c>
      <c r="J24" s="114">
        <v>26294</v>
      </c>
      <c r="K24" s="114">
        <v>8770</v>
      </c>
      <c r="L24" s="423">
        <v>11927</v>
      </c>
      <c r="M24" s="424">
        <v>9277</v>
      </c>
    </row>
    <row r="25" spans="1:13" s="110" customFormat="1" ht="11.1" customHeight="1" x14ac:dyDescent="0.2">
      <c r="A25" s="422" t="s">
        <v>389</v>
      </c>
      <c r="B25" s="115">
        <v>116498</v>
      </c>
      <c r="C25" s="114">
        <v>64657</v>
      </c>
      <c r="D25" s="114">
        <v>51841</v>
      </c>
      <c r="E25" s="114">
        <v>87413</v>
      </c>
      <c r="F25" s="114">
        <v>28279</v>
      </c>
      <c r="G25" s="114">
        <v>14523</v>
      </c>
      <c r="H25" s="114">
        <v>34016</v>
      </c>
      <c r="I25" s="115">
        <v>34906</v>
      </c>
      <c r="J25" s="114">
        <v>26226</v>
      </c>
      <c r="K25" s="114">
        <v>8680</v>
      </c>
      <c r="L25" s="423">
        <v>9545</v>
      </c>
      <c r="M25" s="424">
        <v>8309</v>
      </c>
    </row>
    <row r="26" spans="1:13" ht="15" customHeight="1" x14ac:dyDescent="0.2">
      <c r="A26" s="422" t="s">
        <v>393</v>
      </c>
      <c r="B26" s="115">
        <v>115880</v>
      </c>
      <c r="C26" s="114">
        <v>64194</v>
      </c>
      <c r="D26" s="114">
        <v>51686</v>
      </c>
      <c r="E26" s="114">
        <v>86627</v>
      </c>
      <c r="F26" s="114">
        <v>28418</v>
      </c>
      <c r="G26" s="114">
        <v>13625</v>
      </c>
      <c r="H26" s="114">
        <v>34422</v>
      </c>
      <c r="I26" s="115">
        <v>34589</v>
      </c>
      <c r="J26" s="114">
        <v>26076</v>
      </c>
      <c r="K26" s="114">
        <v>8513</v>
      </c>
      <c r="L26" s="423">
        <v>8791</v>
      </c>
      <c r="M26" s="424">
        <v>9726</v>
      </c>
    </row>
    <row r="27" spans="1:13" ht="11.1" customHeight="1" x14ac:dyDescent="0.2">
      <c r="A27" s="422" t="s">
        <v>387</v>
      </c>
      <c r="B27" s="115">
        <v>116305</v>
      </c>
      <c r="C27" s="114">
        <v>64640</v>
      </c>
      <c r="D27" s="114">
        <v>51665</v>
      </c>
      <c r="E27" s="114">
        <v>86736</v>
      </c>
      <c r="F27" s="114">
        <v>28736</v>
      </c>
      <c r="G27" s="114">
        <v>13144</v>
      </c>
      <c r="H27" s="114">
        <v>35167</v>
      </c>
      <c r="I27" s="115">
        <v>35623</v>
      </c>
      <c r="J27" s="114">
        <v>27053</v>
      </c>
      <c r="K27" s="114">
        <v>8570</v>
      </c>
      <c r="L27" s="423">
        <v>7555</v>
      </c>
      <c r="M27" s="424">
        <v>7425</v>
      </c>
    </row>
    <row r="28" spans="1:13" ht="11.1" customHeight="1" x14ac:dyDescent="0.2">
      <c r="A28" s="422" t="s">
        <v>388</v>
      </c>
      <c r="B28" s="115">
        <v>118917</v>
      </c>
      <c r="C28" s="114">
        <v>66079</v>
      </c>
      <c r="D28" s="114">
        <v>52838</v>
      </c>
      <c r="E28" s="114">
        <v>89915</v>
      </c>
      <c r="F28" s="114">
        <v>28947</v>
      </c>
      <c r="G28" s="114">
        <v>14686</v>
      </c>
      <c r="H28" s="114">
        <v>35679</v>
      </c>
      <c r="I28" s="115">
        <v>35744</v>
      </c>
      <c r="J28" s="114">
        <v>26782</v>
      </c>
      <c r="K28" s="114">
        <v>8962</v>
      </c>
      <c r="L28" s="423">
        <v>11709</v>
      </c>
      <c r="M28" s="424">
        <v>9745</v>
      </c>
    </row>
    <row r="29" spans="1:13" s="110" customFormat="1" ht="11.1" customHeight="1" x14ac:dyDescent="0.2">
      <c r="A29" s="422" t="s">
        <v>389</v>
      </c>
      <c r="B29" s="115">
        <v>119077</v>
      </c>
      <c r="C29" s="114">
        <v>65890</v>
      </c>
      <c r="D29" s="114">
        <v>53187</v>
      </c>
      <c r="E29" s="114">
        <v>89838</v>
      </c>
      <c r="F29" s="114">
        <v>29216</v>
      </c>
      <c r="G29" s="114">
        <v>14477</v>
      </c>
      <c r="H29" s="114">
        <v>36091</v>
      </c>
      <c r="I29" s="115">
        <v>35489</v>
      </c>
      <c r="J29" s="114">
        <v>26555</v>
      </c>
      <c r="K29" s="114">
        <v>8934</v>
      </c>
      <c r="L29" s="423">
        <v>7357</v>
      </c>
      <c r="M29" s="424">
        <v>7316</v>
      </c>
    </row>
    <row r="30" spans="1:13" ht="15" customHeight="1" x14ac:dyDescent="0.2">
      <c r="A30" s="422" t="s">
        <v>394</v>
      </c>
      <c r="B30" s="115">
        <v>118739</v>
      </c>
      <c r="C30" s="114">
        <v>65312</v>
      </c>
      <c r="D30" s="114">
        <v>53427</v>
      </c>
      <c r="E30" s="114">
        <v>88820</v>
      </c>
      <c r="F30" s="114">
        <v>29901</v>
      </c>
      <c r="G30" s="114">
        <v>13668</v>
      </c>
      <c r="H30" s="114">
        <v>36556</v>
      </c>
      <c r="I30" s="115">
        <v>34478</v>
      </c>
      <c r="J30" s="114">
        <v>25768</v>
      </c>
      <c r="K30" s="114">
        <v>8710</v>
      </c>
      <c r="L30" s="423">
        <v>9158</v>
      </c>
      <c r="M30" s="424">
        <v>9674</v>
      </c>
    </row>
    <row r="31" spans="1:13" ht="11.1" customHeight="1" x14ac:dyDescent="0.2">
      <c r="A31" s="422" t="s">
        <v>387</v>
      </c>
      <c r="B31" s="115">
        <v>118941</v>
      </c>
      <c r="C31" s="114">
        <v>65659</v>
      </c>
      <c r="D31" s="114">
        <v>53282</v>
      </c>
      <c r="E31" s="114">
        <v>88714</v>
      </c>
      <c r="F31" s="114">
        <v>30211</v>
      </c>
      <c r="G31" s="114">
        <v>13105</v>
      </c>
      <c r="H31" s="114">
        <v>37151</v>
      </c>
      <c r="I31" s="115">
        <v>34610</v>
      </c>
      <c r="J31" s="114">
        <v>25799</v>
      </c>
      <c r="K31" s="114">
        <v>8811</v>
      </c>
      <c r="L31" s="423">
        <v>8160</v>
      </c>
      <c r="M31" s="424">
        <v>8011</v>
      </c>
    </row>
    <row r="32" spans="1:13" ht="11.1" customHeight="1" x14ac:dyDescent="0.2">
      <c r="A32" s="422" t="s">
        <v>388</v>
      </c>
      <c r="B32" s="115">
        <v>122231</v>
      </c>
      <c r="C32" s="114">
        <v>67436</v>
      </c>
      <c r="D32" s="114">
        <v>54795</v>
      </c>
      <c r="E32" s="114">
        <v>91309</v>
      </c>
      <c r="F32" s="114">
        <v>30914</v>
      </c>
      <c r="G32" s="114">
        <v>14922</v>
      </c>
      <c r="H32" s="114">
        <v>37684</v>
      </c>
      <c r="I32" s="115">
        <v>34517</v>
      </c>
      <c r="J32" s="114">
        <v>25243</v>
      </c>
      <c r="K32" s="114">
        <v>9274</v>
      </c>
      <c r="L32" s="423">
        <v>12845</v>
      </c>
      <c r="M32" s="424">
        <v>9971</v>
      </c>
    </row>
    <row r="33" spans="1:13" s="110" customFormat="1" ht="11.1" customHeight="1" x14ac:dyDescent="0.2">
      <c r="A33" s="422" t="s">
        <v>389</v>
      </c>
      <c r="B33" s="115">
        <v>123008</v>
      </c>
      <c r="C33" s="114">
        <v>67590</v>
      </c>
      <c r="D33" s="114">
        <v>55418</v>
      </c>
      <c r="E33" s="114">
        <v>91634</v>
      </c>
      <c r="F33" s="114">
        <v>31368</v>
      </c>
      <c r="G33" s="114">
        <v>14757</v>
      </c>
      <c r="H33" s="114">
        <v>38096</v>
      </c>
      <c r="I33" s="115">
        <v>34276</v>
      </c>
      <c r="J33" s="114">
        <v>25084</v>
      </c>
      <c r="K33" s="114">
        <v>9192</v>
      </c>
      <c r="L33" s="423">
        <v>8087</v>
      </c>
      <c r="M33" s="424">
        <v>7665</v>
      </c>
    </row>
    <row r="34" spans="1:13" ht="15" customHeight="1" x14ac:dyDescent="0.2">
      <c r="A34" s="422" t="s">
        <v>395</v>
      </c>
      <c r="B34" s="115">
        <v>122900</v>
      </c>
      <c r="C34" s="114">
        <v>67579</v>
      </c>
      <c r="D34" s="114">
        <v>55321</v>
      </c>
      <c r="E34" s="114">
        <v>91427</v>
      </c>
      <c r="F34" s="114">
        <v>31470</v>
      </c>
      <c r="G34" s="114">
        <v>13822</v>
      </c>
      <c r="H34" s="114">
        <v>38679</v>
      </c>
      <c r="I34" s="115">
        <v>33980</v>
      </c>
      <c r="J34" s="114">
        <v>24903</v>
      </c>
      <c r="K34" s="114">
        <v>9077</v>
      </c>
      <c r="L34" s="423">
        <v>10103</v>
      </c>
      <c r="M34" s="424">
        <v>10712</v>
      </c>
    </row>
    <row r="35" spans="1:13" ht="11.1" customHeight="1" x14ac:dyDescent="0.2">
      <c r="A35" s="422" t="s">
        <v>387</v>
      </c>
      <c r="B35" s="115">
        <v>122957</v>
      </c>
      <c r="C35" s="114">
        <v>67822</v>
      </c>
      <c r="D35" s="114">
        <v>55135</v>
      </c>
      <c r="E35" s="114">
        <v>91262</v>
      </c>
      <c r="F35" s="114">
        <v>31695</v>
      </c>
      <c r="G35" s="114">
        <v>13401</v>
      </c>
      <c r="H35" s="114">
        <v>39129</v>
      </c>
      <c r="I35" s="115">
        <v>34365</v>
      </c>
      <c r="J35" s="114">
        <v>25207</v>
      </c>
      <c r="K35" s="114">
        <v>9158</v>
      </c>
      <c r="L35" s="423">
        <v>9067</v>
      </c>
      <c r="M35" s="424">
        <v>8908</v>
      </c>
    </row>
    <row r="36" spans="1:13" ht="11.1" customHeight="1" x14ac:dyDescent="0.2">
      <c r="A36" s="422" t="s">
        <v>388</v>
      </c>
      <c r="B36" s="115">
        <v>124313</v>
      </c>
      <c r="C36" s="114">
        <v>68683</v>
      </c>
      <c r="D36" s="114">
        <v>55630</v>
      </c>
      <c r="E36" s="114">
        <v>92495</v>
      </c>
      <c r="F36" s="114">
        <v>31818</v>
      </c>
      <c r="G36" s="114">
        <v>14715</v>
      </c>
      <c r="H36" s="114">
        <v>39369</v>
      </c>
      <c r="I36" s="115">
        <v>34281</v>
      </c>
      <c r="J36" s="114">
        <v>24780</v>
      </c>
      <c r="K36" s="114">
        <v>9501</v>
      </c>
      <c r="L36" s="423">
        <v>13380</v>
      </c>
      <c r="M36" s="424">
        <v>11904</v>
      </c>
    </row>
    <row r="37" spans="1:13" s="110" customFormat="1" ht="11.1" customHeight="1" x14ac:dyDescent="0.2">
      <c r="A37" s="422" t="s">
        <v>389</v>
      </c>
      <c r="B37" s="115">
        <v>124643</v>
      </c>
      <c r="C37" s="114">
        <v>68738</v>
      </c>
      <c r="D37" s="114">
        <v>55905</v>
      </c>
      <c r="E37" s="114">
        <v>92431</v>
      </c>
      <c r="F37" s="114">
        <v>32212</v>
      </c>
      <c r="G37" s="114">
        <v>14686</v>
      </c>
      <c r="H37" s="114">
        <v>39571</v>
      </c>
      <c r="I37" s="115">
        <v>34293</v>
      </c>
      <c r="J37" s="114">
        <v>24753</v>
      </c>
      <c r="K37" s="114">
        <v>9540</v>
      </c>
      <c r="L37" s="423">
        <v>8819</v>
      </c>
      <c r="M37" s="424">
        <v>8628</v>
      </c>
    </row>
    <row r="38" spans="1:13" ht="15" customHeight="1" x14ac:dyDescent="0.2">
      <c r="A38" s="425" t="s">
        <v>396</v>
      </c>
      <c r="B38" s="115">
        <v>125085</v>
      </c>
      <c r="C38" s="114">
        <v>68981</v>
      </c>
      <c r="D38" s="114">
        <v>56104</v>
      </c>
      <c r="E38" s="114">
        <v>92277</v>
      </c>
      <c r="F38" s="114">
        <v>32808</v>
      </c>
      <c r="G38" s="114">
        <v>13982</v>
      </c>
      <c r="H38" s="114">
        <v>40372</v>
      </c>
      <c r="I38" s="115">
        <v>34375</v>
      </c>
      <c r="J38" s="114">
        <v>24737</v>
      </c>
      <c r="K38" s="114">
        <v>9638</v>
      </c>
      <c r="L38" s="423">
        <v>12261</v>
      </c>
      <c r="M38" s="424">
        <v>12458</v>
      </c>
    </row>
    <row r="39" spans="1:13" ht="11.1" customHeight="1" x14ac:dyDescent="0.2">
      <c r="A39" s="422" t="s">
        <v>387</v>
      </c>
      <c r="B39" s="115">
        <v>125604</v>
      </c>
      <c r="C39" s="114">
        <v>69562</v>
      </c>
      <c r="D39" s="114">
        <v>56042</v>
      </c>
      <c r="E39" s="114">
        <v>92215</v>
      </c>
      <c r="F39" s="114">
        <v>33389</v>
      </c>
      <c r="G39" s="114">
        <v>13494</v>
      </c>
      <c r="H39" s="114">
        <v>40990</v>
      </c>
      <c r="I39" s="115">
        <v>34602</v>
      </c>
      <c r="J39" s="114">
        <v>24917</v>
      </c>
      <c r="K39" s="114">
        <v>9685</v>
      </c>
      <c r="L39" s="423">
        <v>9366</v>
      </c>
      <c r="M39" s="424">
        <v>8721</v>
      </c>
    </row>
    <row r="40" spans="1:13" ht="11.1" customHeight="1" x14ac:dyDescent="0.2">
      <c r="A40" s="425" t="s">
        <v>388</v>
      </c>
      <c r="B40" s="115">
        <v>129240</v>
      </c>
      <c r="C40" s="114">
        <v>71677</v>
      </c>
      <c r="D40" s="114">
        <v>57563</v>
      </c>
      <c r="E40" s="114">
        <v>95090</v>
      </c>
      <c r="F40" s="114">
        <v>34150</v>
      </c>
      <c r="G40" s="114">
        <v>15331</v>
      </c>
      <c r="H40" s="114">
        <v>41792</v>
      </c>
      <c r="I40" s="115">
        <v>34552</v>
      </c>
      <c r="J40" s="114">
        <v>24459</v>
      </c>
      <c r="K40" s="114">
        <v>10093</v>
      </c>
      <c r="L40" s="423">
        <v>15006</v>
      </c>
      <c r="M40" s="424">
        <v>12247</v>
      </c>
    </row>
    <row r="41" spans="1:13" s="110" customFormat="1" ht="11.1" customHeight="1" x14ac:dyDescent="0.2">
      <c r="A41" s="422" t="s">
        <v>389</v>
      </c>
      <c r="B41" s="115">
        <v>130172</v>
      </c>
      <c r="C41" s="114">
        <v>71883</v>
      </c>
      <c r="D41" s="114">
        <v>58289</v>
      </c>
      <c r="E41" s="114">
        <v>95497</v>
      </c>
      <c r="F41" s="114">
        <v>34675</v>
      </c>
      <c r="G41" s="114">
        <v>15228</v>
      </c>
      <c r="H41" s="114">
        <v>42279</v>
      </c>
      <c r="I41" s="115">
        <v>34317</v>
      </c>
      <c r="J41" s="114">
        <v>24302</v>
      </c>
      <c r="K41" s="114">
        <v>10015</v>
      </c>
      <c r="L41" s="423">
        <v>9914</v>
      </c>
      <c r="M41" s="424">
        <v>9312</v>
      </c>
    </row>
    <row r="42" spans="1:13" ht="15" customHeight="1" x14ac:dyDescent="0.2">
      <c r="A42" s="422" t="s">
        <v>397</v>
      </c>
      <c r="B42" s="115">
        <v>129079</v>
      </c>
      <c r="C42" s="114">
        <v>71454</v>
      </c>
      <c r="D42" s="114">
        <v>57625</v>
      </c>
      <c r="E42" s="114">
        <v>94364</v>
      </c>
      <c r="F42" s="114">
        <v>34715</v>
      </c>
      <c r="G42" s="114">
        <v>13893</v>
      </c>
      <c r="H42" s="114">
        <v>42552</v>
      </c>
      <c r="I42" s="115">
        <v>33786</v>
      </c>
      <c r="J42" s="114">
        <v>23964</v>
      </c>
      <c r="K42" s="114">
        <v>9822</v>
      </c>
      <c r="L42" s="423">
        <v>11778</v>
      </c>
      <c r="M42" s="424">
        <v>12178</v>
      </c>
    </row>
    <row r="43" spans="1:13" ht="11.1" customHeight="1" x14ac:dyDescent="0.2">
      <c r="A43" s="422" t="s">
        <v>387</v>
      </c>
      <c r="B43" s="115">
        <v>129353</v>
      </c>
      <c r="C43" s="114">
        <v>72019</v>
      </c>
      <c r="D43" s="114">
        <v>57334</v>
      </c>
      <c r="E43" s="114">
        <v>94313</v>
      </c>
      <c r="F43" s="114">
        <v>35040</v>
      </c>
      <c r="G43" s="114">
        <v>13488</v>
      </c>
      <c r="H43" s="114">
        <v>43117</v>
      </c>
      <c r="I43" s="115">
        <v>34211</v>
      </c>
      <c r="J43" s="114">
        <v>24183</v>
      </c>
      <c r="K43" s="114">
        <v>10028</v>
      </c>
      <c r="L43" s="423">
        <v>10078</v>
      </c>
      <c r="M43" s="424">
        <v>9929</v>
      </c>
    </row>
    <row r="44" spans="1:13" ht="11.1" customHeight="1" x14ac:dyDescent="0.2">
      <c r="A44" s="422" t="s">
        <v>388</v>
      </c>
      <c r="B44" s="115">
        <v>132042</v>
      </c>
      <c r="C44" s="114">
        <v>73558</v>
      </c>
      <c r="D44" s="114">
        <v>58484</v>
      </c>
      <c r="E44" s="114">
        <v>96756</v>
      </c>
      <c r="F44" s="114">
        <v>35286</v>
      </c>
      <c r="G44" s="114">
        <v>14986</v>
      </c>
      <c r="H44" s="114">
        <v>43630</v>
      </c>
      <c r="I44" s="115">
        <v>34076</v>
      </c>
      <c r="J44" s="114">
        <v>23646</v>
      </c>
      <c r="K44" s="114">
        <v>10430</v>
      </c>
      <c r="L44" s="423">
        <v>14553</v>
      </c>
      <c r="M44" s="424">
        <v>12030</v>
      </c>
    </row>
    <row r="45" spans="1:13" s="110" customFormat="1" ht="11.1" customHeight="1" x14ac:dyDescent="0.2">
      <c r="A45" s="422" t="s">
        <v>389</v>
      </c>
      <c r="B45" s="115">
        <v>132276</v>
      </c>
      <c r="C45" s="114">
        <v>73620</v>
      </c>
      <c r="D45" s="114">
        <v>58656</v>
      </c>
      <c r="E45" s="114">
        <v>96798</v>
      </c>
      <c r="F45" s="114">
        <v>35478</v>
      </c>
      <c r="G45" s="114">
        <v>14886</v>
      </c>
      <c r="H45" s="114">
        <v>43972</v>
      </c>
      <c r="I45" s="115">
        <v>33937</v>
      </c>
      <c r="J45" s="114">
        <v>23546</v>
      </c>
      <c r="K45" s="114">
        <v>10391</v>
      </c>
      <c r="L45" s="423">
        <v>9829</v>
      </c>
      <c r="M45" s="424">
        <v>9799</v>
      </c>
    </row>
    <row r="46" spans="1:13" ht="15" customHeight="1" x14ac:dyDescent="0.2">
      <c r="A46" s="422" t="s">
        <v>398</v>
      </c>
      <c r="B46" s="115">
        <v>132947</v>
      </c>
      <c r="C46" s="114">
        <v>74324</v>
      </c>
      <c r="D46" s="114">
        <v>58623</v>
      </c>
      <c r="E46" s="114">
        <v>97551</v>
      </c>
      <c r="F46" s="114">
        <v>35396</v>
      </c>
      <c r="G46" s="114">
        <v>14424</v>
      </c>
      <c r="H46" s="114">
        <v>44614</v>
      </c>
      <c r="I46" s="115">
        <v>33534</v>
      </c>
      <c r="J46" s="114">
        <v>23262</v>
      </c>
      <c r="K46" s="114">
        <v>10272</v>
      </c>
      <c r="L46" s="423">
        <v>12563</v>
      </c>
      <c r="M46" s="424">
        <v>12378</v>
      </c>
    </row>
    <row r="47" spans="1:13" ht="11.1" customHeight="1" x14ac:dyDescent="0.2">
      <c r="A47" s="422" t="s">
        <v>387</v>
      </c>
      <c r="B47" s="115">
        <v>133128</v>
      </c>
      <c r="C47" s="114">
        <v>74500</v>
      </c>
      <c r="D47" s="114">
        <v>58628</v>
      </c>
      <c r="E47" s="114">
        <v>97415</v>
      </c>
      <c r="F47" s="114">
        <v>35713</v>
      </c>
      <c r="G47" s="114">
        <v>13920</v>
      </c>
      <c r="H47" s="114">
        <v>45061</v>
      </c>
      <c r="I47" s="115">
        <v>33922</v>
      </c>
      <c r="J47" s="114">
        <v>23513</v>
      </c>
      <c r="K47" s="114">
        <v>10409</v>
      </c>
      <c r="L47" s="423">
        <v>10298</v>
      </c>
      <c r="M47" s="424">
        <v>10325</v>
      </c>
    </row>
    <row r="48" spans="1:13" ht="11.1" customHeight="1" x14ac:dyDescent="0.2">
      <c r="A48" s="422" t="s">
        <v>388</v>
      </c>
      <c r="B48" s="115">
        <v>135398</v>
      </c>
      <c r="C48" s="114">
        <v>75708</v>
      </c>
      <c r="D48" s="114">
        <v>59690</v>
      </c>
      <c r="E48" s="114">
        <v>99135</v>
      </c>
      <c r="F48" s="114">
        <v>36263</v>
      </c>
      <c r="G48" s="114">
        <v>15424</v>
      </c>
      <c r="H48" s="114">
        <v>45462</v>
      </c>
      <c r="I48" s="115">
        <v>33809</v>
      </c>
      <c r="J48" s="114">
        <v>22968</v>
      </c>
      <c r="K48" s="114">
        <v>10841</v>
      </c>
      <c r="L48" s="423">
        <v>14631</v>
      </c>
      <c r="M48" s="424">
        <v>12742</v>
      </c>
    </row>
    <row r="49" spans="1:17" s="110" customFormat="1" ht="11.1" customHeight="1" x14ac:dyDescent="0.2">
      <c r="A49" s="422" t="s">
        <v>389</v>
      </c>
      <c r="B49" s="115">
        <v>135036</v>
      </c>
      <c r="C49" s="114">
        <v>75130</v>
      </c>
      <c r="D49" s="114">
        <v>59906</v>
      </c>
      <c r="E49" s="114">
        <v>98568</v>
      </c>
      <c r="F49" s="114">
        <v>36468</v>
      </c>
      <c r="G49" s="114">
        <v>15125</v>
      </c>
      <c r="H49" s="114">
        <v>45548</v>
      </c>
      <c r="I49" s="115">
        <v>33815</v>
      </c>
      <c r="J49" s="114">
        <v>22918</v>
      </c>
      <c r="K49" s="114">
        <v>10897</v>
      </c>
      <c r="L49" s="423">
        <v>9563</v>
      </c>
      <c r="M49" s="424">
        <v>10281</v>
      </c>
    </row>
    <row r="50" spans="1:17" ht="15" customHeight="1" x14ac:dyDescent="0.2">
      <c r="A50" s="422" t="s">
        <v>399</v>
      </c>
      <c r="B50" s="143">
        <v>133147</v>
      </c>
      <c r="C50" s="144">
        <v>73828</v>
      </c>
      <c r="D50" s="144">
        <v>59319</v>
      </c>
      <c r="E50" s="144">
        <v>96779</v>
      </c>
      <c r="F50" s="144">
        <v>36368</v>
      </c>
      <c r="G50" s="144">
        <v>14421</v>
      </c>
      <c r="H50" s="144">
        <v>45306</v>
      </c>
      <c r="I50" s="143">
        <v>32930</v>
      </c>
      <c r="J50" s="144">
        <v>22332</v>
      </c>
      <c r="K50" s="144">
        <v>10598</v>
      </c>
      <c r="L50" s="426">
        <v>12599</v>
      </c>
      <c r="M50" s="427">
        <v>13469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0.15043588798543781</v>
      </c>
      <c r="C6" s="480">
        <f>'Tabelle 3.3'!J11</f>
        <v>-1.8011570346513985</v>
      </c>
      <c r="D6" s="481">
        <f t="shared" ref="D6:E9" si="0">IF(OR(AND(B6&gt;=-50,B6&lt;=50),ISNUMBER(B6)=FALSE),B6,"")</f>
        <v>0.15043588798543781</v>
      </c>
      <c r="E6" s="481">
        <f t="shared" si="0"/>
        <v>-1.8011570346513985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0.15043588798543781</v>
      </c>
      <c r="C14" s="480">
        <f>'Tabelle 3.3'!J11</f>
        <v>-1.8011570346513985</v>
      </c>
      <c r="D14" s="481">
        <f>IF(OR(AND(B14&gt;=-50,B14&lt;=50),ISNUMBER(B14)=FALSE),B14,"")</f>
        <v>0.15043588798543781</v>
      </c>
      <c r="E14" s="481">
        <f>IF(OR(AND(C14&gt;=-50,C14&lt;=50),ISNUMBER(C14)=FALSE),C14,"")</f>
        <v>-1.8011570346513985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2.3121387283236996</v>
      </c>
      <c r="C15" s="480">
        <f>'Tabelle 3.3'!J12</f>
        <v>-5.3571428571428568</v>
      </c>
      <c r="D15" s="481">
        <f t="shared" ref="D15:E45" si="3">IF(OR(AND(B15&gt;=-50,B15&lt;=50),ISNUMBER(B15)=FALSE),B15,"")</f>
        <v>2.3121387283236996</v>
      </c>
      <c r="E15" s="481">
        <f t="shared" si="3"/>
        <v>-5.3571428571428568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-2.6836479417784855</v>
      </c>
      <c r="C16" s="480">
        <f>'Tabelle 3.3'!J13</f>
        <v>-15.686274509803921</v>
      </c>
      <c r="D16" s="481">
        <f t="shared" si="3"/>
        <v>-2.6836479417784855</v>
      </c>
      <c r="E16" s="481">
        <f t="shared" si="3"/>
        <v>-15.686274509803921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-1.8723033685627202</v>
      </c>
      <c r="C17" s="480">
        <f>'Tabelle 3.3'!J14</f>
        <v>-1.600387972841901</v>
      </c>
      <c r="D17" s="481">
        <f t="shared" si="3"/>
        <v>-1.8723033685627202</v>
      </c>
      <c r="E17" s="481">
        <f t="shared" si="3"/>
        <v>-1.600387972841901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-0.59435364041604755</v>
      </c>
      <c r="C18" s="480">
        <f>'Tabelle 3.3'!J15</f>
        <v>-3.225806451612903</v>
      </c>
      <c r="D18" s="481">
        <f t="shared" si="3"/>
        <v>-0.59435364041604755</v>
      </c>
      <c r="E18" s="481">
        <f t="shared" si="3"/>
        <v>-3.225806451612903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-1.9986893840104849</v>
      </c>
      <c r="C19" s="480">
        <f>'Tabelle 3.3'!J16</f>
        <v>-1.5037593984962405</v>
      </c>
      <c r="D19" s="481">
        <f t="shared" si="3"/>
        <v>-1.9986893840104849</v>
      </c>
      <c r="E19" s="481">
        <f t="shared" si="3"/>
        <v>-1.5037593984962405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-2.4261015058561073</v>
      </c>
      <c r="C20" s="480">
        <f>'Tabelle 3.3'!J17</f>
        <v>5.2631578947368425</v>
      </c>
      <c r="D20" s="481">
        <f t="shared" si="3"/>
        <v>-2.4261015058561073</v>
      </c>
      <c r="E20" s="481">
        <f t="shared" si="3"/>
        <v>5.2631578947368425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3.2304493842955382</v>
      </c>
      <c r="C21" s="480">
        <f>'Tabelle 3.3'!J18</f>
        <v>1.6666666666666667</v>
      </c>
      <c r="D21" s="481">
        <f t="shared" si="3"/>
        <v>3.2304493842955382</v>
      </c>
      <c r="E21" s="481">
        <f t="shared" si="3"/>
        <v>1.6666666666666667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-0.1595405232929164</v>
      </c>
      <c r="C22" s="480">
        <f>'Tabelle 3.3'!J19</f>
        <v>0.86407444333665673</v>
      </c>
      <c r="D22" s="481">
        <f t="shared" si="3"/>
        <v>-0.1595405232929164</v>
      </c>
      <c r="E22" s="481">
        <f t="shared" si="3"/>
        <v>0.86407444333665673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-4.4166161718171413</v>
      </c>
      <c r="C23" s="480">
        <f>'Tabelle 3.3'!J20</f>
        <v>-3.0547752808988764</v>
      </c>
      <c r="D23" s="481">
        <f t="shared" si="3"/>
        <v>-4.4166161718171413</v>
      </c>
      <c r="E23" s="481">
        <f t="shared" si="3"/>
        <v>-3.0547752808988764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-1.827485380116959</v>
      </c>
      <c r="C24" s="480">
        <f>'Tabelle 3.3'!J21</f>
        <v>-10.248112189859762</v>
      </c>
      <c r="D24" s="481">
        <f t="shared" si="3"/>
        <v>-1.827485380116959</v>
      </c>
      <c r="E24" s="481">
        <f t="shared" si="3"/>
        <v>-10.248112189859762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-4.6433878157503718</v>
      </c>
      <c r="C25" s="480">
        <f>'Tabelle 3.3'!J22</f>
        <v>-1.9202363367799113</v>
      </c>
      <c r="D25" s="481">
        <f t="shared" si="3"/>
        <v>-4.6433878157503718</v>
      </c>
      <c r="E25" s="481">
        <f t="shared" si="3"/>
        <v>-1.9202363367799113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-2.011776251226693</v>
      </c>
      <c r="C26" s="480">
        <f>'Tabelle 3.3'!J23</f>
        <v>-0.73529411764705888</v>
      </c>
      <c r="D26" s="481">
        <f t="shared" si="3"/>
        <v>-2.011776251226693</v>
      </c>
      <c r="E26" s="481">
        <f t="shared" si="3"/>
        <v>-0.73529411764705888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3.1441957313899009</v>
      </c>
      <c r="C27" s="480">
        <f>'Tabelle 3.3'!J24</f>
        <v>3.5310734463276837E-2</v>
      </c>
      <c r="D27" s="481">
        <f t="shared" si="3"/>
        <v>3.1441957313899009</v>
      </c>
      <c r="E27" s="481">
        <f t="shared" si="3"/>
        <v>3.5310734463276837E-2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1.6430171769977595</v>
      </c>
      <c r="C28" s="480">
        <f>'Tabelle 3.3'!J25</f>
        <v>-1.9279841224836971</v>
      </c>
      <c r="D28" s="481">
        <f t="shared" si="3"/>
        <v>1.6430171769977595</v>
      </c>
      <c r="E28" s="481">
        <f t="shared" si="3"/>
        <v>-1.9279841224836971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-0.22382491917433475</v>
      </c>
      <c r="C29" s="480">
        <f>'Tabelle 3.3'!J26</f>
        <v>-13.513513513513514</v>
      </c>
      <c r="D29" s="481">
        <f t="shared" si="3"/>
        <v>-0.22382491917433475</v>
      </c>
      <c r="E29" s="481">
        <f t="shared" si="3"/>
        <v>-13.513513513513514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2.8265107212475633</v>
      </c>
      <c r="C30" s="480">
        <f>'Tabelle 3.3'!J27</f>
        <v>6.3492063492063489</v>
      </c>
      <c r="D30" s="481">
        <f t="shared" si="3"/>
        <v>2.8265107212475633</v>
      </c>
      <c r="E30" s="481">
        <f t="shared" si="3"/>
        <v>6.3492063492063489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7.0040899795501019</v>
      </c>
      <c r="C31" s="480">
        <f>'Tabelle 3.3'!J28</f>
        <v>-5.0412465627864345</v>
      </c>
      <c r="D31" s="481">
        <f t="shared" si="3"/>
        <v>7.0040899795501019</v>
      </c>
      <c r="E31" s="481">
        <f t="shared" si="3"/>
        <v>-5.0412465627864345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2.4025520885255709</v>
      </c>
      <c r="C32" s="480">
        <f>'Tabelle 3.3'!J29</f>
        <v>-1.241642788920726</v>
      </c>
      <c r="D32" s="481">
        <f t="shared" si="3"/>
        <v>2.4025520885255709</v>
      </c>
      <c r="E32" s="481">
        <f t="shared" si="3"/>
        <v>-1.241642788920726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3.4505208333333335</v>
      </c>
      <c r="C33" s="480">
        <f>'Tabelle 3.3'!J30</f>
        <v>1.4198782961460445</v>
      </c>
      <c r="D33" s="481">
        <f t="shared" si="3"/>
        <v>3.4505208333333335</v>
      </c>
      <c r="E33" s="481">
        <f t="shared" si="3"/>
        <v>1.4198782961460445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1.7526035052070104</v>
      </c>
      <c r="C34" s="480">
        <f>'Tabelle 3.3'!J31</f>
        <v>0.70957932083122144</v>
      </c>
      <c r="D34" s="481">
        <f t="shared" si="3"/>
        <v>1.7526035052070104</v>
      </c>
      <c r="E34" s="481">
        <f t="shared" si="3"/>
        <v>0.70957932083122144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2.3121387283236996</v>
      </c>
      <c r="C37" s="480">
        <f>'Tabelle 3.3'!J34</f>
        <v>-5.3571428571428568</v>
      </c>
      <c r="D37" s="481">
        <f t="shared" si="3"/>
        <v>2.3121387283236996</v>
      </c>
      <c r="E37" s="481">
        <f t="shared" si="3"/>
        <v>-5.3571428571428568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-1.0831732241806589</v>
      </c>
      <c r="C38" s="480">
        <f>'Tabelle 3.3'!J35</f>
        <v>-1.151947339550192</v>
      </c>
      <c r="D38" s="481">
        <f t="shared" si="3"/>
        <v>-1.0831732241806589</v>
      </c>
      <c r="E38" s="481">
        <f t="shared" si="3"/>
        <v>-1.151947339550192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0.60090186993215289</v>
      </c>
      <c r="C39" s="480">
        <f>'Tabelle 3.3'!J36</f>
        <v>-1.8341470029834555</v>
      </c>
      <c r="D39" s="481">
        <f t="shared" si="3"/>
        <v>0.60090186993215289</v>
      </c>
      <c r="E39" s="481">
        <f t="shared" si="3"/>
        <v>-1.8341470029834555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0.60090186993215289</v>
      </c>
      <c r="C45" s="480">
        <f>'Tabelle 3.3'!J36</f>
        <v>-1.8341470029834555</v>
      </c>
      <c r="D45" s="481">
        <f t="shared" si="3"/>
        <v>0.60090186993215289</v>
      </c>
      <c r="E45" s="481">
        <f t="shared" si="3"/>
        <v>-1.8341470029834555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115880</v>
      </c>
      <c r="C51" s="487">
        <v>26076</v>
      </c>
      <c r="D51" s="487">
        <v>8513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116305</v>
      </c>
      <c r="C52" s="487">
        <v>27053</v>
      </c>
      <c r="D52" s="487">
        <v>8570</v>
      </c>
      <c r="E52" s="488">
        <f t="shared" ref="E52:G70" si="11">IF($A$51=37802,IF(COUNTBLANK(B$51:B$70)&gt;0,#N/A,B52/B$51*100),IF(COUNTBLANK(B$51:B$75)&gt;0,#N/A,B52/B$51*100))</f>
        <v>100.36675871591301</v>
      </c>
      <c r="F52" s="488">
        <f t="shared" si="11"/>
        <v>103.74674029759166</v>
      </c>
      <c r="G52" s="488">
        <f t="shared" si="11"/>
        <v>100.66956419593562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118917</v>
      </c>
      <c r="C53" s="487">
        <v>26782</v>
      </c>
      <c r="D53" s="487">
        <v>8962</v>
      </c>
      <c r="E53" s="488">
        <f t="shared" si="11"/>
        <v>102.62081463583017</v>
      </c>
      <c r="F53" s="488">
        <f t="shared" si="11"/>
        <v>102.70747047093111</v>
      </c>
      <c r="G53" s="488">
        <f t="shared" si="11"/>
        <v>105.27428638552803</v>
      </c>
      <c r="H53" s="489">
        <f>IF(ISERROR(L53)=TRUE,IF(MONTH(A53)=MONTH(MAX(A$51:A$75)),A53,""),"")</f>
        <v>41883</v>
      </c>
      <c r="I53" s="488">
        <f t="shared" si="12"/>
        <v>102.62081463583017</v>
      </c>
      <c r="J53" s="488">
        <f t="shared" si="10"/>
        <v>102.70747047093111</v>
      </c>
      <c r="K53" s="488">
        <f t="shared" si="10"/>
        <v>105.27428638552803</v>
      </c>
      <c r="L53" s="488" t="e">
        <f t="shared" si="13"/>
        <v>#N/A</v>
      </c>
    </row>
    <row r="54" spans="1:14" ht="15" customHeight="1" x14ac:dyDescent="0.2">
      <c r="A54" s="490" t="s">
        <v>462</v>
      </c>
      <c r="B54" s="487">
        <v>119077</v>
      </c>
      <c r="C54" s="487">
        <v>26555</v>
      </c>
      <c r="D54" s="487">
        <v>8934</v>
      </c>
      <c r="E54" s="488">
        <f t="shared" si="11"/>
        <v>102.75888850535036</v>
      </c>
      <c r="F54" s="488">
        <f t="shared" si="11"/>
        <v>101.83693818070256</v>
      </c>
      <c r="G54" s="488">
        <f t="shared" si="11"/>
        <v>104.94537765769998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118739</v>
      </c>
      <c r="C55" s="487">
        <v>25768</v>
      </c>
      <c r="D55" s="487">
        <v>8710</v>
      </c>
      <c r="E55" s="488">
        <f t="shared" si="11"/>
        <v>102.46720745598896</v>
      </c>
      <c r="F55" s="488">
        <f t="shared" si="11"/>
        <v>98.818837244976223</v>
      </c>
      <c r="G55" s="488">
        <f t="shared" si="11"/>
        <v>102.31410783507577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118941</v>
      </c>
      <c r="C56" s="487">
        <v>25799</v>
      </c>
      <c r="D56" s="487">
        <v>8811</v>
      </c>
      <c r="E56" s="488">
        <f t="shared" si="11"/>
        <v>102.6415257162582</v>
      </c>
      <c r="F56" s="488">
        <f t="shared" si="11"/>
        <v>98.937720509280567</v>
      </c>
      <c r="G56" s="488">
        <f t="shared" si="11"/>
        <v>103.50052860331257</v>
      </c>
      <c r="H56" s="489" t="str">
        <f t="shared" si="14"/>
        <v/>
      </c>
      <c r="I56" s="488" t="str">
        <f t="shared" si="12"/>
        <v/>
      </c>
      <c r="J56" s="488" t="str">
        <f t="shared" si="10"/>
        <v/>
      </c>
      <c r="K56" s="488" t="str">
        <f t="shared" si="10"/>
        <v/>
      </c>
      <c r="L56" s="488" t="e">
        <f t="shared" si="13"/>
        <v>#N/A</v>
      </c>
    </row>
    <row r="57" spans="1:14" ht="15" customHeight="1" x14ac:dyDescent="0.2">
      <c r="A57" s="490">
        <v>42248</v>
      </c>
      <c r="B57" s="487">
        <v>122231</v>
      </c>
      <c r="C57" s="487">
        <v>25243</v>
      </c>
      <c r="D57" s="487">
        <v>9274</v>
      </c>
      <c r="E57" s="488">
        <f t="shared" si="11"/>
        <v>105.48066965826717</v>
      </c>
      <c r="F57" s="488">
        <f t="shared" si="11"/>
        <v>96.805491639822066</v>
      </c>
      <c r="G57" s="488">
        <f t="shared" si="11"/>
        <v>108.93926935275462</v>
      </c>
      <c r="H57" s="489">
        <f t="shared" si="14"/>
        <v>42248</v>
      </c>
      <c r="I57" s="488">
        <f t="shared" si="12"/>
        <v>105.48066965826717</v>
      </c>
      <c r="J57" s="488">
        <f t="shared" si="10"/>
        <v>96.805491639822066</v>
      </c>
      <c r="K57" s="488">
        <f t="shared" si="10"/>
        <v>108.93926935275462</v>
      </c>
      <c r="L57" s="488" t="e">
        <f t="shared" si="13"/>
        <v>#N/A</v>
      </c>
    </row>
    <row r="58" spans="1:14" ht="15" customHeight="1" x14ac:dyDescent="0.2">
      <c r="A58" s="490" t="s">
        <v>465</v>
      </c>
      <c r="B58" s="487">
        <v>123008</v>
      </c>
      <c r="C58" s="487">
        <v>25084</v>
      </c>
      <c r="D58" s="487">
        <v>9192</v>
      </c>
      <c r="E58" s="488">
        <f t="shared" si="11"/>
        <v>106.15119088712461</v>
      </c>
      <c r="F58" s="488">
        <f t="shared" si="11"/>
        <v>96.19573554226109</v>
      </c>
      <c r="G58" s="488">
        <f t="shared" si="11"/>
        <v>107.97603664982967</v>
      </c>
      <c r="H58" s="489" t="str">
        <f t="shared" si="14"/>
        <v/>
      </c>
      <c r="I58" s="488" t="str">
        <f t="shared" si="12"/>
        <v/>
      </c>
      <c r="J58" s="488" t="str">
        <f t="shared" si="10"/>
        <v/>
      </c>
      <c r="K58" s="488" t="str">
        <f t="shared" si="10"/>
        <v/>
      </c>
      <c r="L58" s="488" t="e">
        <f t="shared" si="13"/>
        <v>#N/A</v>
      </c>
    </row>
    <row r="59" spans="1:14" ht="15" customHeight="1" x14ac:dyDescent="0.2">
      <c r="A59" s="490" t="s">
        <v>466</v>
      </c>
      <c r="B59" s="487">
        <v>122900</v>
      </c>
      <c r="C59" s="487">
        <v>24903</v>
      </c>
      <c r="D59" s="487">
        <v>9077</v>
      </c>
      <c r="E59" s="488">
        <f t="shared" si="11"/>
        <v>106.05799102519849</v>
      </c>
      <c r="F59" s="488">
        <f t="shared" si="11"/>
        <v>95.501610676484134</v>
      </c>
      <c r="G59" s="488">
        <f t="shared" si="11"/>
        <v>106.62516151767885</v>
      </c>
      <c r="H59" s="489" t="str">
        <f t="shared" si="14"/>
        <v/>
      </c>
      <c r="I59" s="488" t="str">
        <f t="shared" si="12"/>
        <v/>
      </c>
      <c r="J59" s="488" t="str">
        <f t="shared" si="10"/>
        <v/>
      </c>
      <c r="K59" s="488" t="str">
        <f t="shared" si="10"/>
        <v/>
      </c>
      <c r="L59" s="488" t="e">
        <f t="shared" si="13"/>
        <v>#N/A</v>
      </c>
    </row>
    <row r="60" spans="1:14" ht="15" customHeight="1" x14ac:dyDescent="0.2">
      <c r="A60" s="490" t="s">
        <v>467</v>
      </c>
      <c r="B60" s="487">
        <v>122957</v>
      </c>
      <c r="C60" s="487">
        <v>25207</v>
      </c>
      <c r="D60" s="487">
        <v>9158</v>
      </c>
      <c r="E60" s="488">
        <f t="shared" si="11"/>
        <v>106.10717984121504</v>
      </c>
      <c r="F60" s="488">
        <f t="shared" si="11"/>
        <v>96.667433655468628</v>
      </c>
      <c r="G60" s="488">
        <f t="shared" si="11"/>
        <v>107.57664748032421</v>
      </c>
      <c r="H60" s="489" t="str">
        <f t="shared" si="14"/>
        <v/>
      </c>
      <c r="I60" s="488" t="str">
        <f t="shared" si="12"/>
        <v/>
      </c>
      <c r="J60" s="488" t="str">
        <f t="shared" si="10"/>
        <v/>
      </c>
      <c r="K60" s="488" t="str">
        <f t="shared" si="10"/>
        <v/>
      </c>
      <c r="L60" s="488" t="e">
        <f t="shared" si="13"/>
        <v>#N/A</v>
      </c>
    </row>
    <row r="61" spans="1:14" ht="15" customHeight="1" x14ac:dyDescent="0.2">
      <c r="A61" s="490">
        <v>42614</v>
      </c>
      <c r="B61" s="487">
        <v>124313</v>
      </c>
      <c r="C61" s="487">
        <v>24780</v>
      </c>
      <c r="D61" s="487">
        <v>9501</v>
      </c>
      <c r="E61" s="488">
        <f t="shared" si="11"/>
        <v>107.27735588539869</v>
      </c>
      <c r="F61" s="488">
        <f t="shared" si="11"/>
        <v>95.029912563276582</v>
      </c>
      <c r="G61" s="488">
        <f t="shared" si="11"/>
        <v>111.60577939621754</v>
      </c>
      <c r="H61" s="489">
        <f t="shared" si="14"/>
        <v>42614</v>
      </c>
      <c r="I61" s="488">
        <f t="shared" si="12"/>
        <v>107.27735588539869</v>
      </c>
      <c r="J61" s="488">
        <f t="shared" si="10"/>
        <v>95.029912563276582</v>
      </c>
      <c r="K61" s="488">
        <f t="shared" si="10"/>
        <v>111.60577939621754</v>
      </c>
      <c r="L61" s="488" t="e">
        <f t="shared" si="13"/>
        <v>#N/A</v>
      </c>
    </row>
    <row r="62" spans="1:14" ht="15" customHeight="1" x14ac:dyDescent="0.2">
      <c r="A62" s="490" t="s">
        <v>468</v>
      </c>
      <c r="B62" s="487">
        <v>124643</v>
      </c>
      <c r="C62" s="487">
        <v>24753</v>
      </c>
      <c r="D62" s="487">
        <v>9540</v>
      </c>
      <c r="E62" s="488">
        <f t="shared" si="11"/>
        <v>107.5621332412841</v>
      </c>
      <c r="F62" s="488">
        <f t="shared" si="11"/>
        <v>94.926369075011507</v>
      </c>
      <c r="G62" s="488">
        <f t="shared" si="11"/>
        <v>112.06390226712087</v>
      </c>
      <c r="H62" s="489" t="str">
        <f t="shared" si="14"/>
        <v/>
      </c>
      <c r="I62" s="488" t="str">
        <f t="shared" si="12"/>
        <v/>
      </c>
      <c r="J62" s="488" t="str">
        <f t="shared" si="10"/>
        <v/>
      </c>
      <c r="K62" s="488" t="str">
        <f t="shared" si="10"/>
        <v/>
      </c>
      <c r="L62" s="488" t="e">
        <f t="shared" si="13"/>
        <v>#N/A</v>
      </c>
    </row>
    <row r="63" spans="1:14" ht="15" customHeight="1" x14ac:dyDescent="0.2">
      <c r="A63" s="490" t="s">
        <v>469</v>
      </c>
      <c r="B63" s="487">
        <v>125085</v>
      </c>
      <c r="C63" s="487">
        <v>24737</v>
      </c>
      <c r="D63" s="487">
        <v>9638</v>
      </c>
      <c r="E63" s="488">
        <f t="shared" si="11"/>
        <v>107.94356230583362</v>
      </c>
      <c r="F63" s="488">
        <f t="shared" si="11"/>
        <v>94.86500997085443</v>
      </c>
      <c r="G63" s="488">
        <f t="shared" si="11"/>
        <v>113.21508281451898</v>
      </c>
      <c r="H63" s="489" t="str">
        <f t="shared" si="14"/>
        <v/>
      </c>
      <c r="I63" s="488" t="str">
        <f t="shared" si="12"/>
        <v/>
      </c>
      <c r="J63" s="488" t="str">
        <f t="shared" si="10"/>
        <v/>
      </c>
      <c r="K63" s="488" t="str">
        <f t="shared" si="10"/>
        <v/>
      </c>
      <c r="L63" s="488" t="e">
        <f t="shared" si="13"/>
        <v>#N/A</v>
      </c>
    </row>
    <row r="64" spans="1:14" ht="15" customHeight="1" x14ac:dyDescent="0.2">
      <c r="A64" s="490" t="s">
        <v>470</v>
      </c>
      <c r="B64" s="487">
        <v>125604</v>
      </c>
      <c r="C64" s="487">
        <v>24917</v>
      </c>
      <c r="D64" s="487">
        <v>9685</v>
      </c>
      <c r="E64" s="488">
        <f t="shared" si="11"/>
        <v>108.39143942008975</v>
      </c>
      <c r="F64" s="488">
        <f t="shared" si="11"/>
        <v>95.555299892621576</v>
      </c>
      <c r="G64" s="488">
        <f t="shared" si="11"/>
        <v>113.76717960765887</v>
      </c>
      <c r="H64" s="489" t="str">
        <f t="shared" si="14"/>
        <v/>
      </c>
      <c r="I64" s="488" t="str">
        <f t="shared" si="12"/>
        <v/>
      </c>
      <c r="J64" s="488" t="str">
        <f t="shared" si="10"/>
        <v/>
      </c>
      <c r="K64" s="488" t="str">
        <f t="shared" si="10"/>
        <v/>
      </c>
      <c r="L64" s="488" t="e">
        <f t="shared" si="13"/>
        <v>#N/A</v>
      </c>
    </row>
    <row r="65" spans="1:12" ht="15" customHeight="1" x14ac:dyDescent="0.2">
      <c r="A65" s="490">
        <v>42979</v>
      </c>
      <c r="B65" s="487">
        <v>129240</v>
      </c>
      <c r="C65" s="487">
        <v>24459</v>
      </c>
      <c r="D65" s="487">
        <v>10093</v>
      </c>
      <c r="E65" s="488">
        <f t="shared" si="11"/>
        <v>111.52916810493613</v>
      </c>
      <c r="F65" s="488">
        <f t="shared" si="11"/>
        <v>93.798895536125173</v>
      </c>
      <c r="G65" s="488">
        <f t="shared" si="11"/>
        <v>118.55984964172441</v>
      </c>
      <c r="H65" s="489">
        <f t="shared" si="14"/>
        <v>42979</v>
      </c>
      <c r="I65" s="488">
        <f t="shared" si="12"/>
        <v>111.52916810493613</v>
      </c>
      <c r="J65" s="488">
        <f t="shared" si="10"/>
        <v>93.798895536125173</v>
      </c>
      <c r="K65" s="488">
        <f t="shared" si="10"/>
        <v>118.55984964172441</v>
      </c>
      <c r="L65" s="488" t="e">
        <f t="shared" si="13"/>
        <v>#N/A</v>
      </c>
    </row>
    <row r="66" spans="1:12" ht="15" customHeight="1" x14ac:dyDescent="0.2">
      <c r="A66" s="490" t="s">
        <v>471</v>
      </c>
      <c r="B66" s="487">
        <v>130172</v>
      </c>
      <c r="C66" s="487">
        <v>24302</v>
      </c>
      <c r="D66" s="487">
        <v>10015</v>
      </c>
      <c r="E66" s="488">
        <f t="shared" si="11"/>
        <v>112.33344839489128</v>
      </c>
      <c r="F66" s="488">
        <f t="shared" si="11"/>
        <v>93.196809326583832</v>
      </c>
      <c r="G66" s="488">
        <f t="shared" si="11"/>
        <v>117.64360389991776</v>
      </c>
      <c r="H66" s="489" t="str">
        <f t="shared" si="14"/>
        <v/>
      </c>
      <c r="I66" s="488" t="str">
        <f t="shared" si="12"/>
        <v/>
      </c>
      <c r="J66" s="488" t="str">
        <f t="shared" si="10"/>
        <v/>
      </c>
      <c r="K66" s="488" t="str">
        <f t="shared" si="10"/>
        <v/>
      </c>
      <c r="L66" s="488" t="e">
        <f t="shared" si="13"/>
        <v>#N/A</v>
      </c>
    </row>
    <row r="67" spans="1:12" ht="15" customHeight="1" x14ac:dyDescent="0.2">
      <c r="A67" s="490" t="s">
        <v>472</v>
      </c>
      <c r="B67" s="487">
        <v>129079</v>
      </c>
      <c r="C67" s="487">
        <v>23964</v>
      </c>
      <c r="D67" s="487">
        <v>9822</v>
      </c>
      <c r="E67" s="488">
        <f t="shared" si="11"/>
        <v>111.39023127373144</v>
      </c>
      <c r="F67" s="488">
        <f t="shared" si="11"/>
        <v>91.900598251265535</v>
      </c>
      <c r="G67" s="488">
        <f t="shared" si="11"/>
        <v>115.37648302596028</v>
      </c>
      <c r="H67" s="489" t="str">
        <f t="shared" si="14"/>
        <v/>
      </c>
      <c r="I67" s="488" t="str">
        <f t="shared" si="12"/>
        <v/>
      </c>
      <c r="J67" s="488" t="str">
        <f t="shared" si="12"/>
        <v/>
      </c>
      <c r="K67" s="488" t="str">
        <f t="shared" si="12"/>
        <v/>
      </c>
      <c r="L67" s="488" t="e">
        <f t="shared" si="13"/>
        <v>#N/A</v>
      </c>
    </row>
    <row r="68" spans="1:12" ht="15" customHeight="1" x14ac:dyDescent="0.2">
      <c r="A68" s="490" t="s">
        <v>473</v>
      </c>
      <c r="B68" s="487">
        <v>129353</v>
      </c>
      <c r="C68" s="487">
        <v>24183</v>
      </c>
      <c r="D68" s="487">
        <v>10028</v>
      </c>
      <c r="E68" s="488">
        <f t="shared" si="11"/>
        <v>111.62668277528478</v>
      </c>
      <c r="F68" s="488">
        <f t="shared" si="11"/>
        <v>92.740450989415564</v>
      </c>
      <c r="G68" s="488">
        <f t="shared" si="11"/>
        <v>117.79631152355221</v>
      </c>
      <c r="H68" s="489" t="str">
        <f t="shared" si="14"/>
        <v/>
      </c>
      <c r="I68" s="488" t="str">
        <f t="shared" si="12"/>
        <v/>
      </c>
      <c r="J68" s="488" t="str">
        <f t="shared" si="12"/>
        <v/>
      </c>
      <c r="K68" s="488" t="str">
        <f t="shared" si="12"/>
        <v/>
      </c>
      <c r="L68" s="488" t="e">
        <f t="shared" si="13"/>
        <v>#N/A</v>
      </c>
    </row>
    <row r="69" spans="1:12" ht="15" customHeight="1" x14ac:dyDescent="0.2">
      <c r="A69" s="490">
        <v>43344</v>
      </c>
      <c r="B69" s="487">
        <v>132042</v>
      </c>
      <c r="C69" s="487">
        <v>23646</v>
      </c>
      <c r="D69" s="487">
        <v>10430</v>
      </c>
      <c r="E69" s="488">
        <f t="shared" si="11"/>
        <v>113.94718674490854</v>
      </c>
      <c r="F69" s="488">
        <f t="shared" si="11"/>
        <v>90.681086056143585</v>
      </c>
      <c r="G69" s="488">
        <f t="shared" si="11"/>
        <v>122.51850111594034</v>
      </c>
      <c r="H69" s="489">
        <f t="shared" si="14"/>
        <v>43344</v>
      </c>
      <c r="I69" s="488">
        <f t="shared" si="12"/>
        <v>113.94718674490854</v>
      </c>
      <c r="J69" s="488">
        <f t="shared" si="12"/>
        <v>90.681086056143585</v>
      </c>
      <c r="K69" s="488">
        <f t="shared" si="12"/>
        <v>122.51850111594034</v>
      </c>
      <c r="L69" s="488" t="e">
        <f t="shared" si="13"/>
        <v>#N/A</v>
      </c>
    </row>
    <row r="70" spans="1:12" ht="15" customHeight="1" x14ac:dyDescent="0.2">
      <c r="A70" s="490" t="s">
        <v>474</v>
      </c>
      <c r="B70" s="487">
        <v>132276</v>
      </c>
      <c r="C70" s="487">
        <v>23546</v>
      </c>
      <c r="D70" s="487">
        <v>10391</v>
      </c>
      <c r="E70" s="488">
        <f t="shared" si="11"/>
        <v>114.1491197790818</v>
      </c>
      <c r="F70" s="488">
        <f t="shared" si="11"/>
        <v>90.297591655161838</v>
      </c>
      <c r="G70" s="488">
        <f t="shared" si="11"/>
        <v>122.06037824503699</v>
      </c>
      <c r="H70" s="489" t="str">
        <f t="shared" si="14"/>
        <v/>
      </c>
      <c r="I70" s="488" t="str">
        <f t="shared" si="12"/>
        <v/>
      </c>
      <c r="J70" s="488" t="str">
        <f t="shared" si="12"/>
        <v/>
      </c>
      <c r="K70" s="488" t="str">
        <f t="shared" si="12"/>
        <v/>
      </c>
      <c r="L70" s="488" t="e">
        <f t="shared" si="13"/>
        <v>#N/A</v>
      </c>
    </row>
    <row r="71" spans="1:12" ht="15" customHeight="1" x14ac:dyDescent="0.2">
      <c r="A71" s="490" t="s">
        <v>475</v>
      </c>
      <c r="B71" s="487">
        <v>132947</v>
      </c>
      <c r="C71" s="487">
        <v>23262</v>
      </c>
      <c r="D71" s="487">
        <v>10272</v>
      </c>
      <c r="E71" s="491">
        <f t="shared" ref="E71:G75" si="15">IF($A$51=37802,IF(COUNTBLANK(B$51:B$70)&gt;0,#N/A,IF(ISBLANK(B71)=FALSE,B71/B$51*100,#N/A)),IF(COUNTBLANK(B$51:B$75)&gt;0,#N/A,B71/B$51*100))</f>
        <v>114.72816706938211</v>
      </c>
      <c r="F71" s="491">
        <f t="shared" si="15"/>
        <v>89.208467556373677</v>
      </c>
      <c r="G71" s="491">
        <f t="shared" si="15"/>
        <v>120.66251615176789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133128</v>
      </c>
      <c r="C72" s="487">
        <v>23513</v>
      </c>
      <c r="D72" s="487">
        <v>10409</v>
      </c>
      <c r="E72" s="491">
        <f t="shared" si="15"/>
        <v>114.88436313427684</v>
      </c>
      <c r="F72" s="491">
        <f t="shared" si="15"/>
        <v>90.17103850283786</v>
      </c>
      <c r="G72" s="491">
        <f t="shared" si="15"/>
        <v>122.2718195700693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135398</v>
      </c>
      <c r="C73" s="487">
        <v>22968</v>
      </c>
      <c r="D73" s="487">
        <v>10841</v>
      </c>
      <c r="E73" s="491">
        <f t="shared" si="15"/>
        <v>116.84328615809459</v>
      </c>
      <c r="F73" s="491">
        <f t="shared" si="15"/>
        <v>88.080994017487342</v>
      </c>
      <c r="G73" s="491">
        <f t="shared" si="15"/>
        <v>127.34641137084459</v>
      </c>
      <c r="H73" s="492">
        <f>IF(A$51=37802,IF(ISERROR(L73)=TRUE,IF(ISBLANK(A73)=FALSE,IF(MONTH(A73)=MONTH(MAX(A$51:A$75)),A73,""),""),""),IF(ISERROR(L73)=TRUE,IF(MONTH(A73)=MONTH(MAX(A$51:A$75)),A73,""),""))</f>
        <v>43709</v>
      </c>
      <c r="I73" s="488">
        <f t="shared" si="12"/>
        <v>116.84328615809459</v>
      </c>
      <c r="J73" s="488">
        <f t="shared" si="12"/>
        <v>88.080994017487342</v>
      </c>
      <c r="K73" s="488">
        <f t="shared" si="12"/>
        <v>127.34641137084459</v>
      </c>
      <c r="L73" s="488" t="e">
        <f t="shared" si="13"/>
        <v>#N/A</v>
      </c>
    </row>
    <row r="74" spans="1:12" ht="15" customHeight="1" x14ac:dyDescent="0.2">
      <c r="A74" s="490" t="s">
        <v>477</v>
      </c>
      <c r="B74" s="487">
        <v>135036</v>
      </c>
      <c r="C74" s="487">
        <v>22918</v>
      </c>
      <c r="D74" s="487">
        <v>10897</v>
      </c>
      <c r="E74" s="491">
        <f t="shared" si="15"/>
        <v>116.53089402830514</v>
      </c>
      <c r="F74" s="491">
        <f t="shared" si="15"/>
        <v>87.889246816996476</v>
      </c>
      <c r="G74" s="491">
        <f t="shared" si="15"/>
        <v>128.00422882650065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133147</v>
      </c>
      <c r="C75" s="493">
        <v>22332</v>
      </c>
      <c r="D75" s="493">
        <v>10598</v>
      </c>
      <c r="E75" s="491">
        <f t="shared" si="15"/>
        <v>114.90075940628238</v>
      </c>
      <c r="F75" s="491">
        <f t="shared" si="15"/>
        <v>85.641969627243441</v>
      </c>
      <c r="G75" s="491">
        <f t="shared" si="15"/>
        <v>124.49195348290849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116.84328615809459</v>
      </c>
      <c r="J77" s="488">
        <f>IF(J75&lt;&gt;"",J75,IF(J74&lt;&gt;"",J74,IF(J73&lt;&gt;"",J73,IF(J72&lt;&gt;"",J72,IF(J71&lt;&gt;"",J71,IF(J70&lt;&gt;"",J70,""))))))</f>
        <v>88.080994017487342</v>
      </c>
      <c r="K77" s="488">
        <f>IF(K75&lt;&gt;"",K75,IF(K74&lt;&gt;"",K74,IF(K73&lt;&gt;"",K73,IF(K72&lt;&gt;"",K72,IF(K71&lt;&gt;"",K71,IF(K70&lt;&gt;"",K70,""))))))</f>
        <v>127.34641137084459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+16,8%</v>
      </c>
      <c r="J79" s="488" t="str">
        <f>"GeB - ausschließlich: "&amp;IF(J77&gt;100,"+","")&amp;TEXT(J77-100,"0,0")&amp;"%"</f>
        <v>GeB - ausschließlich: -11,9%</v>
      </c>
      <c r="K79" s="488" t="str">
        <f>"GeB - im Nebenjob: "&amp;IF(K77&gt;100,"+","")&amp;TEXT(K77-100,"0,0")&amp;"%"</f>
        <v>GeB - im Nebenjob: +27,3%</v>
      </c>
    </row>
    <row r="81" spans="9:9" ht="15" customHeight="1" x14ac:dyDescent="0.2">
      <c r="I81" s="488" t="str">
        <f>IF(ISERROR(HLOOKUP(1,I$78:K$79,2,FALSE)),"",HLOOKUP(1,I$78:K$79,2,FALSE))</f>
        <v>GeB - im Nebenjob: +27,3%</v>
      </c>
    </row>
    <row r="82" spans="9:9" ht="15" customHeight="1" x14ac:dyDescent="0.2">
      <c r="I82" s="488" t="str">
        <f>IF(ISERROR(HLOOKUP(2,I$78:K$79,2,FALSE)),"",HLOOKUP(2,I$78:K$79,2,FALSE))</f>
        <v>SvB: +16,8%</v>
      </c>
    </row>
    <row r="83" spans="9:9" ht="15" customHeight="1" x14ac:dyDescent="0.2">
      <c r="I83" s="488" t="str">
        <f>IF(ISERROR(HLOOKUP(3,I$78:K$79,2,FALSE)),"",HLOOKUP(3,I$78:K$79,2,FALSE))</f>
        <v>GeB - ausschließlich: -11,9%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133147</v>
      </c>
      <c r="E12" s="114">
        <v>135036</v>
      </c>
      <c r="F12" s="114">
        <v>135398</v>
      </c>
      <c r="G12" s="114">
        <v>133128</v>
      </c>
      <c r="H12" s="114">
        <v>132947</v>
      </c>
      <c r="I12" s="115">
        <v>200</v>
      </c>
      <c r="J12" s="116">
        <v>0.15043588798543781</v>
      </c>
      <c r="N12" s="117"/>
    </row>
    <row r="13" spans="1:15" s="110" customFormat="1" ht="13.5" customHeight="1" x14ac:dyDescent="0.2">
      <c r="A13" s="118" t="s">
        <v>105</v>
      </c>
      <c r="B13" s="119" t="s">
        <v>106</v>
      </c>
      <c r="C13" s="113">
        <v>55.448489263746083</v>
      </c>
      <c r="D13" s="114">
        <v>73828</v>
      </c>
      <c r="E13" s="114">
        <v>75130</v>
      </c>
      <c r="F13" s="114">
        <v>75708</v>
      </c>
      <c r="G13" s="114">
        <v>74500</v>
      </c>
      <c r="H13" s="114">
        <v>74324</v>
      </c>
      <c r="I13" s="115">
        <v>-496</v>
      </c>
      <c r="J13" s="116">
        <v>-0.66734836661105434</v>
      </c>
    </row>
    <row r="14" spans="1:15" s="110" customFormat="1" ht="13.5" customHeight="1" x14ac:dyDescent="0.2">
      <c r="A14" s="120"/>
      <c r="B14" s="119" t="s">
        <v>107</v>
      </c>
      <c r="C14" s="113">
        <v>44.551510736253917</v>
      </c>
      <c r="D14" s="114">
        <v>59319</v>
      </c>
      <c r="E14" s="114">
        <v>59906</v>
      </c>
      <c r="F14" s="114">
        <v>59690</v>
      </c>
      <c r="G14" s="114">
        <v>58628</v>
      </c>
      <c r="H14" s="114">
        <v>58623</v>
      </c>
      <c r="I14" s="115">
        <v>696</v>
      </c>
      <c r="J14" s="116">
        <v>1.1872473261347936</v>
      </c>
    </row>
    <row r="15" spans="1:15" s="110" customFormat="1" ht="13.5" customHeight="1" x14ac:dyDescent="0.2">
      <c r="A15" s="118" t="s">
        <v>105</v>
      </c>
      <c r="B15" s="121" t="s">
        <v>108</v>
      </c>
      <c r="C15" s="113">
        <v>10.83088616341337</v>
      </c>
      <c r="D15" s="114">
        <v>14421</v>
      </c>
      <c r="E15" s="114">
        <v>15125</v>
      </c>
      <c r="F15" s="114">
        <v>15424</v>
      </c>
      <c r="G15" s="114">
        <v>13920</v>
      </c>
      <c r="H15" s="114">
        <v>14424</v>
      </c>
      <c r="I15" s="115">
        <v>-3</v>
      </c>
      <c r="J15" s="116">
        <v>-2.0798668885191347E-2</v>
      </c>
    </row>
    <row r="16" spans="1:15" s="110" customFormat="1" ht="13.5" customHeight="1" x14ac:dyDescent="0.2">
      <c r="A16" s="118"/>
      <c r="B16" s="121" t="s">
        <v>109</v>
      </c>
      <c r="C16" s="113">
        <v>67.952713917699981</v>
      </c>
      <c r="D16" s="114">
        <v>90477</v>
      </c>
      <c r="E16" s="114">
        <v>91703</v>
      </c>
      <c r="F16" s="114">
        <v>92032</v>
      </c>
      <c r="G16" s="114">
        <v>91748</v>
      </c>
      <c r="H16" s="114">
        <v>91669</v>
      </c>
      <c r="I16" s="115">
        <v>-1192</v>
      </c>
      <c r="J16" s="116">
        <v>-1.3003305370408753</v>
      </c>
    </row>
    <row r="17" spans="1:10" s="110" customFormat="1" ht="13.5" customHeight="1" x14ac:dyDescent="0.2">
      <c r="A17" s="118"/>
      <c r="B17" s="121" t="s">
        <v>110</v>
      </c>
      <c r="C17" s="113">
        <v>20.178449383012762</v>
      </c>
      <c r="D17" s="114">
        <v>26867</v>
      </c>
      <c r="E17" s="114">
        <v>26789</v>
      </c>
      <c r="F17" s="114">
        <v>26555</v>
      </c>
      <c r="G17" s="114">
        <v>26148</v>
      </c>
      <c r="H17" s="114">
        <v>25595</v>
      </c>
      <c r="I17" s="115">
        <v>1272</v>
      </c>
      <c r="J17" s="116">
        <v>4.9697206485641727</v>
      </c>
    </row>
    <row r="18" spans="1:10" s="110" customFormat="1" ht="13.5" customHeight="1" x14ac:dyDescent="0.2">
      <c r="A18" s="120"/>
      <c r="B18" s="121" t="s">
        <v>111</v>
      </c>
      <c r="C18" s="113">
        <v>1.0379505358738839</v>
      </c>
      <c r="D18" s="114">
        <v>1382</v>
      </c>
      <c r="E18" s="114">
        <v>1419</v>
      </c>
      <c r="F18" s="114">
        <v>1387</v>
      </c>
      <c r="G18" s="114">
        <v>1312</v>
      </c>
      <c r="H18" s="114">
        <v>1259</v>
      </c>
      <c r="I18" s="115">
        <v>123</v>
      </c>
      <c r="J18" s="116">
        <v>9.7696584590945186</v>
      </c>
    </row>
    <row r="19" spans="1:10" s="110" customFormat="1" ht="13.5" customHeight="1" x14ac:dyDescent="0.2">
      <c r="A19" s="120"/>
      <c r="B19" s="121" t="s">
        <v>112</v>
      </c>
      <c r="C19" s="113">
        <v>0.31769397733332333</v>
      </c>
      <c r="D19" s="114">
        <v>423</v>
      </c>
      <c r="E19" s="114">
        <v>419</v>
      </c>
      <c r="F19" s="114">
        <v>402</v>
      </c>
      <c r="G19" s="114">
        <v>347</v>
      </c>
      <c r="H19" s="114">
        <v>323</v>
      </c>
      <c r="I19" s="115">
        <v>100</v>
      </c>
      <c r="J19" s="116">
        <v>30.959752321981423</v>
      </c>
    </row>
    <row r="20" spans="1:10" s="110" customFormat="1" ht="13.5" customHeight="1" x14ac:dyDescent="0.2">
      <c r="A20" s="118" t="s">
        <v>113</v>
      </c>
      <c r="B20" s="122" t="s">
        <v>114</v>
      </c>
      <c r="C20" s="113">
        <v>72.685828445252241</v>
      </c>
      <c r="D20" s="114">
        <v>96779</v>
      </c>
      <c r="E20" s="114">
        <v>98568</v>
      </c>
      <c r="F20" s="114">
        <v>99135</v>
      </c>
      <c r="G20" s="114">
        <v>97415</v>
      </c>
      <c r="H20" s="114">
        <v>97551</v>
      </c>
      <c r="I20" s="115">
        <v>-772</v>
      </c>
      <c r="J20" s="116">
        <v>-0.79138091869893701</v>
      </c>
    </row>
    <row r="21" spans="1:10" s="110" customFormat="1" ht="13.5" customHeight="1" x14ac:dyDescent="0.2">
      <c r="A21" s="120"/>
      <c r="B21" s="122" t="s">
        <v>115</v>
      </c>
      <c r="C21" s="113">
        <v>27.314171554747759</v>
      </c>
      <c r="D21" s="114">
        <v>36368</v>
      </c>
      <c r="E21" s="114">
        <v>36468</v>
      </c>
      <c r="F21" s="114">
        <v>36263</v>
      </c>
      <c r="G21" s="114">
        <v>35713</v>
      </c>
      <c r="H21" s="114">
        <v>35396</v>
      </c>
      <c r="I21" s="115">
        <v>972</v>
      </c>
      <c r="J21" s="116">
        <v>2.7460730025991635</v>
      </c>
    </row>
    <row r="22" spans="1:10" s="110" customFormat="1" ht="13.5" customHeight="1" x14ac:dyDescent="0.2">
      <c r="A22" s="118" t="s">
        <v>113</v>
      </c>
      <c r="B22" s="122" t="s">
        <v>116</v>
      </c>
      <c r="C22" s="113">
        <v>87.80670987705318</v>
      </c>
      <c r="D22" s="114">
        <v>116912</v>
      </c>
      <c r="E22" s="114">
        <v>118929</v>
      </c>
      <c r="F22" s="114">
        <v>119442</v>
      </c>
      <c r="G22" s="114">
        <v>117562</v>
      </c>
      <c r="H22" s="114">
        <v>117682</v>
      </c>
      <c r="I22" s="115">
        <v>-770</v>
      </c>
      <c r="J22" s="116">
        <v>-0.65430567121564898</v>
      </c>
    </row>
    <row r="23" spans="1:10" s="110" customFormat="1" ht="13.5" customHeight="1" x14ac:dyDescent="0.2">
      <c r="A23" s="123"/>
      <c r="B23" s="124" t="s">
        <v>117</v>
      </c>
      <c r="C23" s="125">
        <v>12.134708254786064</v>
      </c>
      <c r="D23" s="114">
        <v>16157</v>
      </c>
      <c r="E23" s="114">
        <v>16024</v>
      </c>
      <c r="F23" s="114">
        <v>15871</v>
      </c>
      <c r="G23" s="114">
        <v>15480</v>
      </c>
      <c r="H23" s="114">
        <v>15187</v>
      </c>
      <c r="I23" s="115">
        <v>970</v>
      </c>
      <c r="J23" s="116">
        <v>6.3870415486929613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32930</v>
      </c>
      <c r="E26" s="114">
        <v>33815</v>
      </c>
      <c r="F26" s="114">
        <v>33809</v>
      </c>
      <c r="G26" s="114">
        <v>33922</v>
      </c>
      <c r="H26" s="140">
        <v>33534</v>
      </c>
      <c r="I26" s="115">
        <v>-604</v>
      </c>
      <c r="J26" s="116">
        <v>-1.8011570346513985</v>
      </c>
    </row>
    <row r="27" spans="1:10" s="110" customFormat="1" ht="13.5" customHeight="1" x14ac:dyDescent="0.2">
      <c r="A27" s="118" t="s">
        <v>105</v>
      </c>
      <c r="B27" s="119" t="s">
        <v>106</v>
      </c>
      <c r="C27" s="113">
        <v>40.971758275129062</v>
      </c>
      <c r="D27" s="115">
        <v>13492</v>
      </c>
      <c r="E27" s="114">
        <v>13708</v>
      </c>
      <c r="F27" s="114">
        <v>13726</v>
      </c>
      <c r="G27" s="114">
        <v>13687</v>
      </c>
      <c r="H27" s="140">
        <v>13508</v>
      </c>
      <c r="I27" s="115">
        <v>-16</v>
      </c>
      <c r="J27" s="116">
        <v>-0.11844832691738229</v>
      </c>
    </row>
    <row r="28" spans="1:10" s="110" customFormat="1" ht="13.5" customHeight="1" x14ac:dyDescent="0.2">
      <c r="A28" s="120"/>
      <c r="B28" s="119" t="s">
        <v>107</v>
      </c>
      <c r="C28" s="113">
        <v>59.028241724870938</v>
      </c>
      <c r="D28" s="115">
        <v>19438</v>
      </c>
      <c r="E28" s="114">
        <v>20107</v>
      </c>
      <c r="F28" s="114">
        <v>20083</v>
      </c>
      <c r="G28" s="114">
        <v>20235</v>
      </c>
      <c r="H28" s="140">
        <v>20026</v>
      </c>
      <c r="I28" s="115">
        <v>-588</v>
      </c>
      <c r="J28" s="116">
        <v>-2.9361829621492062</v>
      </c>
    </row>
    <row r="29" spans="1:10" s="110" customFormat="1" ht="13.5" customHeight="1" x14ac:dyDescent="0.2">
      <c r="A29" s="118" t="s">
        <v>105</v>
      </c>
      <c r="B29" s="121" t="s">
        <v>108</v>
      </c>
      <c r="C29" s="113">
        <v>15.122988156696023</v>
      </c>
      <c r="D29" s="115">
        <v>4980</v>
      </c>
      <c r="E29" s="114">
        <v>5273</v>
      </c>
      <c r="F29" s="114">
        <v>5286</v>
      </c>
      <c r="G29" s="114">
        <v>5339</v>
      </c>
      <c r="H29" s="140">
        <v>5145</v>
      </c>
      <c r="I29" s="115">
        <v>-165</v>
      </c>
      <c r="J29" s="116">
        <v>-3.2069970845481048</v>
      </c>
    </row>
    <row r="30" spans="1:10" s="110" customFormat="1" ht="13.5" customHeight="1" x14ac:dyDescent="0.2">
      <c r="A30" s="118"/>
      <c r="B30" s="121" t="s">
        <v>109</v>
      </c>
      <c r="C30" s="113">
        <v>47.889462496204068</v>
      </c>
      <c r="D30" s="115">
        <v>15770</v>
      </c>
      <c r="E30" s="114">
        <v>16245</v>
      </c>
      <c r="F30" s="114">
        <v>16230</v>
      </c>
      <c r="G30" s="114">
        <v>16291</v>
      </c>
      <c r="H30" s="140">
        <v>16275</v>
      </c>
      <c r="I30" s="115">
        <v>-505</v>
      </c>
      <c r="J30" s="116">
        <v>-3.1029185867895546</v>
      </c>
    </row>
    <row r="31" spans="1:10" s="110" customFormat="1" ht="13.5" customHeight="1" x14ac:dyDescent="0.2">
      <c r="A31" s="118"/>
      <c r="B31" s="121" t="s">
        <v>110</v>
      </c>
      <c r="C31" s="113">
        <v>21.976920740965685</v>
      </c>
      <c r="D31" s="115">
        <v>7237</v>
      </c>
      <c r="E31" s="114">
        <v>7338</v>
      </c>
      <c r="F31" s="114">
        <v>7375</v>
      </c>
      <c r="G31" s="114">
        <v>7433</v>
      </c>
      <c r="H31" s="140">
        <v>7368</v>
      </c>
      <c r="I31" s="115">
        <v>-131</v>
      </c>
      <c r="J31" s="116">
        <v>-1.777958740499457</v>
      </c>
    </row>
    <row r="32" spans="1:10" s="110" customFormat="1" ht="13.5" customHeight="1" x14ac:dyDescent="0.2">
      <c r="A32" s="120"/>
      <c r="B32" s="121" t="s">
        <v>111</v>
      </c>
      <c r="C32" s="113">
        <v>15.010628606134224</v>
      </c>
      <c r="D32" s="115">
        <v>4943</v>
      </c>
      <c r="E32" s="114">
        <v>4959</v>
      </c>
      <c r="F32" s="114">
        <v>4918</v>
      </c>
      <c r="G32" s="114">
        <v>4859</v>
      </c>
      <c r="H32" s="140">
        <v>4746</v>
      </c>
      <c r="I32" s="115">
        <v>197</v>
      </c>
      <c r="J32" s="116">
        <v>4.1508638853771593</v>
      </c>
    </row>
    <row r="33" spans="1:10" s="110" customFormat="1" ht="13.5" customHeight="1" x14ac:dyDescent="0.2">
      <c r="A33" s="120"/>
      <c r="B33" s="121" t="s">
        <v>112</v>
      </c>
      <c r="C33" s="113">
        <v>1.6732462799878529</v>
      </c>
      <c r="D33" s="115">
        <v>551</v>
      </c>
      <c r="E33" s="114">
        <v>542</v>
      </c>
      <c r="F33" s="114">
        <v>559</v>
      </c>
      <c r="G33" s="114">
        <v>491</v>
      </c>
      <c r="H33" s="140">
        <v>458</v>
      </c>
      <c r="I33" s="115">
        <v>93</v>
      </c>
      <c r="J33" s="116">
        <v>20.305676855895197</v>
      </c>
    </row>
    <row r="34" spans="1:10" s="110" customFormat="1" ht="13.5" customHeight="1" x14ac:dyDescent="0.2">
      <c r="A34" s="118" t="s">
        <v>113</v>
      </c>
      <c r="B34" s="122" t="s">
        <v>116</v>
      </c>
      <c r="C34" s="113">
        <v>88.584877011843304</v>
      </c>
      <c r="D34" s="115">
        <v>29171</v>
      </c>
      <c r="E34" s="114">
        <v>29939</v>
      </c>
      <c r="F34" s="114">
        <v>29986</v>
      </c>
      <c r="G34" s="114">
        <v>30068</v>
      </c>
      <c r="H34" s="140">
        <v>29837</v>
      </c>
      <c r="I34" s="115">
        <v>-666</v>
      </c>
      <c r="J34" s="116">
        <v>-2.2321278948955996</v>
      </c>
    </row>
    <row r="35" spans="1:10" s="110" customFormat="1" ht="13.5" customHeight="1" x14ac:dyDescent="0.2">
      <c r="A35" s="118"/>
      <c r="B35" s="119" t="s">
        <v>117</v>
      </c>
      <c r="C35" s="113">
        <v>11.123595505617978</v>
      </c>
      <c r="D35" s="115">
        <v>3663</v>
      </c>
      <c r="E35" s="114">
        <v>3776</v>
      </c>
      <c r="F35" s="114">
        <v>3726</v>
      </c>
      <c r="G35" s="114">
        <v>3755</v>
      </c>
      <c r="H35" s="140">
        <v>3609</v>
      </c>
      <c r="I35" s="115">
        <v>54</v>
      </c>
      <c r="J35" s="116">
        <v>1.4962593516209477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22332</v>
      </c>
      <c r="E37" s="114">
        <v>22918</v>
      </c>
      <c r="F37" s="114">
        <v>22968</v>
      </c>
      <c r="G37" s="114">
        <v>23513</v>
      </c>
      <c r="H37" s="140">
        <v>23262</v>
      </c>
      <c r="I37" s="115">
        <v>-930</v>
      </c>
      <c r="J37" s="116">
        <v>-3.9979365488779983</v>
      </c>
    </row>
    <row r="38" spans="1:10" s="110" customFormat="1" ht="13.5" customHeight="1" x14ac:dyDescent="0.2">
      <c r="A38" s="118" t="s">
        <v>105</v>
      </c>
      <c r="B38" s="119" t="s">
        <v>106</v>
      </c>
      <c r="C38" s="113">
        <v>38.899337273867097</v>
      </c>
      <c r="D38" s="115">
        <v>8687</v>
      </c>
      <c r="E38" s="114">
        <v>8774</v>
      </c>
      <c r="F38" s="114">
        <v>8806</v>
      </c>
      <c r="G38" s="114">
        <v>9033</v>
      </c>
      <c r="H38" s="140">
        <v>8914</v>
      </c>
      <c r="I38" s="115">
        <v>-227</v>
      </c>
      <c r="J38" s="116">
        <v>-2.5465559793583128</v>
      </c>
    </row>
    <row r="39" spans="1:10" s="110" customFormat="1" ht="13.5" customHeight="1" x14ac:dyDescent="0.2">
      <c r="A39" s="120"/>
      <c r="B39" s="119" t="s">
        <v>107</v>
      </c>
      <c r="C39" s="113">
        <v>61.100662726132903</v>
      </c>
      <c r="D39" s="115">
        <v>13645</v>
      </c>
      <c r="E39" s="114">
        <v>14144</v>
      </c>
      <c r="F39" s="114">
        <v>14162</v>
      </c>
      <c r="G39" s="114">
        <v>14480</v>
      </c>
      <c r="H39" s="140">
        <v>14348</v>
      </c>
      <c r="I39" s="115">
        <v>-703</v>
      </c>
      <c r="J39" s="116">
        <v>-4.8996375801505438</v>
      </c>
    </row>
    <row r="40" spans="1:10" s="110" customFormat="1" ht="13.5" customHeight="1" x14ac:dyDescent="0.2">
      <c r="A40" s="118" t="s">
        <v>105</v>
      </c>
      <c r="B40" s="121" t="s">
        <v>108</v>
      </c>
      <c r="C40" s="113">
        <v>16.76518001074691</v>
      </c>
      <c r="D40" s="115">
        <v>3744</v>
      </c>
      <c r="E40" s="114">
        <v>3899</v>
      </c>
      <c r="F40" s="114">
        <v>3866</v>
      </c>
      <c r="G40" s="114">
        <v>4113</v>
      </c>
      <c r="H40" s="140">
        <v>3905</v>
      </c>
      <c r="I40" s="115">
        <v>-161</v>
      </c>
      <c r="J40" s="116">
        <v>-4.1229193341869399</v>
      </c>
    </row>
    <row r="41" spans="1:10" s="110" customFormat="1" ht="13.5" customHeight="1" x14ac:dyDescent="0.2">
      <c r="A41" s="118"/>
      <c r="B41" s="121" t="s">
        <v>109</v>
      </c>
      <c r="C41" s="113">
        <v>37.511194698190934</v>
      </c>
      <c r="D41" s="115">
        <v>8377</v>
      </c>
      <c r="E41" s="114">
        <v>8697</v>
      </c>
      <c r="F41" s="114">
        <v>8770</v>
      </c>
      <c r="G41" s="114">
        <v>9017</v>
      </c>
      <c r="H41" s="140">
        <v>9098</v>
      </c>
      <c r="I41" s="115">
        <v>-721</v>
      </c>
      <c r="J41" s="116">
        <v>-7.9248186414596615</v>
      </c>
    </row>
    <row r="42" spans="1:10" s="110" customFormat="1" ht="13.5" customHeight="1" x14ac:dyDescent="0.2">
      <c r="A42" s="118"/>
      <c r="B42" s="121" t="s">
        <v>110</v>
      </c>
      <c r="C42" s="113">
        <v>24.064123231237687</v>
      </c>
      <c r="D42" s="115">
        <v>5374</v>
      </c>
      <c r="E42" s="114">
        <v>5465</v>
      </c>
      <c r="F42" s="114">
        <v>5516</v>
      </c>
      <c r="G42" s="114">
        <v>5624</v>
      </c>
      <c r="H42" s="140">
        <v>5606</v>
      </c>
      <c r="I42" s="115">
        <v>-232</v>
      </c>
      <c r="J42" s="116">
        <v>-4.1384231180877631</v>
      </c>
    </row>
    <row r="43" spans="1:10" s="110" customFormat="1" ht="13.5" customHeight="1" x14ac:dyDescent="0.2">
      <c r="A43" s="120"/>
      <c r="B43" s="121" t="s">
        <v>111</v>
      </c>
      <c r="C43" s="113">
        <v>21.659502059824469</v>
      </c>
      <c r="D43" s="115">
        <v>4837</v>
      </c>
      <c r="E43" s="114">
        <v>4857</v>
      </c>
      <c r="F43" s="114">
        <v>4816</v>
      </c>
      <c r="G43" s="114">
        <v>4759</v>
      </c>
      <c r="H43" s="140">
        <v>4653</v>
      </c>
      <c r="I43" s="115">
        <v>184</v>
      </c>
      <c r="J43" s="116">
        <v>3.9544379969911887</v>
      </c>
    </row>
    <row r="44" spans="1:10" s="110" customFormat="1" ht="13.5" customHeight="1" x14ac:dyDescent="0.2">
      <c r="A44" s="120"/>
      <c r="B44" s="121" t="s">
        <v>112</v>
      </c>
      <c r="C44" s="113">
        <v>2.3329751029912233</v>
      </c>
      <c r="D44" s="115">
        <v>521</v>
      </c>
      <c r="E44" s="114">
        <v>515</v>
      </c>
      <c r="F44" s="114">
        <v>533</v>
      </c>
      <c r="G44" s="114">
        <v>468</v>
      </c>
      <c r="H44" s="140">
        <v>440</v>
      </c>
      <c r="I44" s="115">
        <v>81</v>
      </c>
      <c r="J44" s="116">
        <v>18.40909090909091</v>
      </c>
    </row>
    <row r="45" spans="1:10" s="110" customFormat="1" ht="13.5" customHeight="1" x14ac:dyDescent="0.2">
      <c r="A45" s="118" t="s">
        <v>113</v>
      </c>
      <c r="B45" s="122" t="s">
        <v>116</v>
      </c>
      <c r="C45" s="113">
        <v>87.488805301809066</v>
      </c>
      <c r="D45" s="115">
        <v>19538</v>
      </c>
      <c r="E45" s="114">
        <v>20044</v>
      </c>
      <c r="F45" s="114">
        <v>20124</v>
      </c>
      <c r="G45" s="114">
        <v>20580</v>
      </c>
      <c r="H45" s="140">
        <v>20433</v>
      </c>
      <c r="I45" s="115">
        <v>-895</v>
      </c>
      <c r="J45" s="116">
        <v>-4.3801693339206187</v>
      </c>
    </row>
    <row r="46" spans="1:10" s="110" customFormat="1" ht="13.5" customHeight="1" x14ac:dyDescent="0.2">
      <c r="A46" s="118"/>
      <c r="B46" s="119" t="s">
        <v>117</v>
      </c>
      <c r="C46" s="113">
        <v>12.081318287658965</v>
      </c>
      <c r="D46" s="115">
        <v>2698</v>
      </c>
      <c r="E46" s="114">
        <v>2774</v>
      </c>
      <c r="F46" s="114">
        <v>2747</v>
      </c>
      <c r="G46" s="114">
        <v>2834</v>
      </c>
      <c r="H46" s="140">
        <v>2742</v>
      </c>
      <c r="I46" s="115">
        <v>-44</v>
      </c>
      <c r="J46" s="116">
        <v>-1.6046681254558717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10598</v>
      </c>
      <c r="E48" s="114">
        <v>10897</v>
      </c>
      <c r="F48" s="114">
        <v>10841</v>
      </c>
      <c r="G48" s="114">
        <v>10409</v>
      </c>
      <c r="H48" s="140">
        <v>10272</v>
      </c>
      <c r="I48" s="115">
        <v>326</v>
      </c>
      <c r="J48" s="116">
        <v>3.1736760124610592</v>
      </c>
    </row>
    <row r="49" spans="1:12" s="110" customFormat="1" ht="13.5" customHeight="1" x14ac:dyDescent="0.2">
      <c r="A49" s="118" t="s">
        <v>105</v>
      </c>
      <c r="B49" s="119" t="s">
        <v>106</v>
      </c>
      <c r="C49" s="113">
        <v>45.338743159086619</v>
      </c>
      <c r="D49" s="115">
        <v>4805</v>
      </c>
      <c r="E49" s="114">
        <v>4934</v>
      </c>
      <c r="F49" s="114">
        <v>4920</v>
      </c>
      <c r="G49" s="114">
        <v>4654</v>
      </c>
      <c r="H49" s="140">
        <v>4594</v>
      </c>
      <c r="I49" s="115">
        <v>211</v>
      </c>
      <c r="J49" s="116">
        <v>4.5929473225946884</v>
      </c>
    </row>
    <row r="50" spans="1:12" s="110" customFormat="1" ht="13.5" customHeight="1" x14ac:dyDescent="0.2">
      <c r="A50" s="120"/>
      <c r="B50" s="119" t="s">
        <v>107</v>
      </c>
      <c r="C50" s="113">
        <v>54.661256840913381</v>
      </c>
      <c r="D50" s="115">
        <v>5793</v>
      </c>
      <c r="E50" s="114">
        <v>5963</v>
      </c>
      <c r="F50" s="114">
        <v>5921</v>
      </c>
      <c r="G50" s="114">
        <v>5755</v>
      </c>
      <c r="H50" s="140">
        <v>5678</v>
      </c>
      <c r="I50" s="115">
        <v>115</v>
      </c>
      <c r="J50" s="116">
        <v>2.025361042620641</v>
      </c>
    </row>
    <row r="51" spans="1:12" s="110" customFormat="1" ht="13.5" customHeight="1" x14ac:dyDescent="0.2">
      <c r="A51" s="118" t="s">
        <v>105</v>
      </c>
      <c r="B51" s="121" t="s">
        <v>108</v>
      </c>
      <c r="C51" s="113">
        <v>11.662577844876392</v>
      </c>
      <c r="D51" s="115">
        <v>1236</v>
      </c>
      <c r="E51" s="114">
        <v>1374</v>
      </c>
      <c r="F51" s="114">
        <v>1420</v>
      </c>
      <c r="G51" s="114">
        <v>1226</v>
      </c>
      <c r="H51" s="140">
        <v>1240</v>
      </c>
      <c r="I51" s="115">
        <v>-4</v>
      </c>
      <c r="J51" s="116">
        <v>-0.32258064516129031</v>
      </c>
    </row>
    <row r="52" spans="1:12" s="110" customFormat="1" ht="13.5" customHeight="1" x14ac:dyDescent="0.2">
      <c r="A52" s="118"/>
      <c r="B52" s="121" t="s">
        <v>109</v>
      </c>
      <c r="C52" s="113">
        <v>69.758444989620685</v>
      </c>
      <c r="D52" s="115">
        <v>7393</v>
      </c>
      <c r="E52" s="114">
        <v>7548</v>
      </c>
      <c r="F52" s="114">
        <v>7460</v>
      </c>
      <c r="G52" s="114">
        <v>7274</v>
      </c>
      <c r="H52" s="140">
        <v>7177</v>
      </c>
      <c r="I52" s="115">
        <v>216</v>
      </c>
      <c r="J52" s="116">
        <v>3.0096140448655428</v>
      </c>
    </row>
    <row r="53" spans="1:12" s="110" customFormat="1" ht="13.5" customHeight="1" x14ac:dyDescent="0.2">
      <c r="A53" s="118"/>
      <c r="B53" s="121" t="s">
        <v>110</v>
      </c>
      <c r="C53" s="113">
        <v>17.578788450651068</v>
      </c>
      <c r="D53" s="115">
        <v>1863</v>
      </c>
      <c r="E53" s="114">
        <v>1873</v>
      </c>
      <c r="F53" s="114">
        <v>1859</v>
      </c>
      <c r="G53" s="114">
        <v>1809</v>
      </c>
      <c r="H53" s="140">
        <v>1762</v>
      </c>
      <c r="I53" s="115">
        <v>101</v>
      </c>
      <c r="J53" s="116">
        <v>5.7321225879682176</v>
      </c>
    </row>
    <row r="54" spans="1:12" s="110" customFormat="1" ht="13.5" customHeight="1" x14ac:dyDescent="0.2">
      <c r="A54" s="120"/>
      <c r="B54" s="121" t="s">
        <v>111</v>
      </c>
      <c r="C54" s="113">
        <v>1.0001887148518589</v>
      </c>
      <c r="D54" s="115">
        <v>106</v>
      </c>
      <c r="E54" s="114">
        <v>102</v>
      </c>
      <c r="F54" s="114">
        <v>102</v>
      </c>
      <c r="G54" s="114">
        <v>100</v>
      </c>
      <c r="H54" s="140">
        <v>93</v>
      </c>
      <c r="I54" s="115">
        <v>13</v>
      </c>
      <c r="J54" s="116">
        <v>13.978494623655914</v>
      </c>
    </row>
    <row r="55" spans="1:12" s="110" customFormat="1" ht="13.5" customHeight="1" x14ac:dyDescent="0.2">
      <c r="A55" s="120"/>
      <c r="B55" s="121" t="s">
        <v>112</v>
      </c>
      <c r="C55" s="113">
        <v>0.28307227778826194</v>
      </c>
      <c r="D55" s="115">
        <v>30</v>
      </c>
      <c r="E55" s="114">
        <v>27</v>
      </c>
      <c r="F55" s="114">
        <v>26</v>
      </c>
      <c r="G55" s="114">
        <v>23</v>
      </c>
      <c r="H55" s="140">
        <v>18</v>
      </c>
      <c r="I55" s="115">
        <v>12</v>
      </c>
      <c r="J55" s="116">
        <v>66.666666666666671</v>
      </c>
    </row>
    <row r="56" spans="1:12" s="110" customFormat="1" ht="13.5" customHeight="1" x14ac:dyDescent="0.2">
      <c r="A56" s="118" t="s">
        <v>113</v>
      </c>
      <c r="B56" s="122" t="s">
        <v>116</v>
      </c>
      <c r="C56" s="113">
        <v>90.89450839781091</v>
      </c>
      <c r="D56" s="115">
        <v>9633</v>
      </c>
      <c r="E56" s="114">
        <v>9895</v>
      </c>
      <c r="F56" s="114">
        <v>9862</v>
      </c>
      <c r="G56" s="114">
        <v>9488</v>
      </c>
      <c r="H56" s="140">
        <v>9404</v>
      </c>
      <c r="I56" s="115">
        <v>229</v>
      </c>
      <c r="J56" s="116">
        <v>2.4351339855380689</v>
      </c>
    </row>
    <row r="57" spans="1:12" s="110" customFormat="1" ht="13.5" customHeight="1" x14ac:dyDescent="0.2">
      <c r="A57" s="142"/>
      <c r="B57" s="124" t="s">
        <v>117</v>
      </c>
      <c r="C57" s="125">
        <v>9.1054916021890921</v>
      </c>
      <c r="D57" s="143">
        <v>965</v>
      </c>
      <c r="E57" s="144">
        <v>1002</v>
      </c>
      <c r="F57" s="144">
        <v>979</v>
      </c>
      <c r="G57" s="144">
        <v>921</v>
      </c>
      <c r="H57" s="145">
        <v>867</v>
      </c>
      <c r="I57" s="143">
        <v>98</v>
      </c>
      <c r="J57" s="146">
        <v>11.303344867358708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133147</v>
      </c>
      <c r="E12" s="236">
        <v>135036</v>
      </c>
      <c r="F12" s="114">
        <v>135398</v>
      </c>
      <c r="G12" s="114">
        <v>133128</v>
      </c>
      <c r="H12" s="140">
        <v>132947</v>
      </c>
      <c r="I12" s="115">
        <v>200</v>
      </c>
      <c r="J12" s="116">
        <v>0.15043588798543781</v>
      </c>
    </row>
    <row r="13" spans="1:15" s="110" customFormat="1" ht="12" customHeight="1" x14ac:dyDescent="0.2">
      <c r="A13" s="118" t="s">
        <v>105</v>
      </c>
      <c r="B13" s="119" t="s">
        <v>106</v>
      </c>
      <c r="C13" s="113">
        <v>55.448489263746083</v>
      </c>
      <c r="D13" s="115">
        <v>73828</v>
      </c>
      <c r="E13" s="114">
        <v>75130</v>
      </c>
      <c r="F13" s="114">
        <v>75708</v>
      </c>
      <c r="G13" s="114">
        <v>74500</v>
      </c>
      <c r="H13" s="140">
        <v>74324</v>
      </c>
      <c r="I13" s="115">
        <v>-496</v>
      </c>
      <c r="J13" s="116">
        <v>-0.66734836661105434</v>
      </c>
    </row>
    <row r="14" spans="1:15" s="110" customFormat="1" ht="12" customHeight="1" x14ac:dyDescent="0.2">
      <c r="A14" s="118"/>
      <c r="B14" s="119" t="s">
        <v>107</v>
      </c>
      <c r="C14" s="113">
        <v>44.551510736253917</v>
      </c>
      <c r="D14" s="115">
        <v>59319</v>
      </c>
      <c r="E14" s="114">
        <v>59906</v>
      </c>
      <c r="F14" s="114">
        <v>59690</v>
      </c>
      <c r="G14" s="114">
        <v>58628</v>
      </c>
      <c r="H14" s="140">
        <v>58623</v>
      </c>
      <c r="I14" s="115">
        <v>696</v>
      </c>
      <c r="J14" s="116">
        <v>1.1872473261347936</v>
      </c>
    </row>
    <row r="15" spans="1:15" s="110" customFormat="1" ht="12" customHeight="1" x14ac:dyDescent="0.2">
      <c r="A15" s="118" t="s">
        <v>105</v>
      </c>
      <c r="B15" s="121" t="s">
        <v>108</v>
      </c>
      <c r="C15" s="113">
        <v>10.83088616341337</v>
      </c>
      <c r="D15" s="115">
        <v>14421</v>
      </c>
      <c r="E15" s="114">
        <v>15125</v>
      </c>
      <c r="F15" s="114">
        <v>15424</v>
      </c>
      <c r="G15" s="114">
        <v>13920</v>
      </c>
      <c r="H15" s="140">
        <v>14424</v>
      </c>
      <c r="I15" s="115">
        <v>-3</v>
      </c>
      <c r="J15" s="116">
        <v>-2.0798668885191347E-2</v>
      </c>
    </row>
    <row r="16" spans="1:15" s="110" customFormat="1" ht="12" customHeight="1" x14ac:dyDescent="0.2">
      <c r="A16" s="118"/>
      <c r="B16" s="121" t="s">
        <v>109</v>
      </c>
      <c r="C16" s="113">
        <v>67.952713917699981</v>
      </c>
      <c r="D16" s="115">
        <v>90477</v>
      </c>
      <c r="E16" s="114">
        <v>91703</v>
      </c>
      <c r="F16" s="114">
        <v>92032</v>
      </c>
      <c r="G16" s="114">
        <v>91748</v>
      </c>
      <c r="H16" s="140">
        <v>91669</v>
      </c>
      <c r="I16" s="115">
        <v>-1192</v>
      </c>
      <c r="J16" s="116">
        <v>-1.3003305370408753</v>
      </c>
    </row>
    <row r="17" spans="1:10" s="110" customFormat="1" ht="12" customHeight="1" x14ac:dyDescent="0.2">
      <c r="A17" s="118"/>
      <c r="B17" s="121" t="s">
        <v>110</v>
      </c>
      <c r="C17" s="113">
        <v>20.178449383012762</v>
      </c>
      <c r="D17" s="115">
        <v>26867</v>
      </c>
      <c r="E17" s="114">
        <v>26789</v>
      </c>
      <c r="F17" s="114">
        <v>26555</v>
      </c>
      <c r="G17" s="114">
        <v>26148</v>
      </c>
      <c r="H17" s="140">
        <v>25595</v>
      </c>
      <c r="I17" s="115">
        <v>1272</v>
      </c>
      <c r="J17" s="116">
        <v>4.9697206485641727</v>
      </c>
    </row>
    <row r="18" spans="1:10" s="110" customFormat="1" ht="12" customHeight="1" x14ac:dyDescent="0.2">
      <c r="A18" s="120"/>
      <c r="B18" s="121" t="s">
        <v>111</v>
      </c>
      <c r="C18" s="113">
        <v>1.0379505358738839</v>
      </c>
      <c r="D18" s="115">
        <v>1382</v>
      </c>
      <c r="E18" s="114">
        <v>1419</v>
      </c>
      <c r="F18" s="114">
        <v>1387</v>
      </c>
      <c r="G18" s="114">
        <v>1312</v>
      </c>
      <c r="H18" s="140">
        <v>1259</v>
      </c>
      <c r="I18" s="115">
        <v>123</v>
      </c>
      <c r="J18" s="116">
        <v>9.7696584590945186</v>
      </c>
    </row>
    <row r="19" spans="1:10" s="110" customFormat="1" ht="12" customHeight="1" x14ac:dyDescent="0.2">
      <c r="A19" s="120"/>
      <c r="B19" s="121" t="s">
        <v>112</v>
      </c>
      <c r="C19" s="113">
        <v>0.31769397733332333</v>
      </c>
      <c r="D19" s="115">
        <v>423</v>
      </c>
      <c r="E19" s="114">
        <v>419</v>
      </c>
      <c r="F19" s="114">
        <v>402</v>
      </c>
      <c r="G19" s="114">
        <v>347</v>
      </c>
      <c r="H19" s="140">
        <v>323</v>
      </c>
      <c r="I19" s="115">
        <v>100</v>
      </c>
      <c r="J19" s="116">
        <v>30.959752321981423</v>
      </c>
    </row>
    <row r="20" spans="1:10" s="110" customFormat="1" ht="12" customHeight="1" x14ac:dyDescent="0.2">
      <c r="A20" s="118" t="s">
        <v>113</v>
      </c>
      <c r="B20" s="119" t="s">
        <v>181</v>
      </c>
      <c r="C20" s="113">
        <v>72.685828445252241</v>
      </c>
      <c r="D20" s="115">
        <v>96779</v>
      </c>
      <c r="E20" s="114">
        <v>98568</v>
      </c>
      <c r="F20" s="114">
        <v>99135</v>
      </c>
      <c r="G20" s="114">
        <v>97415</v>
      </c>
      <c r="H20" s="140">
        <v>97551</v>
      </c>
      <c r="I20" s="115">
        <v>-772</v>
      </c>
      <c r="J20" s="116">
        <v>-0.79138091869893701</v>
      </c>
    </row>
    <row r="21" spans="1:10" s="110" customFormat="1" ht="12" customHeight="1" x14ac:dyDescent="0.2">
      <c r="A21" s="118"/>
      <c r="B21" s="119" t="s">
        <v>182</v>
      </c>
      <c r="C21" s="113">
        <v>27.314171554747759</v>
      </c>
      <c r="D21" s="115">
        <v>36368</v>
      </c>
      <c r="E21" s="114">
        <v>36468</v>
      </c>
      <c r="F21" s="114">
        <v>36263</v>
      </c>
      <c r="G21" s="114">
        <v>35713</v>
      </c>
      <c r="H21" s="140">
        <v>35396</v>
      </c>
      <c r="I21" s="115">
        <v>972</v>
      </c>
      <c r="J21" s="116">
        <v>2.7460730025991635</v>
      </c>
    </row>
    <row r="22" spans="1:10" s="110" customFormat="1" ht="12" customHeight="1" x14ac:dyDescent="0.2">
      <c r="A22" s="118" t="s">
        <v>113</v>
      </c>
      <c r="B22" s="119" t="s">
        <v>116</v>
      </c>
      <c r="C22" s="113">
        <v>87.80670987705318</v>
      </c>
      <c r="D22" s="115">
        <v>116912</v>
      </c>
      <c r="E22" s="114">
        <v>118929</v>
      </c>
      <c r="F22" s="114">
        <v>119442</v>
      </c>
      <c r="G22" s="114">
        <v>117562</v>
      </c>
      <c r="H22" s="140">
        <v>117682</v>
      </c>
      <c r="I22" s="115">
        <v>-770</v>
      </c>
      <c r="J22" s="116">
        <v>-0.65430567121564898</v>
      </c>
    </row>
    <row r="23" spans="1:10" s="110" customFormat="1" ht="12" customHeight="1" x14ac:dyDescent="0.2">
      <c r="A23" s="118"/>
      <c r="B23" s="119" t="s">
        <v>117</v>
      </c>
      <c r="C23" s="113">
        <v>12.134708254786064</v>
      </c>
      <c r="D23" s="115">
        <v>16157</v>
      </c>
      <c r="E23" s="114">
        <v>16024</v>
      </c>
      <c r="F23" s="114">
        <v>15871</v>
      </c>
      <c r="G23" s="114">
        <v>15480</v>
      </c>
      <c r="H23" s="140">
        <v>15187</v>
      </c>
      <c r="I23" s="115">
        <v>970</v>
      </c>
      <c r="J23" s="116">
        <v>6.3870415486929613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151153</v>
      </c>
      <c r="E64" s="236">
        <v>151780</v>
      </c>
      <c r="F64" s="236">
        <v>152263</v>
      </c>
      <c r="G64" s="236">
        <v>149469</v>
      </c>
      <c r="H64" s="140">
        <v>149303</v>
      </c>
      <c r="I64" s="115">
        <v>1850</v>
      </c>
      <c r="J64" s="116">
        <v>1.2390909760687996</v>
      </c>
    </row>
    <row r="65" spans="1:12" s="110" customFormat="1" ht="12" customHeight="1" x14ac:dyDescent="0.2">
      <c r="A65" s="118" t="s">
        <v>105</v>
      </c>
      <c r="B65" s="119" t="s">
        <v>106</v>
      </c>
      <c r="C65" s="113">
        <v>54.415062883303669</v>
      </c>
      <c r="D65" s="235">
        <v>82250</v>
      </c>
      <c r="E65" s="236">
        <v>82608</v>
      </c>
      <c r="F65" s="236">
        <v>83232</v>
      </c>
      <c r="G65" s="236">
        <v>81712</v>
      </c>
      <c r="H65" s="140">
        <v>81428</v>
      </c>
      <c r="I65" s="115">
        <v>822</v>
      </c>
      <c r="J65" s="116">
        <v>1.0094807682860933</v>
      </c>
    </row>
    <row r="66" spans="1:12" s="110" customFormat="1" ht="12" customHeight="1" x14ac:dyDescent="0.2">
      <c r="A66" s="118"/>
      <c r="B66" s="119" t="s">
        <v>107</v>
      </c>
      <c r="C66" s="113">
        <v>45.584937116696331</v>
      </c>
      <c r="D66" s="235">
        <v>68903</v>
      </c>
      <c r="E66" s="236">
        <v>69172</v>
      </c>
      <c r="F66" s="236">
        <v>69031</v>
      </c>
      <c r="G66" s="236">
        <v>67757</v>
      </c>
      <c r="H66" s="140">
        <v>67875</v>
      </c>
      <c r="I66" s="115">
        <v>1028</v>
      </c>
      <c r="J66" s="116">
        <v>1.514548802946593</v>
      </c>
    </row>
    <row r="67" spans="1:12" s="110" customFormat="1" ht="12" customHeight="1" x14ac:dyDescent="0.2">
      <c r="A67" s="118" t="s">
        <v>105</v>
      </c>
      <c r="B67" s="121" t="s">
        <v>108</v>
      </c>
      <c r="C67" s="113">
        <v>10.452984724087514</v>
      </c>
      <c r="D67" s="235">
        <v>15800</v>
      </c>
      <c r="E67" s="236">
        <v>16403</v>
      </c>
      <c r="F67" s="236">
        <v>16842</v>
      </c>
      <c r="G67" s="236">
        <v>15087</v>
      </c>
      <c r="H67" s="140">
        <v>15623</v>
      </c>
      <c r="I67" s="115">
        <v>177</v>
      </c>
      <c r="J67" s="116">
        <v>1.1329450169621711</v>
      </c>
    </row>
    <row r="68" spans="1:12" s="110" customFormat="1" ht="12" customHeight="1" x14ac:dyDescent="0.2">
      <c r="A68" s="118"/>
      <c r="B68" s="121" t="s">
        <v>109</v>
      </c>
      <c r="C68" s="113">
        <v>67.39264189265181</v>
      </c>
      <c r="D68" s="235">
        <v>101866</v>
      </c>
      <c r="E68" s="236">
        <v>102130</v>
      </c>
      <c r="F68" s="236">
        <v>102441</v>
      </c>
      <c r="G68" s="236">
        <v>102040</v>
      </c>
      <c r="H68" s="140">
        <v>101977</v>
      </c>
      <c r="I68" s="115">
        <v>-111</v>
      </c>
      <c r="J68" s="116">
        <v>-0.1088480735852202</v>
      </c>
    </row>
    <row r="69" spans="1:12" s="110" customFormat="1" ht="12" customHeight="1" x14ac:dyDescent="0.2">
      <c r="A69" s="118"/>
      <c r="B69" s="121" t="s">
        <v>110</v>
      </c>
      <c r="C69" s="113">
        <v>21.033654641323693</v>
      </c>
      <c r="D69" s="235">
        <v>31793</v>
      </c>
      <c r="E69" s="236">
        <v>31550</v>
      </c>
      <c r="F69" s="236">
        <v>31312</v>
      </c>
      <c r="G69" s="236">
        <v>30772</v>
      </c>
      <c r="H69" s="140">
        <v>30216</v>
      </c>
      <c r="I69" s="115">
        <v>1577</v>
      </c>
      <c r="J69" s="116">
        <v>5.2190892242520519</v>
      </c>
    </row>
    <row r="70" spans="1:12" s="110" customFormat="1" ht="12" customHeight="1" x14ac:dyDescent="0.2">
      <c r="A70" s="120"/>
      <c r="B70" s="121" t="s">
        <v>111</v>
      </c>
      <c r="C70" s="113">
        <v>1.1207187419369777</v>
      </c>
      <c r="D70" s="235">
        <v>1694</v>
      </c>
      <c r="E70" s="236">
        <v>1697</v>
      </c>
      <c r="F70" s="236">
        <v>1668</v>
      </c>
      <c r="G70" s="236">
        <v>1570</v>
      </c>
      <c r="H70" s="140">
        <v>1487</v>
      </c>
      <c r="I70" s="115">
        <v>207</v>
      </c>
      <c r="J70" s="116">
        <v>13.920645595158037</v>
      </c>
    </row>
    <row r="71" spans="1:12" s="110" customFormat="1" ht="12" customHeight="1" x14ac:dyDescent="0.2">
      <c r="A71" s="120"/>
      <c r="B71" s="121" t="s">
        <v>112</v>
      </c>
      <c r="C71" s="113">
        <v>0.3512996764867386</v>
      </c>
      <c r="D71" s="235">
        <v>531</v>
      </c>
      <c r="E71" s="236">
        <v>511</v>
      </c>
      <c r="F71" s="236">
        <v>509</v>
      </c>
      <c r="G71" s="236">
        <v>425</v>
      </c>
      <c r="H71" s="140">
        <v>381</v>
      </c>
      <c r="I71" s="115">
        <v>150</v>
      </c>
      <c r="J71" s="116">
        <v>39.370078740157481</v>
      </c>
    </row>
    <row r="72" spans="1:12" s="110" customFormat="1" ht="12" customHeight="1" x14ac:dyDescent="0.2">
      <c r="A72" s="118" t="s">
        <v>113</v>
      </c>
      <c r="B72" s="119" t="s">
        <v>181</v>
      </c>
      <c r="C72" s="113">
        <v>72.037604281754255</v>
      </c>
      <c r="D72" s="235">
        <v>108887</v>
      </c>
      <c r="E72" s="236">
        <v>109561</v>
      </c>
      <c r="F72" s="236">
        <v>110315</v>
      </c>
      <c r="G72" s="236">
        <v>108000</v>
      </c>
      <c r="H72" s="140">
        <v>108115</v>
      </c>
      <c r="I72" s="115">
        <v>772</v>
      </c>
      <c r="J72" s="116">
        <v>0.71405447902696206</v>
      </c>
    </row>
    <row r="73" spans="1:12" s="110" customFormat="1" ht="12" customHeight="1" x14ac:dyDescent="0.2">
      <c r="A73" s="118"/>
      <c r="B73" s="119" t="s">
        <v>182</v>
      </c>
      <c r="C73" s="113">
        <v>27.962395718245752</v>
      </c>
      <c r="D73" s="115">
        <v>42266</v>
      </c>
      <c r="E73" s="114">
        <v>42219</v>
      </c>
      <c r="F73" s="114">
        <v>41948</v>
      </c>
      <c r="G73" s="114">
        <v>41469</v>
      </c>
      <c r="H73" s="140">
        <v>41188</v>
      </c>
      <c r="I73" s="115">
        <v>1078</v>
      </c>
      <c r="J73" s="116">
        <v>2.6172671651937458</v>
      </c>
    </row>
    <row r="74" spans="1:12" s="110" customFormat="1" ht="12" customHeight="1" x14ac:dyDescent="0.2">
      <c r="A74" s="118" t="s">
        <v>113</v>
      </c>
      <c r="B74" s="119" t="s">
        <v>116</v>
      </c>
      <c r="C74" s="113">
        <v>90.922442822835137</v>
      </c>
      <c r="D74" s="115">
        <v>137432</v>
      </c>
      <c r="E74" s="114">
        <v>138318</v>
      </c>
      <c r="F74" s="114">
        <v>138944</v>
      </c>
      <c r="G74" s="114">
        <v>136365</v>
      </c>
      <c r="H74" s="140">
        <v>136614</v>
      </c>
      <c r="I74" s="115">
        <v>818</v>
      </c>
      <c r="J74" s="116">
        <v>0.59876732984906378</v>
      </c>
    </row>
    <row r="75" spans="1:12" s="110" customFormat="1" ht="12" customHeight="1" x14ac:dyDescent="0.2">
      <c r="A75" s="142"/>
      <c r="B75" s="124" t="s">
        <v>117</v>
      </c>
      <c r="C75" s="125">
        <v>9.0305849040376316</v>
      </c>
      <c r="D75" s="143">
        <v>13650</v>
      </c>
      <c r="E75" s="144">
        <v>13386</v>
      </c>
      <c r="F75" s="144">
        <v>13241</v>
      </c>
      <c r="G75" s="144">
        <v>13015</v>
      </c>
      <c r="H75" s="145">
        <v>12608</v>
      </c>
      <c r="I75" s="143">
        <v>1042</v>
      </c>
      <c r="J75" s="146">
        <v>8.2645939086294415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133147</v>
      </c>
      <c r="G11" s="114">
        <v>135036</v>
      </c>
      <c r="H11" s="114">
        <v>135398</v>
      </c>
      <c r="I11" s="114">
        <v>133128</v>
      </c>
      <c r="J11" s="140">
        <v>132947</v>
      </c>
      <c r="K11" s="114">
        <v>200</v>
      </c>
      <c r="L11" s="116">
        <v>0.15043588798543781</v>
      </c>
    </row>
    <row r="12" spans="1:17" s="110" customFormat="1" ht="24.95" customHeight="1" x14ac:dyDescent="0.2">
      <c r="A12" s="604" t="s">
        <v>185</v>
      </c>
      <c r="B12" s="605"/>
      <c r="C12" s="605"/>
      <c r="D12" s="606"/>
      <c r="E12" s="113">
        <v>55.448489263746083</v>
      </c>
      <c r="F12" s="115">
        <v>73828</v>
      </c>
      <c r="G12" s="114">
        <v>75130</v>
      </c>
      <c r="H12" s="114">
        <v>75708</v>
      </c>
      <c r="I12" s="114">
        <v>74500</v>
      </c>
      <c r="J12" s="140">
        <v>74324</v>
      </c>
      <c r="K12" s="114">
        <v>-496</v>
      </c>
      <c r="L12" s="116">
        <v>-0.66734836661105434</v>
      </c>
    </row>
    <row r="13" spans="1:17" s="110" customFormat="1" ht="15" customHeight="1" x14ac:dyDescent="0.2">
      <c r="A13" s="120"/>
      <c r="B13" s="612" t="s">
        <v>107</v>
      </c>
      <c r="C13" s="612"/>
      <c r="E13" s="113">
        <v>44.551510736253917</v>
      </c>
      <c r="F13" s="115">
        <v>59319</v>
      </c>
      <c r="G13" s="114">
        <v>59906</v>
      </c>
      <c r="H13" s="114">
        <v>59690</v>
      </c>
      <c r="I13" s="114">
        <v>58628</v>
      </c>
      <c r="J13" s="140">
        <v>58623</v>
      </c>
      <c r="K13" s="114">
        <v>696</v>
      </c>
      <c r="L13" s="116">
        <v>1.1872473261347936</v>
      </c>
    </row>
    <row r="14" spans="1:17" s="110" customFormat="1" ht="24.95" customHeight="1" x14ac:dyDescent="0.2">
      <c r="A14" s="604" t="s">
        <v>186</v>
      </c>
      <c r="B14" s="605"/>
      <c r="C14" s="605"/>
      <c r="D14" s="606"/>
      <c r="E14" s="113">
        <v>10.83088616341337</v>
      </c>
      <c r="F14" s="115">
        <v>14421</v>
      </c>
      <c r="G14" s="114">
        <v>15125</v>
      </c>
      <c r="H14" s="114">
        <v>15424</v>
      </c>
      <c r="I14" s="114">
        <v>13920</v>
      </c>
      <c r="J14" s="140">
        <v>14424</v>
      </c>
      <c r="K14" s="114">
        <v>-3</v>
      </c>
      <c r="L14" s="116">
        <v>-2.0798668885191347E-2</v>
      </c>
    </row>
    <row r="15" spans="1:17" s="110" customFormat="1" ht="15" customHeight="1" x14ac:dyDescent="0.2">
      <c r="A15" s="120"/>
      <c r="B15" s="119"/>
      <c r="C15" s="258" t="s">
        <v>106</v>
      </c>
      <c r="E15" s="113">
        <v>57.548020248249081</v>
      </c>
      <c r="F15" s="115">
        <v>8299</v>
      </c>
      <c r="G15" s="114">
        <v>8697</v>
      </c>
      <c r="H15" s="114">
        <v>8943</v>
      </c>
      <c r="I15" s="114">
        <v>7980</v>
      </c>
      <c r="J15" s="140">
        <v>8248</v>
      </c>
      <c r="K15" s="114">
        <v>51</v>
      </c>
      <c r="L15" s="116">
        <v>0.61833171677982546</v>
      </c>
    </row>
    <row r="16" spans="1:17" s="110" customFormat="1" ht="15" customHeight="1" x14ac:dyDescent="0.2">
      <c r="A16" s="120"/>
      <c r="B16" s="119"/>
      <c r="C16" s="258" t="s">
        <v>107</v>
      </c>
      <c r="E16" s="113">
        <v>42.451979751750919</v>
      </c>
      <c r="F16" s="115">
        <v>6122</v>
      </c>
      <c r="G16" s="114">
        <v>6428</v>
      </c>
      <c r="H16" s="114">
        <v>6481</v>
      </c>
      <c r="I16" s="114">
        <v>5940</v>
      </c>
      <c r="J16" s="140">
        <v>6176</v>
      </c>
      <c r="K16" s="114">
        <v>-54</v>
      </c>
      <c r="L16" s="116">
        <v>-0.87435233160621761</v>
      </c>
    </row>
    <row r="17" spans="1:12" s="110" customFormat="1" ht="15" customHeight="1" x14ac:dyDescent="0.2">
      <c r="A17" s="120"/>
      <c r="B17" s="121" t="s">
        <v>109</v>
      </c>
      <c r="C17" s="258"/>
      <c r="E17" s="113">
        <v>67.952713917699981</v>
      </c>
      <c r="F17" s="115">
        <v>90477</v>
      </c>
      <c r="G17" s="114">
        <v>91703</v>
      </c>
      <c r="H17" s="114">
        <v>92032</v>
      </c>
      <c r="I17" s="114">
        <v>91748</v>
      </c>
      <c r="J17" s="140">
        <v>91669</v>
      </c>
      <c r="K17" s="114">
        <v>-1192</v>
      </c>
      <c r="L17" s="116">
        <v>-1.3003305370408753</v>
      </c>
    </row>
    <row r="18" spans="1:12" s="110" customFormat="1" ht="15" customHeight="1" x14ac:dyDescent="0.2">
      <c r="A18" s="120"/>
      <c r="B18" s="119"/>
      <c r="C18" s="258" t="s">
        <v>106</v>
      </c>
      <c r="E18" s="113">
        <v>55.690396454347514</v>
      </c>
      <c r="F18" s="115">
        <v>50387</v>
      </c>
      <c r="G18" s="114">
        <v>51218</v>
      </c>
      <c r="H18" s="114">
        <v>51628</v>
      </c>
      <c r="I18" s="114">
        <v>51609</v>
      </c>
      <c r="J18" s="140">
        <v>51486</v>
      </c>
      <c r="K18" s="114">
        <v>-1099</v>
      </c>
      <c r="L18" s="116">
        <v>-2.1345608514936099</v>
      </c>
    </row>
    <row r="19" spans="1:12" s="110" customFormat="1" ht="15" customHeight="1" x14ac:dyDescent="0.2">
      <c r="A19" s="120"/>
      <c r="B19" s="119"/>
      <c r="C19" s="258" t="s">
        <v>107</v>
      </c>
      <c r="E19" s="113">
        <v>44.309603545652486</v>
      </c>
      <c r="F19" s="115">
        <v>40090</v>
      </c>
      <c r="G19" s="114">
        <v>40485</v>
      </c>
      <c r="H19" s="114">
        <v>40404</v>
      </c>
      <c r="I19" s="114">
        <v>40139</v>
      </c>
      <c r="J19" s="140">
        <v>40183</v>
      </c>
      <c r="K19" s="114">
        <v>-93</v>
      </c>
      <c r="L19" s="116">
        <v>-0.23144115670806062</v>
      </c>
    </row>
    <row r="20" spans="1:12" s="110" customFormat="1" ht="15" customHeight="1" x14ac:dyDescent="0.2">
      <c r="A20" s="120"/>
      <c r="B20" s="121" t="s">
        <v>110</v>
      </c>
      <c r="C20" s="258"/>
      <c r="E20" s="113">
        <v>20.178449383012762</v>
      </c>
      <c r="F20" s="115">
        <v>26867</v>
      </c>
      <c r="G20" s="114">
        <v>26789</v>
      </c>
      <c r="H20" s="114">
        <v>26555</v>
      </c>
      <c r="I20" s="114">
        <v>26148</v>
      </c>
      <c r="J20" s="140">
        <v>25595</v>
      </c>
      <c r="K20" s="114">
        <v>1272</v>
      </c>
      <c r="L20" s="116">
        <v>4.9697206485641727</v>
      </c>
    </row>
    <row r="21" spans="1:12" s="110" customFormat="1" ht="15" customHeight="1" x14ac:dyDescent="0.2">
      <c r="A21" s="120"/>
      <c r="B21" s="119"/>
      <c r="C21" s="258" t="s">
        <v>106</v>
      </c>
      <c r="E21" s="113">
        <v>53.150705326236647</v>
      </c>
      <c r="F21" s="115">
        <v>14280</v>
      </c>
      <c r="G21" s="114">
        <v>14318</v>
      </c>
      <c r="H21" s="114">
        <v>14239</v>
      </c>
      <c r="I21" s="114">
        <v>14057</v>
      </c>
      <c r="J21" s="140">
        <v>13776</v>
      </c>
      <c r="K21" s="114">
        <v>504</v>
      </c>
      <c r="L21" s="116">
        <v>3.6585365853658538</v>
      </c>
    </row>
    <row r="22" spans="1:12" s="110" customFormat="1" ht="15" customHeight="1" x14ac:dyDescent="0.2">
      <c r="A22" s="120"/>
      <c r="B22" s="119"/>
      <c r="C22" s="258" t="s">
        <v>107</v>
      </c>
      <c r="E22" s="113">
        <v>46.849294673763353</v>
      </c>
      <c r="F22" s="115">
        <v>12587</v>
      </c>
      <c r="G22" s="114">
        <v>12471</v>
      </c>
      <c r="H22" s="114">
        <v>12316</v>
      </c>
      <c r="I22" s="114">
        <v>12091</v>
      </c>
      <c r="J22" s="140">
        <v>11819</v>
      </c>
      <c r="K22" s="114">
        <v>768</v>
      </c>
      <c r="L22" s="116">
        <v>6.4980116761147304</v>
      </c>
    </row>
    <row r="23" spans="1:12" s="110" customFormat="1" ht="15" customHeight="1" x14ac:dyDescent="0.2">
      <c r="A23" s="120"/>
      <c r="B23" s="121" t="s">
        <v>111</v>
      </c>
      <c r="C23" s="258"/>
      <c r="E23" s="113">
        <v>1.0379505358738839</v>
      </c>
      <c r="F23" s="115">
        <v>1382</v>
      </c>
      <c r="G23" s="114">
        <v>1419</v>
      </c>
      <c r="H23" s="114">
        <v>1387</v>
      </c>
      <c r="I23" s="114">
        <v>1312</v>
      </c>
      <c r="J23" s="140">
        <v>1259</v>
      </c>
      <c r="K23" s="114">
        <v>123</v>
      </c>
      <c r="L23" s="116">
        <v>9.7696584590945186</v>
      </c>
    </row>
    <row r="24" spans="1:12" s="110" customFormat="1" ht="15" customHeight="1" x14ac:dyDescent="0.2">
      <c r="A24" s="120"/>
      <c r="B24" s="119"/>
      <c r="C24" s="258" t="s">
        <v>106</v>
      </c>
      <c r="E24" s="113">
        <v>62.373371924746742</v>
      </c>
      <c r="F24" s="115">
        <v>862</v>
      </c>
      <c r="G24" s="114">
        <v>897</v>
      </c>
      <c r="H24" s="114">
        <v>898</v>
      </c>
      <c r="I24" s="114">
        <v>854</v>
      </c>
      <c r="J24" s="140">
        <v>814</v>
      </c>
      <c r="K24" s="114">
        <v>48</v>
      </c>
      <c r="L24" s="116">
        <v>5.8968058968058967</v>
      </c>
    </row>
    <row r="25" spans="1:12" s="110" customFormat="1" ht="15" customHeight="1" x14ac:dyDescent="0.2">
      <c r="A25" s="120"/>
      <c r="B25" s="119"/>
      <c r="C25" s="258" t="s">
        <v>107</v>
      </c>
      <c r="E25" s="113">
        <v>37.626628075253258</v>
      </c>
      <c r="F25" s="115">
        <v>520</v>
      </c>
      <c r="G25" s="114">
        <v>522</v>
      </c>
      <c r="H25" s="114">
        <v>489</v>
      </c>
      <c r="I25" s="114">
        <v>458</v>
      </c>
      <c r="J25" s="140">
        <v>445</v>
      </c>
      <c r="K25" s="114">
        <v>75</v>
      </c>
      <c r="L25" s="116">
        <v>16.853932584269664</v>
      </c>
    </row>
    <row r="26" spans="1:12" s="110" customFormat="1" ht="15" customHeight="1" x14ac:dyDescent="0.2">
      <c r="A26" s="120"/>
      <c r="C26" s="121" t="s">
        <v>187</v>
      </c>
      <c r="D26" s="110" t="s">
        <v>188</v>
      </c>
      <c r="E26" s="113">
        <v>0.31769397733332333</v>
      </c>
      <c r="F26" s="115">
        <v>423</v>
      </c>
      <c r="G26" s="114">
        <v>419</v>
      </c>
      <c r="H26" s="114">
        <v>402</v>
      </c>
      <c r="I26" s="114">
        <v>347</v>
      </c>
      <c r="J26" s="140">
        <v>323</v>
      </c>
      <c r="K26" s="114">
        <v>100</v>
      </c>
      <c r="L26" s="116">
        <v>30.959752321981423</v>
      </c>
    </row>
    <row r="27" spans="1:12" s="110" customFormat="1" ht="15" customHeight="1" x14ac:dyDescent="0.2">
      <c r="A27" s="120"/>
      <c r="B27" s="119"/>
      <c r="D27" s="259" t="s">
        <v>106</v>
      </c>
      <c r="E27" s="113">
        <v>52.718676122931441</v>
      </c>
      <c r="F27" s="115">
        <v>223</v>
      </c>
      <c r="G27" s="114">
        <v>226</v>
      </c>
      <c r="H27" s="114">
        <v>224</v>
      </c>
      <c r="I27" s="114">
        <v>197</v>
      </c>
      <c r="J27" s="140">
        <v>181</v>
      </c>
      <c r="K27" s="114">
        <v>42</v>
      </c>
      <c r="L27" s="116">
        <v>23.204419889502763</v>
      </c>
    </row>
    <row r="28" spans="1:12" s="110" customFormat="1" ht="15" customHeight="1" x14ac:dyDescent="0.2">
      <c r="A28" s="120"/>
      <c r="B28" s="119"/>
      <c r="D28" s="259" t="s">
        <v>107</v>
      </c>
      <c r="E28" s="113">
        <v>47.281323877068559</v>
      </c>
      <c r="F28" s="115">
        <v>200</v>
      </c>
      <c r="G28" s="114">
        <v>193</v>
      </c>
      <c r="H28" s="114">
        <v>178</v>
      </c>
      <c r="I28" s="114">
        <v>150</v>
      </c>
      <c r="J28" s="140">
        <v>142</v>
      </c>
      <c r="K28" s="114">
        <v>58</v>
      </c>
      <c r="L28" s="116">
        <v>40.845070422535208</v>
      </c>
    </row>
    <row r="29" spans="1:12" s="110" customFormat="1" ht="24.95" customHeight="1" x14ac:dyDescent="0.2">
      <c r="A29" s="604" t="s">
        <v>189</v>
      </c>
      <c r="B29" s="605"/>
      <c r="C29" s="605"/>
      <c r="D29" s="606"/>
      <c r="E29" s="113">
        <v>87.80670987705318</v>
      </c>
      <c r="F29" s="115">
        <v>116912</v>
      </c>
      <c r="G29" s="114">
        <v>118929</v>
      </c>
      <c r="H29" s="114">
        <v>119442</v>
      </c>
      <c r="I29" s="114">
        <v>117562</v>
      </c>
      <c r="J29" s="140">
        <v>117682</v>
      </c>
      <c r="K29" s="114">
        <v>-770</v>
      </c>
      <c r="L29" s="116">
        <v>-0.65430567121564898</v>
      </c>
    </row>
    <row r="30" spans="1:12" s="110" customFormat="1" ht="15" customHeight="1" x14ac:dyDescent="0.2">
      <c r="A30" s="120"/>
      <c r="B30" s="119"/>
      <c r="C30" s="258" t="s">
        <v>106</v>
      </c>
      <c r="E30" s="113">
        <v>53.507766525249764</v>
      </c>
      <c r="F30" s="115">
        <v>62557</v>
      </c>
      <c r="G30" s="114">
        <v>63920</v>
      </c>
      <c r="H30" s="114">
        <v>64484</v>
      </c>
      <c r="I30" s="114">
        <v>63549</v>
      </c>
      <c r="J30" s="140">
        <v>63614</v>
      </c>
      <c r="K30" s="114">
        <v>-1057</v>
      </c>
      <c r="L30" s="116">
        <v>-1.6615839280661489</v>
      </c>
    </row>
    <row r="31" spans="1:12" s="110" customFormat="1" ht="15" customHeight="1" x14ac:dyDescent="0.2">
      <c r="A31" s="120"/>
      <c r="B31" s="119"/>
      <c r="C31" s="258" t="s">
        <v>107</v>
      </c>
      <c r="E31" s="113">
        <v>46.492233474750236</v>
      </c>
      <c r="F31" s="115">
        <v>54355</v>
      </c>
      <c r="G31" s="114">
        <v>55009</v>
      </c>
      <c r="H31" s="114">
        <v>54958</v>
      </c>
      <c r="I31" s="114">
        <v>54013</v>
      </c>
      <c r="J31" s="140">
        <v>54068</v>
      </c>
      <c r="K31" s="114">
        <v>287</v>
      </c>
      <c r="L31" s="116">
        <v>0.53081305023303993</v>
      </c>
    </row>
    <row r="32" spans="1:12" s="110" customFormat="1" ht="15" customHeight="1" x14ac:dyDescent="0.2">
      <c r="A32" s="120"/>
      <c r="B32" s="119" t="s">
        <v>117</v>
      </c>
      <c r="C32" s="258"/>
      <c r="E32" s="113">
        <v>12.134708254786064</v>
      </c>
      <c r="F32" s="115">
        <v>16157</v>
      </c>
      <c r="G32" s="114">
        <v>16024</v>
      </c>
      <c r="H32" s="114">
        <v>15871</v>
      </c>
      <c r="I32" s="114">
        <v>15480</v>
      </c>
      <c r="J32" s="140">
        <v>15187</v>
      </c>
      <c r="K32" s="114">
        <v>970</v>
      </c>
      <c r="L32" s="116">
        <v>6.3870415486929613</v>
      </c>
    </row>
    <row r="33" spans="1:12" s="110" customFormat="1" ht="15" customHeight="1" x14ac:dyDescent="0.2">
      <c r="A33" s="120"/>
      <c r="B33" s="119"/>
      <c r="C33" s="258" t="s">
        <v>106</v>
      </c>
      <c r="E33" s="113">
        <v>69.418827752676862</v>
      </c>
      <c r="F33" s="115">
        <v>11216</v>
      </c>
      <c r="G33" s="114">
        <v>11153</v>
      </c>
      <c r="H33" s="114">
        <v>11163</v>
      </c>
      <c r="I33" s="114">
        <v>10893</v>
      </c>
      <c r="J33" s="140">
        <v>10653</v>
      </c>
      <c r="K33" s="114">
        <v>563</v>
      </c>
      <c r="L33" s="116">
        <v>5.2848962733502303</v>
      </c>
    </row>
    <row r="34" spans="1:12" s="110" customFormat="1" ht="15" customHeight="1" x14ac:dyDescent="0.2">
      <c r="A34" s="120"/>
      <c r="B34" s="119"/>
      <c r="C34" s="258" t="s">
        <v>107</v>
      </c>
      <c r="E34" s="113">
        <v>30.581172247323142</v>
      </c>
      <c r="F34" s="115">
        <v>4941</v>
      </c>
      <c r="G34" s="114">
        <v>4871</v>
      </c>
      <c r="H34" s="114">
        <v>4708</v>
      </c>
      <c r="I34" s="114">
        <v>4587</v>
      </c>
      <c r="J34" s="140">
        <v>4534</v>
      </c>
      <c r="K34" s="114">
        <v>407</v>
      </c>
      <c r="L34" s="116">
        <v>8.9766210851345392</v>
      </c>
    </row>
    <row r="35" spans="1:12" s="110" customFormat="1" ht="24.95" customHeight="1" x14ac:dyDescent="0.2">
      <c r="A35" s="604" t="s">
        <v>190</v>
      </c>
      <c r="B35" s="605"/>
      <c r="C35" s="605"/>
      <c r="D35" s="606"/>
      <c r="E35" s="113">
        <v>72.685828445252241</v>
      </c>
      <c r="F35" s="115">
        <v>96779</v>
      </c>
      <c r="G35" s="114">
        <v>98568</v>
      </c>
      <c r="H35" s="114">
        <v>99135</v>
      </c>
      <c r="I35" s="114">
        <v>97415</v>
      </c>
      <c r="J35" s="140">
        <v>97551</v>
      </c>
      <c r="K35" s="114">
        <v>-772</v>
      </c>
      <c r="L35" s="116">
        <v>-0.79138091869893701</v>
      </c>
    </row>
    <row r="36" spans="1:12" s="110" customFormat="1" ht="15" customHeight="1" x14ac:dyDescent="0.2">
      <c r="A36" s="120"/>
      <c r="B36" s="119"/>
      <c r="C36" s="258" t="s">
        <v>106</v>
      </c>
      <c r="E36" s="113">
        <v>68.748385496853658</v>
      </c>
      <c r="F36" s="115">
        <v>66534</v>
      </c>
      <c r="G36" s="114">
        <v>67851</v>
      </c>
      <c r="H36" s="114">
        <v>68409</v>
      </c>
      <c r="I36" s="114">
        <v>67335</v>
      </c>
      <c r="J36" s="140">
        <v>67271</v>
      </c>
      <c r="K36" s="114">
        <v>-737</v>
      </c>
      <c r="L36" s="116">
        <v>-1.095568670006392</v>
      </c>
    </row>
    <row r="37" spans="1:12" s="110" customFormat="1" ht="15" customHeight="1" x14ac:dyDescent="0.2">
      <c r="A37" s="120"/>
      <c r="B37" s="119"/>
      <c r="C37" s="258" t="s">
        <v>107</v>
      </c>
      <c r="E37" s="113">
        <v>31.251614503146342</v>
      </c>
      <c r="F37" s="115">
        <v>30245</v>
      </c>
      <c r="G37" s="114">
        <v>30717</v>
      </c>
      <c r="H37" s="114">
        <v>30726</v>
      </c>
      <c r="I37" s="114">
        <v>30080</v>
      </c>
      <c r="J37" s="140">
        <v>30280</v>
      </c>
      <c r="K37" s="114">
        <v>-35</v>
      </c>
      <c r="L37" s="116">
        <v>-0.11558784676354029</v>
      </c>
    </row>
    <row r="38" spans="1:12" s="110" customFormat="1" ht="15" customHeight="1" x14ac:dyDescent="0.2">
      <c r="A38" s="120"/>
      <c r="B38" s="119" t="s">
        <v>182</v>
      </c>
      <c r="C38" s="258"/>
      <c r="E38" s="113">
        <v>27.314171554747759</v>
      </c>
      <c r="F38" s="115">
        <v>36368</v>
      </c>
      <c r="G38" s="114">
        <v>36468</v>
      </c>
      <c r="H38" s="114">
        <v>36263</v>
      </c>
      <c r="I38" s="114">
        <v>35713</v>
      </c>
      <c r="J38" s="140">
        <v>35396</v>
      </c>
      <c r="K38" s="114">
        <v>972</v>
      </c>
      <c r="L38" s="116">
        <v>2.7460730025991635</v>
      </c>
    </row>
    <row r="39" spans="1:12" s="110" customFormat="1" ht="15" customHeight="1" x14ac:dyDescent="0.2">
      <c r="A39" s="120"/>
      <c r="B39" s="119"/>
      <c r="C39" s="258" t="s">
        <v>106</v>
      </c>
      <c r="E39" s="113">
        <v>20.056093268807743</v>
      </c>
      <c r="F39" s="115">
        <v>7294</v>
      </c>
      <c r="G39" s="114">
        <v>7279</v>
      </c>
      <c r="H39" s="114">
        <v>7299</v>
      </c>
      <c r="I39" s="114">
        <v>7165</v>
      </c>
      <c r="J39" s="140">
        <v>7053</v>
      </c>
      <c r="K39" s="114">
        <v>241</v>
      </c>
      <c r="L39" s="116">
        <v>3.4169856798525449</v>
      </c>
    </row>
    <row r="40" spans="1:12" s="110" customFormat="1" ht="15" customHeight="1" x14ac:dyDescent="0.2">
      <c r="A40" s="120"/>
      <c r="B40" s="119"/>
      <c r="C40" s="258" t="s">
        <v>107</v>
      </c>
      <c r="E40" s="113">
        <v>79.943906731192257</v>
      </c>
      <c r="F40" s="115">
        <v>29074</v>
      </c>
      <c r="G40" s="114">
        <v>29189</v>
      </c>
      <c r="H40" s="114">
        <v>28964</v>
      </c>
      <c r="I40" s="114">
        <v>28548</v>
      </c>
      <c r="J40" s="140">
        <v>28343</v>
      </c>
      <c r="K40" s="114">
        <v>731</v>
      </c>
      <c r="L40" s="116">
        <v>2.5791200649190276</v>
      </c>
    </row>
    <row r="41" spans="1:12" s="110" customFormat="1" ht="24.75" customHeight="1" x14ac:dyDescent="0.2">
      <c r="A41" s="604" t="s">
        <v>518</v>
      </c>
      <c r="B41" s="605"/>
      <c r="C41" s="605"/>
      <c r="D41" s="606"/>
      <c r="E41" s="113">
        <v>5.1379302575349053</v>
      </c>
      <c r="F41" s="115">
        <v>6841</v>
      </c>
      <c r="G41" s="114">
        <v>7585</v>
      </c>
      <c r="H41" s="114">
        <v>7617</v>
      </c>
      <c r="I41" s="114">
        <v>6222</v>
      </c>
      <c r="J41" s="140">
        <v>6685</v>
      </c>
      <c r="K41" s="114">
        <v>156</v>
      </c>
      <c r="L41" s="116">
        <v>2.3335826477187736</v>
      </c>
    </row>
    <row r="42" spans="1:12" s="110" customFormat="1" ht="15" customHeight="1" x14ac:dyDescent="0.2">
      <c r="A42" s="120"/>
      <c r="B42" s="119"/>
      <c r="C42" s="258" t="s">
        <v>106</v>
      </c>
      <c r="E42" s="113">
        <v>56.702236515129364</v>
      </c>
      <c r="F42" s="115">
        <v>3879</v>
      </c>
      <c r="G42" s="114">
        <v>4392</v>
      </c>
      <c r="H42" s="114">
        <v>4463</v>
      </c>
      <c r="I42" s="114">
        <v>3542</v>
      </c>
      <c r="J42" s="140">
        <v>3789</v>
      </c>
      <c r="K42" s="114">
        <v>90</v>
      </c>
      <c r="L42" s="116">
        <v>2.3752969121140142</v>
      </c>
    </row>
    <row r="43" spans="1:12" s="110" customFormat="1" ht="15" customHeight="1" x14ac:dyDescent="0.2">
      <c r="A43" s="123"/>
      <c r="B43" s="124"/>
      <c r="C43" s="260" t="s">
        <v>107</v>
      </c>
      <c r="D43" s="261"/>
      <c r="E43" s="125">
        <v>43.297763484870636</v>
      </c>
      <c r="F43" s="143">
        <v>2962</v>
      </c>
      <c r="G43" s="144">
        <v>3193</v>
      </c>
      <c r="H43" s="144">
        <v>3154</v>
      </c>
      <c r="I43" s="144">
        <v>2680</v>
      </c>
      <c r="J43" s="145">
        <v>2896</v>
      </c>
      <c r="K43" s="144">
        <v>66</v>
      </c>
      <c r="L43" s="146">
        <v>2.2790055248618786</v>
      </c>
    </row>
    <row r="44" spans="1:12" s="110" customFormat="1" ht="45.75" customHeight="1" x14ac:dyDescent="0.2">
      <c r="A44" s="604" t="s">
        <v>191</v>
      </c>
      <c r="B44" s="605"/>
      <c r="C44" s="605"/>
      <c r="D44" s="606"/>
      <c r="E44" s="113">
        <v>0.68871247568476945</v>
      </c>
      <c r="F44" s="115">
        <v>917</v>
      </c>
      <c r="G44" s="114">
        <v>925</v>
      </c>
      <c r="H44" s="114">
        <v>927</v>
      </c>
      <c r="I44" s="114">
        <v>915</v>
      </c>
      <c r="J44" s="140">
        <v>929</v>
      </c>
      <c r="K44" s="114">
        <v>-12</v>
      </c>
      <c r="L44" s="116">
        <v>-1.2917115177610334</v>
      </c>
    </row>
    <row r="45" spans="1:12" s="110" customFormat="1" ht="15" customHeight="1" x14ac:dyDescent="0.2">
      <c r="A45" s="120"/>
      <c r="B45" s="119"/>
      <c r="C45" s="258" t="s">
        <v>106</v>
      </c>
      <c r="E45" s="113">
        <v>58.99672846237732</v>
      </c>
      <c r="F45" s="115">
        <v>541</v>
      </c>
      <c r="G45" s="114">
        <v>549</v>
      </c>
      <c r="H45" s="114">
        <v>545</v>
      </c>
      <c r="I45" s="114">
        <v>533</v>
      </c>
      <c r="J45" s="140">
        <v>542</v>
      </c>
      <c r="K45" s="114">
        <v>-1</v>
      </c>
      <c r="L45" s="116">
        <v>-0.18450184501845018</v>
      </c>
    </row>
    <row r="46" spans="1:12" s="110" customFormat="1" ht="15" customHeight="1" x14ac:dyDescent="0.2">
      <c r="A46" s="123"/>
      <c r="B46" s="124"/>
      <c r="C46" s="260" t="s">
        <v>107</v>
      </c>
      <c r="D46" s="261"/>
      <c r="E46" s="125">
        <v>41.00327153762268</v>
      </c>
      <c r="F46" s="143">
        <v>376</v>
      </c>
      <c r="G46" s="144">
        <v>376</v>
      </c>
      <c r="H46" s="144">
        <v>382</v>
      </c>
      <c r="I46" s="144">
        <v>382</v>
      </c>
      <c r="J46" s="145">
        <v>387</v>
      </c>
      <c r="K46" s="144">
        <v>-11</v>
      </c>
      <c r="L46" s="146">
        <v>-2.842377260981912</v>
      </c>
    </row>
    <row r="47" spans="1:12" s="110" customFormat="1" ht="39" customHeight="1" x14ac:dyDescent="0.2">
      <c r="A47" s="604" t="s">
        <v>519</v>
      </c>
      <c r="B47" s="607"/>
      <c r="C47" s="607"/>
      <c r="D47" s="608"/>
      <c r="E47" s="113">
        <v>0.44612345753190086</v>
      </c>
      <c r="F47" s="115">
        <v>594</v>
      </c>
      <c r="G47" s="114">
        <v>634</v>
      </c>
      <c r="H47" s="114">
        <v>575</v>
      </c>
      <c r="I47" s="114">
        <v>546</v>
      </c>
      <c r="J47" s="140">
        <v>582</v>
      </c>
      <c r="K47" s="114">
        <v>12</v>
      </c>
      <c r="L47" s="116">
        <v>2.0618556701030926</v>
      </c>
    </row>
    <row r="48" spans="1:12" s="110" customFormat="1" ht="15" customHeight="1" x14ac:dyDescent="0.2">
      <c r="A48" s="120"/>
      <c r="B48" s="119"/>
      <c r="C48" s="258" t="s">
        <v>106</v>
      </c>
      <c r="E48" s="113">
        <v>37.710437710437709</v>
      </c>
      <c r="F48" s="115">
        <v>224</v>
      </c>
      <c r="G48" s="114">
        <v>236</v>
      </c>
      <c r="H48" s="114">
        <v>203</v>
      </c>
      <c r="I48" s="114">
        <v>212</v>
      </c>
      <c r="J48" s="140">
        <v>225</v>
      </c>
      <c r="K48" s="114">
        <v>-1</v>
      </c>
      <c r="L48" s="116">
        <v>-0.44444444444444442</v>
      </c>
    </row>
    <row r="49" spans="1:12" s="110" customFormat="1" ht="15" customHeight="1" x14ac:dyDescent="0.2">
      <c r="A49" s="123"/>
      <c r="B49" s="124"/>
      <c r="C49" s="260" t="s">
        <v>107</v>
      </c>
      <c r="D49" s="261"/>
      <c r="E49" s="125">
        <v>62.289562289562291</v>
      </c>
      <c r="F49" s="143">
        <v>370</v>
      </c>
      <c r="G49" s="144">
        <v>398</v>
      </c>
      <c r="H49" s="144">
        <v>372</v>
      </c>
      <c r="I49" s="144">
        <v>334</v>
      </c>
      <c r="J49" s="145">
        <v>357</v>
      </c>
      <c r="K49" s="144">
        <v>13</v>
      </c>
      <c r="L49" s="146">
        <v>3.6414565826330532</v>
      </c>
    </row>
    <row r="50" spans="1:12" s="110" customFormat="1" ht="24.95" customHeight="1" x14ac:dyDescent="0.2">
      <c r="A50" s="609" t="s">
        <v>192</v>
      </c>
      <c r="B50" s="610"/>
      <c r="C50" s="610"/>
      <c r="D50" s="611"/>
      <c r="E50" s="262">
        <v>15.785560320547965</v>
      </c>
      <c r="F50" s="263">
        <v>21018</v>
      </c>
      <c r="G50" s="264">
        <v>21984</v>
      </c>
      <c r="H50" s="264">
        <v>22057</v>
      </c>
      <c r="I50" s="264">
        <v>20543</v>
      </c>
      <c r="J50" s="265">
        <v>20571</v>
      </c>
      <c r="K50" s="263">
        <v>447</v>
      </c>
      <c r="L50" s="266">
        <v>2.1729619367070145</v>
      </c>
    </row>
    <row r="51" spans="1:12" s="110" customFormat="1" ht="15" customHeight="1" x14ac:dyDescent="0.2">
      <c r="A51" s="120"/>
      <c r="B51" s="119"/>
      <c r="C51" s="258" t="s">
        <v>106</v>
      </c>
      <c r="E51" s="113">
        <v>61.252259967646779</v>
      </c>
      <c r="F51" s="115">
        <v>12874</v>
      </c>
      <c r="G51" s="114">
        <v>13441</v>
      </c>
      <c r="H51" s="114">
        <v>13596</v>
      </c>
      <c r="I51" s="114">
        <v>12694</v>
      </c>
      <c r="J51" s="140">
        <v>12688</v>
      </c>
      <c r="K51" s="114">
        <v>186</v>
      </c>
      <c r="L51" s="116">
        <v>1.465952080706179</v>
      </c>
    </row>
    <row r="52" spans="1:12" s="110" customFormat="1" ht="15" customHeight="1" x14ac:dyDescent="0.2">
      <c r="A52" s="120"/>
      <c r="B52" s="119"/>
      <c r="C52" s="258" t="s">
        <v>107</v>
      </c>
      <c r="E52" s="113">
        <v>38.747740032353221</v>
      </c>
      <c r="F52" s="115">
        <v>8144</v>
      </c>
      <c r="G52" s="114">
        <v>8543</v>
      </c>
      <c r="H52" s="114">
        <v>8461</v>
      </c>
      <c r="I52" s="114">
        <v>7849</v>
      </c>
      <c r="J52" s="140">
        <v>7883</v>
      </c>
      <c r="K52" s="114">
        <v>261</v>
      </c>
      <c r="L52" s="116">
        <v>3.310922237726754</v>
      </c>
    </row>
    <row r="53" spans="1:12" s="110" customFormat="1" ht="15" customHeight="1" x14ac:dyDescent="0.2">
      <c r="A53" s="120"/>
      <c r="B53" s="119"/>
      <c r="C53" s="258" t="s">
        <v>187</v>
      </c>
      <c r="D53" s="110" t="s">
        <v>193</v>
      </c>
      <c r="E53" s="113">
        <v>22.618707774288705</v>
      </c>
      <c r="F53" s="115">
        <v>4754</v>
      </c>
      <c r="G53" s="114">
        <v>5596</v>
      </c>
      <c r="H53" s="114">
        <v>5635</v>
      </c>
      <c r="I53" s="114">
        <v>4312</v>
      </c>
      <c r="J53" s="140">
        <v>4603</v>
      </c>
      <c r="K53" s="114">
        <v>151</v>
      </c>
      <c r="L53" s="116">
        <v>3.2804692591787963</v>
      </c>
    </row>
    <row r="54" spans="1:12" s="110" customFormat="1" ht="15" customHeight="1" x14ac:dyDescent="0.2">
      <c r="A54" s="120"/>
      <c r="B54" s="119"/>
      <c r="D54" s="267" t="s">
        <v>194</v>
      </c>
      <c r="E54" s="113">
        <v>58.498106857383256</v>
      </c>
      <c r="F54" s="115">
        <v>2781</v>
      </c>
      <c r="G54" s="114">
        <v>3252</v>
      </c>
      <c r="H54" s="114">
        <v>3340</v>
      </c>
      <c r="I54" s="114">
        <v>2544</v>
      </c>
      <c r="J54" s="140">
        <v>2688</v>
      </c>
      <c r="K54" s="114">
        <v>93</v>
      </c>
      <c r="L54" s="116">
        <v>3.4598214285714284</v>
      </c>
    </row>
    <row r="55" spans="1:12" s="110" customFormat="1" ht="15" customHeight="1" x14ac:dyDescent="0.2">
      <c r="A55" s="120"/>
      <c r="B55" s="119"/>
      <c r="D55" s="267" t="s">
        <v>195</v>
      </c>
      <c r="E55" s="113">
        <v>41.501893142616744</v>
      </c>
      <c r="F55" s="115">
        <v>1973</v>
      </c>
      <c r="G55" s="114">
        <v>2344</v>
      </c>
      <c r="H55" s="114">
        <v>2295</v>
      </c>
      <c r="I55" s="114">
        <v>1768</v>
      </c>
      <c r="J55" s="140">
        <v>1915</v>
      </c>
      <c r="K55" s="114">
        <v>58</v>
      </c>
      <c r="L55" s="116">
        <v>3.0287206266318538</v>
      </c>
    </row>
    <row r="56" spans="1:12" s="110" customFormat="1" ht="15" customHeight="1" x14ac:dyDescent="0.2">
      <c r="A56" s="120"/>
      <c r="B56" s="119" t="s">
        <v>196</v>
      </c>
      <c r="C56" s="258"/>
      <c r="E56" s="113">
        <v>62.388187492020101</v>
      </c>
      <c r="F56" s="115">
        <v>83068</v>
      </c>
      <c r="G56" s="114">
        <v>83665</v>
      </c>
      <c r="H56" s="114">
        <v>84065</v>
      </c>
      <c r="I56" s="114">
        <v>83712</v>
      </c>
      <c r="J56" s="140">
        <v>83703</v>
      </c>
      <c r="K56" s="114">
        <v>-635</v>
      </c>
      <c r="L56" s="116">
        <v>-0.75863469648638637</v>
      </c>
    </row>
    <row r="57" spans="1:12" s="110" customFormat="1" ht="15" customHeight="1" x14ac:dyDescent="0.2">
      <c r="A57" s="120"/>
      <c r="B57" s="119"/>
      <c r="C57" s="258" t="s">
        <v>106</v>
      </c>
      <c r="E57" s="113">
        <v>53.345451918909809</v>
      </c>
      <c r="F57" s="115">
        <v>44313</v>
      </c>
      <c r="G57" s="114">
        <v>44777</v>
      </c>
      <c r="H57" s="114">
        <v>45178</v>
      </c>
      <c r="I57" s="114">
        <v>45140</v>
      </c>
      <c r="J57" s="140">
        <v>45166</v>
      </c>
      <c r="K57" s="114">
        <v>-853</v>
      </c>
      <c r="L57" s="116">
        <v>-1.8885887614577337</v>
      </c>
    </row>
    <row r="58" spans="1:12" s="110" customFormat="1" ht="15" customHeight="1" x14ac:dyDescent="0.2">
      <c r="A58" s="120"/>
      <c r="B58" s="119"/>
      <c r="C58" s="258" t="s">
        <v>107</v>
      </c>
      <c r="E58" s="113">
        <v>46.654548081090191</v>
      </c>
      <c r="F58" s="115">
        <v>38755</v>
      </c>
      <c r="G58" s="114">
        <v>38888</v>
      </c>
      <c r="H58" s="114">
        <v>38887</v>
      </c>
      <c r="I58" s="114">
        <v>38572</v>
      </c>
      <c r="J58" s="140">
        <v>38537</v>
      </c>
      <c r="K58" s="114">
        <v>218</v>
      </c>
      <c r="L58" s="116">
        <v>0.56569011599242291</v>
      </c>
    </row>
    <row r="59" spans="1:12" s="110" customFormat="1" ht="15" customHeight="1" x14ac:dyDescent="0.2">
      <c r="A59" s="120"/>
      <c r="B59" s="119"/>
      <c r="C59" s="258" t="s">
        <v>105</v>
      </c>
      <c r="D59" s="110" t="s">
        <v>197</v>
      </c>
      <c r="E59" s="113">
        <v>94.007319304666055</v>
      </c>
      <c r="F59" s="115">
        <v>78090</v>
      </c>
      <c r="G59" s="114">
        <v>78662</v>
      </c>
      <c r="H59" s="114">
        <v>79040</v>
      </c>
      <c r="I59" s="114">
        <v>78726</v>
      </c>
      <c r="J59" s="140">
        <v>78767</v>
      </c>
      <c r="K59" s="114">
        <v>-677</v>
      </c>
      <c r="L59" s="116">
        <v>-0.85949699747356123</v>
      </c>
    </row>
    <row r="60" spans="1:12" s="110" customFormat="1" ht="15" customHeight="1" x14ac:dyDescent="0.2">
      <c r="A60" s="120"/>
      <c r="B60" s="119"/>
      <c r="C60" s="258"/>
      <c r="D60" s="267" t="s">
        <v>198</v>
      </c>
      <c r="E60" s="113">
        <v>51.864515302855679</v>
      </c>
      <c r="F60" s="115">
        <v>40501</v>
      </c>
      <c r="G60" s="114">
        <v>40929</v>
      </c>
      <c r="H60" s="114">
        <v>41315</v>
      </c>
      <c r="I60" s="114">
        <v>41296</v>
      </c>
      <c r="J60" s="140">
        <v>41340</v>
      </c>
      <c r="K60" s="114">
        <v>-839</v>
      </c>
      <c r="L60" s="116">
        <v>-2.0295113691340108</v>
      </c>
    </row>
    <row r="61" spans="1:12" s="110" customFormat="1" ht="15" customHeight="1" x14ac:dyDescent="0.2">
      <c r="A61" s="120"/>
      <c r="B61" s="119"/>
      <c r="C61" s="258"/>
      <c r="D61" s="267" t="s">
        <v>199</v>
      </c>
      <c r="E61" s="113">
        <v>48.135484697144321</v>
      </c>
      <c r="F61" s="115">
        <v>37589</v>
      </c>
      <c r="G61" s="114">
        <v>37733</v>
      </c>
      <c r="H61" s="114">
        <v>37725</v>
      </c>
      <c r="I61" s="114">
        <v>37430</v>
      </c>
      <c r="J61" s="140">
        <v>37427</v>
      </c>
      <c r="K61" s="114">
        <v>162</v>
      </c>
      <c r="L61" s="116">
        <v>0.43284260026184307</v>
      </c>
    </row>
    <row r="62" spans="1:12" s="110" customFormat="1" ht="15" customHeight="1" x14ac:dyDescent="0.2">
      <c r="A62" s="120"/>
      <c r="B62" s="119"/>
      <c r="C62" s="258"/>
      <c r="D62" s="258" t="s">
        <v>200</v>
      </c>
      <c r="E62" s="113">
        <v>5.9926806953339433</v>
      </c>
      <c r="F62" s="115">
        <v>4978</v>
      </c>
      <c r="G62" s="114">
        <v>5003</v>
      </c>
      <c r="H62" s="114">
        <v>5025</v>
      </c>
      <c r="I62" s="114">
        <v>4986</v>
      </c>
      <c r="J62" s="140">
        <v>4936</v>
      </c>
      <c r="K62" s="114">
        <v>42</v>
      </c>
      <c r="L62" s="116">
        <v>0.85089141004862234</v>
      </c>
    </row>
    <row r="63" spans="1:12" s="110" customFormat="1" ht="15" customHeight="1" x14ac:dyDescent="0.2">
      <c r="A63" s="120"/>
      <c r="B63" s="119"/>
      <c r="C63" s="258"/>
      <c r="D63" s="267" t="s">
        <v>198</v>
      </c>
      <c r="E63" s="113">
        <v>76.576938529529926</v>
      </c>
      <c r="F63" s="115">
        <v>3812</v>
      </c>
      <c r="G63" s="114">
        <v>3848</v>
      </c>
      <c r="H63" s="114">
        <v>3863</v>
      </c>
      <c r="I63" s="114">
        <v>3844</v>
      </c>
      <c r="J63" s="140">
        <v>3826</v>
      </c>
      <c r="K63" s="114">
        <v>-14</v>
      </c>
      <c r="L63" s="116">
        <v>-0.36591740721380034</v>
      </c>
    </row>
    <row r="64" spans="1:12" s="110" customFormat="1" ht="15" customHeight="1" x14ac:dyDescent="0.2">
      <c r="A64" s="120"/>
      <c r="B64" s="119"/>
      <c r="C64" s="258"/>
      <c r="D64" s="267" t="s">
        <v>199</v>
      </c>
      <c r="E64" s="113">
        <v>23.423061470470067</v>
      </c>
      <c r="F64" s="115">
        <v>1166</v>
      </c>
      <c r="G64" s="114">
        <v>1155</v>
      </c>
      <c r="H64" s="114">
        <v>1162</v>
      </c>
      <c r="I64" s="114">
        <v>1142</v>
      </c>
      <c r="J64" s="140">
        <v>1110</v>
      </c>
      <c r="K64" s="114">
        <v>56</v>
      </c>
      <c r="L64" s="116">
        <v>5.045045045045045</v>
      </c>
    </row>
    <row r="65" spans="1:12" s="110" customFormat="1" ht="15" customHeight="1" x14ac:dyDescent="0.2">
      <c r="A65" s="120"/>
      <c r="B65" s="119" t="s">
        <v>201</v>
      </c>
      <c r="C65" s="258"/>
      <c r="E65" s="113">
        <v>10.120393249566268</v>
      </c>
      <c r="F65" s="115">
        <v>13475</v>
      </c>
      <c r="G65" s="114">
        <v>13502</v>
      </c>
      <c r="H65" s="114">
        <v>13312</v>
      </c>
      <c r="I65" s="114">
        <v>13145</v>
      </c>
      <c r="J65" s="140">
        <v>12991</v>
      </c>
      <c r="K65" s="114">
        <v>484</v>
      </c>
      <c r="L65" s="116">
        <v>3.7256562235393735</v>
      </c>
    </row>
    <row r="66" spans="1:12" s="110" customFormat="1" ht="15" customHeight="1" x14ac:dyDescent="0.2">
      <c r="A66" s="120"/>
      <c r="B66" s="119"/>
      <c r="C66" s="258" t="s">
        <v>106</v>
      </c>
      <c r="E66" s="113">
        <v>53.862708719851575</v>
      </c>
      <c r="F66" s="115">
        <v>7258</v>
      </c>
      <c r="G66" s="114">
        <v>7336</v>
      </c>
      <c r="H66" s="114">
        <v>7261</v>
      </c>
      <c r="I66" s="114">
        <v>7124</v>
      </c>
      <c r="J66" s="140">
        <v>7043</v>
      </c>
      <c r="K66" s="114">
        <v>215</v>
      </c>
      <c r="L66" s="116">
        <v>3.0526764162998723</v>
      </c>
    </row>
    <row r="67" spans="1:12" s="110" customFormat="1" ht="15" customHeight="1" x14ac:dyDescent="0.2">
      <c r="A67" s="120"/>
      <c r="B67" s="119"/>
      <c r="C67" s="258" t="s">
        <v>107</v>
      </c>
      <c r="E67" s="113">
        <v>46.137291280148425</v>
      </c>
      <c r="F67" s="115">
        <v>6217</v>
      </c>
      <c r="G67" s="114">
        <v>6166</v>
      </c>
      <c r="H67" s="114">
        <v>6051</v>
      </c>
      <c r="I67" s="114">
        <v>6021</v>
      </c>
      <c r="J67" s="140">
        <v>5948</v>
      </c>
      <c r="K67" s="114">
        <v>269</v>
      </c>
      <c r="L67" s="116">
        <v>4.5225285810356421</v>
      </c>
    </row>
    <row r="68" spans="1:12" s="110" customFormat="1" ht="15" customHeight="1" x14ac:dyDescent="0.2">
      <c r="A68" s="120"/>
      <c r="B68" s="119"/>
      <c r="C68" s="258" t="s">
        <v>105</v>
      </c>
      <c r="D68" s="110" t="s">
        <v>202</v>
      </c>
      <c r="E68" s="113">
        <v>21.061224489795919</v>
      </c>
      <c r="F68" s="115">
        <v>2838</v>
      </c>
      <c r="G68" s="114">
        <v>2831</v>
      </c>
      <c r="H68" s="114">
        <v>2740</v>
      </c>
      <c r="I68" s="114">
        <v>2640</v>
      </c>
      <c r="J68" s="140">
        <v>2563</v>
      </c>
      <c r="K68" s="114">
        <v>275</v>
      </c>
      <c r="L68" s="116">
        <v>10.729613733905579</v>
      </c>
    </row>
    <row r="69" spans="1:12" s="110" customFormat="1" ht="15" customHeight="1" x14ac:dyDescent="0.2">
      <c r="A69" s="120"/>
      <c r="B69" s="119"/>
      <c r="C69" s="258"/>
      <c r="D69" s="267" t="s">
        <v>198</v>
      </c>
      <c r="E69" s="113">
        <v>52.466525722339675</v>
      </c>
      <c r="F69" s="115">
        <v>1489</v>
      </c>
      <c r="G69" s="114">
        <v>1488</v>
      </c>
      <c r="H69" s="114">
        <v>1458</v>
      </c>
      <c r="I69" s="114">
        <v>1394</v>
      </c>
      <c r="J69" s="140">
        <v>1354</v>
      </c>
      <c r="K69" s="114">
        <v>135</v>
      </c>
      <c r="L69" s="116">
        <v>9.9704579025110789</v>
      </c>
    </row>
    <row r="70" spans="1:12" s="110" customFormat="1" ht="15" customHeight="1" x14ac:dyDescent="0.2">
      <c r="A70" s="120"/>
      <c r="B70" s="119"/>
      <c r="C70" s="258"/>
      <c r="D70" s="267" t="s">
        <v>199</v>
      </c>
      <c r="E70" s="113">
        <v>47.533474277660325</v>
      </c>
      <c r="F70" s="115">
        <v>1349</v>
      </c>
      <c r="G70" s="114">
        <v>1343</v>
      </c>
      <c r="H70" s="114">
        <v>1282</v>
      </c>
      <c r="I70" s="114">
        <v>1246</v>
      </c>
      <c r="J70" s="140">
        <v>1209</v>
      </c>
      <c r="K70" s="114">
        <v>140</v>
      </c>
      <c r="L70" s="116">
        <v>11.579818031430934</v>
      </c>
    </row>
    <row r="71" spans="1:12" s="110" customFormat="1" ht="15" customHeight="1" x14ac:dyDescent="0.2">
      <c r="A71" s="120"/>
      <c r="B71" s="119"/>
      <c r="C71" s="258"/>
      <c r="D71" s="110" t="s">
        <v>203</v>
      </c>
      <c r="E71" s="113">
        <v>72.712430426716139</v>
      </c>
      <c r="F71" s="115">
        <v>9798</v>
      </c>
      <c r="G71" s="114">
        <v>9821</v>
      </c>
      <c r="H71" s="114">
        <v>9719</v>
      </c>
      <c r="I71" s="114">
        <v>9681</v>
      </c>
      <c r="J71" s="140">
        <v>9630</v>
      </c>
      <c r="K71" s="114">
        <v>168</v>
      </c>
      <c r="L71" s="116">
        <v>1.7445482866043613</v>
      </c>
    </row>
    <row r="72" spans="1:12" s="110" customFormat="1" ht="15" customHeight="1" x14ac:dyDescent="0.2">
      <c r="A72" s="120"/>
      <c r="B72" s="119"/>
      <c r="C72" s="258"/>
      <c r="D72" s="267" t="s">
        <v>198</v>
      </c>
      <c r="E72" s="113">
        <v>53.531332925086751</v>
      </c>
      <c r="F72" s="115">
        <v>5245</v>
      </c>
      <c r="G72" s="114">
        <v>5316</v>
      </c>
      <c r="H72" s="114">
        <v>5268</v>
      </c>
      <c r="I72" s="114">
        <v>5209</v>
      </c>
      <c r="J72" s="140">
        <v>5190</v>
      </c>
      <c r="K72" s="114">
        <v>55</v>
      </c>
      <c r="L72" s="116">
        <v>1.0597302504816957</v>
      </c>
    </row>
    <row r="73" spans="1:12" s="110" customFormat="1" ht="15" customHeight="1" x14ac:dyDescent="0.2">
      <c r="A73" s="120"/>
      <c r="B73" s="119"/>
      <c r="C73" s="258"/>
      <c r="D73" s="267" t="s">
        <v>199</v>
      </c>
      <c r="E73" s="113">
        <v>46.468667074913249</v>
      </c>
      <c r="F73" s="115">
        <v>4553</v>
      </c>
      <c r="G73" s="114">
        <v>4505</v>
      </c>
      <c r="H73" s="114">
        <v>4451</v>
      </c>
      <c r="I73" s="114">
        <v>4472</v>
      </c>
      <c r="J73" s="140">
        <v>4440</v>
      </c>
      <c r="K73" s="114">
        <v>113</v>
      </c>
      <c r="L73" s="116">
        <v>2.545045045045045</v>
      </c>
    </row>
    <row r="74" spans="1:12" s="110" customFormat="1" ht="15" customHeight="1" x14ac:dyDescent="0.2">
      <c r="A74" s="120"/>
      <c r="B74" s="119"/>
      <c r="C74" s="258"/>
      <c r="D74" s="110" t="s">
        <v>204</v>
      </c>
      <c r="E74" s="113">
        <v>6.2263450834879404</v>
      </c>
      <c r="F74" s="115">
        <v>839</v>
      </c>
      <c r="G74" s="114">
        <v>850</v>
      </c>
      <c r="H74" s="114">
        <v>853</v>
      </c>
      <c r="I74" s="114">
        <v>824</v>
      </c>
      <c r="J74" s="140">
        <v>798</v>
      </c>
      <c r="K74" s="114">
        <v>41</v>
      </c>
      <c r="L74" s="116">
        <v>5.1378446115288217</v>
      </c>
    </row>
    <row r="75" spans="1:12" s="110" customFormat="1" ht="15" customHeight="1" x14ac:dyDescent="0.2">
      <c r="A75" s="120"/>
      <c r="B75" s="119"/>
      <c r="C75" s="258"/>
      <c r="D75" s="267" t="s">
        <v>198</v>
      </c>
      <c r="E75" s="113">
        <v>62.455303933253873</v>
      </c>
      <c r="F75" s="115">
        <v>524</v>
      </c>
      <c r="G75" s="114">
        <v>532</v>
      </c>
      <c r="H75" s="114">
        <v>535</v>
      </c>
      <c r="I75" s="114">
        <v>521</v>
      </c>
      <c r="J75" s="140">
        <v>499</v>
      </c>
      <c r="K75" s="114">
        <v>25</v>
      </c>
      <c r="L75" s="116">
        <v>5.0100200400801604</v>
      </c>
    </row>
    <row r="76" spans="1:12" s="110" customFormat="1" ht="15" customHeight="1" x14ac:dyDescent="0.2">
      <c r="A76" s="120"/>
      <c r="B76" s="119"/>
      <c r="C76" s="258"/>
      <c r="D76" s="267" t="s">
        <v>199</v>
      </c>
      <c r="E76" s="113">
        <v>37.544696066746127</v>
      </c>
      <c r="F76" s="115">
        <v>315</v>
      </c>
      <c r="G76" s="114">
        <v>318</v>
      </c>
      <c r="H76" s="114">
        <v>318</v>
      </c>
      <c r="I76" s="114">
        <v>303</v>
      </c>
      <c r="J76" s="140">
        <v>299</v>
      </c>
      <c r="K76" s="114">
        <v>16</v>
      </c>
      <c r="L76" s="116">
        <v>5.3511705685618729</v>
      </c>
    </row>
    <row r="77" spans="1:12" s="110" customFormat="1" ht="15" customHeight="1" x14ac:dyDescent="0.2">
      <c r="A77" s="534"/>
      <c r="B77" s="119" t="s">
        <v>205</v>
      </c>
      <c r="C77" s="268"/>
      <c r="D77" s="182"/>
      <c r="E77" s="113">
        <v>11.705858937865667</v>
      </c>
      <c r="F77" s="115">
        <v>15586</v>
      </c>
      <c r="G77" s="114">
        <v>15885</v>
      </c>
      <c r="H77" s="114">
        <v>15964</v>
      </c>
      <c r="I77" s="114">
        <v>15728</v>
      </c>
      <c r="J77" s="140">
        <v>15682</v>
      </c>
      <c r="K77" s="114">
        <v>-96</v>
      </c>
      <c r="L77" s="116">
        <v>-0.61216681545721208</v>
      </c>
    </row>
    <row r="78" spans="1:12" s="110" customFormat="1" ht="15" customHeight="1" x14ac:dyDescent="0.2">
      <c r="A78" s="120"/>
      <c r="B78" s="119"/>
      <c r="C78" s="268" t="s">
        <v>106</v>
      </c>
      <c r="D78" s="182"/>
      <c r="E78" s="113">
        <v>60.201462851276787</v>
      </c>
      <c r="F78" s="115">
        <v>9383</v>
      </c>
      <c r="G78" s="114">
        <v>9576</v>
      </c>
      <c r="H78" s="114">
        <v>9673</v>
      </c>
      <c r="I78" s="114">
        <v>9542</v>
      </c>
      <c r="J78" s="140">
        <v>9427</v>
      </c>
      <c r="K78" s="114">
        <v>-44</v>
      </c>
      <c r="L78" s="116">
        <v>-0.46674445740956827</v>
      </c>
    </row>
    <row r="79" spans="1:12" s="110" customFormat="1" ht="15" customHeight="1" x14ac:dyDescent="0.2">
      <c r="A79" s="123"/>
      <c r="B79" s="124"/>
      <c r="C79" s="260" t="s">
        <v>107</v>
      </c>
      <c r="D79" s="261"/>
      <c r="E79" s="125">
        <v>39.798537148723213</v>
      </c>
      <c r="F79" s="143">
        <v>6203</v>
      </c>
      <c r="G79" s="144">
        <v>6309</v>
      </c>
      <c r="H79" s="144">
        <v>6291</v>
      </c>
      <c r="I79" s="144">
        <v>6186</v>
      </c>
      <c r="J79" s="145">
        <v>6255</v>
      </c>
      <c r="K79" s="144">
        <v>-52</v>
      </c>
      <c r="L79" s="146">
        <v>-0.83133493205435649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133147</v>
      </c>
      <c r="E11" s="114">
        <v>135036</v>
      </c>
      <c r="F11" s="114">
        <v>135398</v>
      </c>
      <c r="G11" s="114">
        <v>133128</v>
      </c>
      <c r="H11" s="140">
        <v>132947</v>
      </c>
      <c r="I11" s="115">
        <v>200</v>
      </c>
      <c r="J11" s="116">
        <v>0.15043588798543781</v>
      </c>
    </row>
    <row r="12" spans="1:15" s="110" customFormat="1" ht="24.95" customHeight="1" x14ac:dyDescent="0.2">
      <c r="A12" s="193" t="s">
        <v>132</v>
      </c>
      <c r="B12" s="194" t="s">
        <v>133</v>
      </c>
      <c r="C12" s="113">
        <v>0.26587155549880959</v>
      </c>
      <c r="D12" s="115">
        <v>354</v>
      </c>
      <c r="E12" s="114">
        <v>337</v>
      </c>
      <c r="F12" s="114">
        <v>360</v>
      </c>
      <c r="G12" s="114">
        <v>366</v>
      </c>
      <c r="H12" s="140">
        <v>346</v>
      </c>
      <c r="I12" s="115">
        <v>8</v>
      </c>
      <c r="J12" s="116">
        <v>2.3121387283236996</v>
      </c>
    </row>
    <row r="13" spans="1:15" s="110" customFormat="1" ht="24.95" customHeight="1" x14ac:dyDescent="0.2">
      <c r="A13" s="193" t="s">
        <v>134</v>
      </c>
      <c r="B13" s="199" t="s">
        <v>214</v>
      </c>
      <c r="C13" s="113">
        <v>3.2137412033316561</v>
      </c>
      <c r="D13" s="115">
        <v>4279</v>
      </c>
      <c r="E13" s="114">
        <v>4292</v>
      </c>
      <c r="F13" s="114">
        <v>4363</v>
      </c>
      <c r="G13" s="114">
        <v>4417</v>
      </c>
      <c r="H13" s="140">
        <v>4397</v>
      </c>
      <c r="I13" s="115">
        <v>-118</v>
      </c>
      <c r="J13" s="116">
        <v>-2.6836479417784855</v>
      </c>
    </row>
    <row r="14" spans="1:15" s="287" customFormat="1" ht="24" customHeight="1" x14ac:dyDescent="0.2">
      <c r="A14" s="193" t="s">
        <v>215</v>
      </c>
      <c r="B14" s="199" t="s">
        <v>137</v>
      </c>
      <c r="C14" s="113">
        <v>18.618519380834716</v>
      </c>
      <c r="D14" s="115">
        <v>24790</v>
      </c>
      <c r="E14" s="114">
        <v>25104</v>
      </c>
      <c r="F14" s="114">
        <v>25411</v>
      </c>
      <c r="G14" s="114">
        <v>25190</v>
      </c>
      <c r="H14" s="140">
        <v>25263</v>
      </c>
      <c r="I14" s="115">
        <v>-473</v>
      </c>
      <c r="J14" s="116">
        <v>-1.8723033685627202</v>
      </c>
      <c r="K14" s="110"/>
      <c r="L14" s="110"/>
      <c r="M14" s="110"/>
      <c r="N14" s="110"/>
      <c r="O14" s="110"/>
    </row>
    <row r="15" spans="1:15" s="110" customFormat="1" ht="24.75" customHeight="1" x14ac:dyDescent="0.2">
      <c r="A15" s="193" t="s">
        <v>216</v>
      </c>
      <c r="B15" s="199" t="s">
        <v>217</v>
      </c>
      <c r="C15" s="113">
        <v>2.5122608845862091</v>
      </c>
      <c r="D15" s="115">
        <v>3345</v>
      </c>
      <c r="E15" s="114">
        <v>3372</v>
      </c>
      <c r="F15" s="114">
        <v>3391</v>
      </c>
      <c r="G15" s="114">
        <v>3355</v>
      </c>
      <c r="H15" s="140">
        <v>3365</v>
      </c>
      <c r="I15" s="115">
        <v>-20</v>
      </c>
      <c r="J15" s="116">
        <v>-0.59435364041604755</v>
      </c>
    </row>
    <row r="16" spans="1:15" s="287" customFormat="1" ht="24.95" customHeight="1" x14ac:dyDescent="0.2">
      <c r="A16" s="193" t="s">
        <v>218</v>
      </c>
      <c r="B16" s="199" t="s">
        <v>141</v>
      </c>
      <c r="C16" s="113">
        <v>13.478335974524398</v>
      </c>
      <c r="D16" s="115">
        <v>17946</v>
      </c>
      <c r="E16" s="114">
        <v>18171</v>
      </c>
      <c r="F16" s="114">
        <v>18421</v>
      </c>
      <c r="G16" s="114">
        <v>18253</v>
      </c>
      <c r="H16" s="140">
        <v>18312</v>
      </c>
      <c r="I16" s="115">
        <v>-366</v>
      </c>
      <c r="J16" s="116">
        <v>-1.9986893840104849</v>
      </c>
      <c r="K16" s="110"/>
      <c r="L16" s="110"/>
      <c r="M16" s="110"/>
      <c r="N16" s="110"/>
      <c r="O16" s="110"/>
    </row>
    <row r="17" spans="1:15" s="110" customFormat="1" ht="24.95" customHeight="1" x14ac:dyDescent="0.2">
      <c r="A17" s="193" t="s">
        <v>219</v>
      </c>
      <c r="B17" s="199" t="s">
        <v>220</v>
      </c>
      <c r="C17" s="113">
        <v>2.6279225217241096</v>
      </c>
      <c r="D17" s="115">
        <v>3499</v>
      </c>
      <c r="E17" s="114">
        <v>3561</v>
      </c>
      <c r="F17" s="114">
        <v>3599</v>
      </c>
      <c r="G17" s="114">
        <v>3582</v>
      </c>
      <c r="H17" s="140">
        <v>3586</v>
      </c>
      <c r="I17" s="115">
        <v>-87</v>
      </c>
      <c r="J17" s="116">
        <v>-2.4261015058561073</v>
      </c>
    </row>
    <row r="18" spans="1:15" s="287" customFormat="1" ht="24.95" customHeight="1" x14ac:dyDescent="0.2">
      <c r="A18" s="201" t="s">
        <v>144</v>
      </c>
      <c r="B18" s="202" t="s">
        <v>145</v>
      </c>
      <c r="C18" s="113">
        <v>4.8480251150983502</v>
      </c>
      <c r="D18" s="115">
        <v>6455</v>
      </c>
      <c r="E18" s="114">
        <v>6414</v>
      </c>
      <c r="F18" s="114">
        <v>6537</v>
      </c>
      <c r="G18" s="114">
        <v>6386</v>
      </c>
      <c r="H18" s="140">
        <v>6253</v>
      </c>
      <c r="I18" s="115">
        <v>202</v>
      </c>
      <c r="J18" s="116">
        <v>3.2304493842955382</v>
      </c>
      <c r="K18" s="110"/>
      <c r="L18" s="110"/>
      <c r="M18" s="110"/>
      <c r="N18" s="110"/>
      <c r="O18" s="110"/>
    </row>
    <row r="19" spans="1:15" s="110" customFormat="1" ht="24.95" customHeight="1" x14ac:dyDescent="0.2">
      <c r="A19" s="193" t="s">
        <v>146</v>
      </c>
      <c r="B19" s="199" t="s">
        <v>147</v>
      </c>
      <c r="C19" s="113">
        <v>16.450239209294988</v>
      </c>
      <c r="D19" s="115">
        <v>21903</v>
      </c>
      <c r="E19" s="114">
        <v>22791</v>
      </c>
      <c r="F19" s="114">
        <v>22304</v>
      </c>
      <c r="G19" s="114">
        <v>22021</v>
      </c>
      <c r="H19" s="140">
        <v>21938</v>
      </c>
      <c r="I19" s="115">
        <v>-35</v>
      </c>
      <c r="J19" s="116">
        <v>-0.1595405232929164</v>
      </c>
    </row>
    <row r="20" spans="1:15" s="287" customFormat="1" ht="24.95" customHeight="1" x14ac:dyDescent="0.2">
      <c r="A20" s="193" t="s">
        <v>148</v>
      </c>
      <c r="B20" s="199" t="s">
        <v>149</v>
      </c>
      <c r="C20" s="113">
        <v>10.662651054849151</v>
      </c>
      <c r="D20" s="115">
        <v>14197</v>
      </c>
      <c r="E20" s="114">
        <v>14746</v>
      </c>
      <c r="F20" s="114">
        <v>14923</v>
      </c>
      <c r="G20" s="114">
        <v>14827</v>
      </c>
      <c r="H20" s="140">
        <v>14853</v>
      </c>
      <c r="I20" s="115">
        <v>-656</v>
      </c>
      <c r="J20" s="116">
        <v>-4.4166161718171413</v>
      </c>
      <c r="K20" s="110"/>
      <c r="L20" s="110"/>
      <c r="M20" s="110"/>
      <c r="N20" s="110"/>
      <c r="O20" s="110"/>
    </row>
    <row r="21" spans="1:15" s="110" customFormat="1" ht="24.95" customHeight="1" x14ac:dyDescent="0.2">
      <c r="A21" s="201" t="s">
        <v>150</v>
      </c>
      <c r="B21" s="202" t="s">
        <v>151</v>
      </c>
      <c r="C21" s="113">
        <v>2.0173192035870127</v>
      </c>
      <c r="D21" s="115">
        <v>2686</v>
      </c>
      <c r="E21" s="114">
        <v>2771</v>
      </c>
      <c r="F21" s="114">
        <v>2822</v>
      </c>
      <c r="G21" s="114">
        <v>2772</v>
      </c>
      <c r="H21" s="140">
        <v>2736</v>
      </c>
      <c r="I21" s="115">
        <v>-50</v>
      </c>
      <c r="J21" s="116">
        <v>-1.827485380116959</v>
      </c>
    </row>
    <row r="22" spans="1:15" s="110" customFormat="1" ht="24.95" customHeight="1" x14ac:dyDescent="0.2">
      <c r="A22" s="201" t="s">
        <v>152</v>
      </c>
      <c r="B22" s="199" t="s">
        <v>153</v>
      </c>
      <c r="C22" s="113">
        <v>1.9279443021622718</v>
      </c>
      <c r="D22" s="115">
        <v>2567</v>
      </c>
      <c r="E22" s="114">
        <v>2603</v>
      </c>
      <c r="F22" s="114">
        <v>2622</v>
      </c>
      <c r="G22" s="114">
        <v>2576</v>
      </c>
      <c r="H22" s="140">
        <v>2692</v>
      </c>
      <c r="I22" s="115">
        <v>-125</v>
      </c>
      <c r="J22" s="116">
        <v>-4.6433878157503718</v>
      </c>
    </row>
    <row r="23" spans="1:15" s="110" customFormat="1" ht="24.95" customHeight="1" x14ac:dyDescent="0.2">
      <c r="A23" s="193" t="s">
        <v>154</v>
      </c>
      <c r="B23" s="199" t="s">
        <v>155</v>
      </c>
      <c r="C23" s="113">
        <v>1.4998460348336802</v>
      </c>
      <c r="D23" s="115">
        <v>1997</v>
      </c>
      <c r="E23" s="114">
        <v>2013</v>
      </c>
      <c r="F23" s="114">
        <v>2011</v>
      </c>
      <c r="G23" s="114">
        <v>2008</v>
      </c>
      <c r="H23" s="140">
        <v>2038</v>
      </c>
      <c r="I23" s="115">
        <v>-41</v>
      </c>
      <c r="J23" s="116">
        <v>-2.011776251226693</v>
      </c>
    </row>
    <row r="24" spans="1:15" s="110" customFormat="1" ht="24.95" customHeight="1" x14ac:dyDescent="0.2">
      <c r="A24" s="193" t="s">
        <v>156</v>
      </c>
      <c r="B24" s="199" t="s">
        <v>221</v>
      </c>
      <c r="C24" s="113">
        <v>7.4406483060076454</v>
      </c>
      <c r="D24" s="115">
        <v>9907</v>
      </c>
      <c r="E24" s="114">
        <v>9862</v>
      </c>
      <c r="F24" s="114">
        <v>9821</v>
      </c>
      <c r="G24" s="114">
        <v>9576</v>
      </c>
      <c r="H24" s="140">
        <v>9605</v>
      </c>
      <c r="I24" s="115">
        <v>302</v>
      </c>
      <c r="J24" s="116">
        <v>3.1441957313899009</v>
      </c>
    </row>
    <row r="25" spans="1:15" s="110" customFormat="1" ht="24.95" customHeight="1" x14ac:dyDescent="0.2">
      <c r="A25" s="193" t="s">
        <v>222</v>
      </c>
      <c r="B25" s="204" t="s">
        <v>159</v>
      </c>
      <c r="C25" s="113">
        <v>3.0665354833379648</v>
      </c>
      <c r="D25" s="115">
        <v>4083</v>
      </c>
      <c r="E25" s="114">
        <v>4035</v>
      </c>
      <c r="F25" s="114">
        <v>4102</v>
      </c>
      <c r="G25" s="114">
        <v>4085</v>
      </c>
      <c r="H25" s="140">
        <v>4017</v>
      </c>
      <c r="I25" s="115">
        <v>66</v>
      </c>
      <c r="J25" s="116">
        <v>1.6430171769977595</v>
      </c>
    </row>
    <row r="26" spans="1:15" s="110" customFormat="1" ht="24.95" customHeight="1" x14ac:dyDescent="0.2">
      <c r="A26" s="201">
        <v>782.78300000000002</v>
      </c>
      <c r="B26" s="203" t="s">
        <v>160</v>
      </c>
      <c r="C26" s="113">
        <v>3.013210962319842</v>
      </c>
      <c r="D26" s="115">
        <v>4012</v>
      </c>
      <c r="E26" s="114">
        <v>4163</v>
      </c>
      <c r="F26" s="114">
        <v>4439</v>
      </c>
      <c r="G26" s="114">
        <v>4016</v>
      </c>
      <c r="H26" s="140">
        <v>4021</v>
      </c>
      <c r="I26" s="115">
        <v>-9</v>
      </c>
      <c r="J26" s="116">
        <v>-0.22382491917433475</v>
      </c>
    </row>
    <row r="27" spans="1:15" s="110" customFormat="1" ht="24.95" customHeight="1" x14ac:dyDescent="0.2">
      <c r="A27" s="193" t="s">
        <v>161</v>
      </c>
      <c r="B27" s="199" t="s">
        <v>223</v>
      </c>
      <c r="C27" s="113">
        <v>4.7541439161227812</v>
      </c>
      <c r="D27" s="115">
        <v>6330</v>
      </c>
      <c r="E27" s="114">
        <v>6294</v>
      </c>
      <c r="F27" s="114">
        <v>6281</v>
      </c>
      <c r="G27" s="114">
        <v>6163</v>
      </c>
      <c r="H27" s="140">
        <v>6156</v>
      </c>
      <c r="I27" s="115">
        <v>174</v>
      </c>
      <c r="J27" s="116">
        <v>2.8265107212475633</v>
      </c>
    </row>
    <row r="28" spans="1:15" s="110" customFormat="1" ht="24.95" customHeight="1" x14ac:dyDescent="0.2">
      <c r="A28" s="193" t="s">
        <v>163</v>
      </c>
      <c r="B28" s="199" t="s">
        <v>164</v>
      </c>
      <c r="C28" s="113">
        <v>3.1438935912938333</v>
      </c>
      <c r="D28" s="115">
        <v>4186</v>
      </c>
      <c r="E28" s="114">
        <v>4175</v>
      </c>
      <c r="F28" s="114">
        <v>4100</v>
      </c>
      <c r="G28" s="114">
        <v>3893</v>
      </c>
      <c r="H28" s="140">
        <v>3912</v>
      </c>
      <c r="I28" s="115">
        <v>274</v>
      </c>
      <c r="J28" s="116">
        <v>7.0040899795501019</v>
      </c>
    </row>
    <row r="29" spans="1:15" s="110" customFormat="1" ht="24.95" customHeight="1" x14ac:dyDescent="0.2">
      <c r="A29" s="193">
        <v>86</v>
      </c>
      <c r="B29" s="199" t="s">
        <v>165</v>
      </c>
      <c r="C29" s="113">
        <v>7.7147814070163054</v>
      </c>
      <c r="D29" s="115">
        <v>10272</v>
      </c>
      <c r="E29" s="114">
        <v>10269</v>
      </c>
      <c r="F29" s="114">
        <v>10177</v>
      </c>
      <c r="G29" s="114">
        <v>9976</v>
      </c>
      <c r="H29" s="140">
        <v>10031</v>
      </c>
      <c r="I29" s="115">
        <v>241</v>
      </c>
      <c r="J29" s="116">
        <v>2.4025520885255709</v>
      </c>
    </row>
    <row r="30" spans="1:15" s="110" customFormat="1" ht="24.95" customHeight="1" x14ac:dyDescent="0.2">
      <c r="A30" s="193">
        <v>87.88</v>
      </c>
      <c r="B30" s="204" t="s">
        <v>166</v>
      </c>
      <c r="C30" s="113">
        <v>8.3539246096419753</v>
      </c>
      <c r="D30" s="115">
        <v>11123</v>
      </c>
      <c r="E30" s="114">
        <v>11099</v>
      </c>
      <c r="F30" s="114">
        <v>11090</v>
      </c>
      <c r="G30" s="114">
        <v>10912</v>
      </c>
      <c r="H30" s="140">
        <v>10752</v>
      </c>
      <c r="I30" s="115">
        <v>371</v>
      </c>
      <c r="J30" s="116">
        <v>3.4505208333333335</v>
      </c>
    </row>
    <row r="31" spans="1:15" s="110" customFormat="1" ht="24.95" customHeight="1" x14ac:dyDescent="0.2">
      <c r="A31" s="193" t="s">
        <v>167</v>
      </c>
      <c r="B31" s="199" t="s">
        <v>168</v>
      </c>
      <c r="C31" s="113">
        <v>3.0087046647690148</v>
      </c>
      <c r="D31" s="115">
        <v>4006</v>
      </c>
      <c r="E31" s="114">
        <v>4068</v>
      </c>
      <c r="F31" s="114">
        <v>4035</v>
      </c>
      <c r="G31" s="114">
        <v>3944</v>
      </c>
      <c r="H31" s="140">
        <v>3937</v>
      </c>
      <c r="I31" s="115">
        <v>69</v>
      </c>
      <c r="J31" s="116">
        <v>1.7526035052070104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0.26587155549880959</v>
      </c>
      <c r="D34" s="115">
        <v>354</v>
      </c>
      <c r="E34" s="114">
        <v>337</v>
      </c>
      <c r="F34" s="114">
        <v>360</v>
      </c>
      <c r="G34" s="114">
        <v>366</v>
      </c>
      <c r="H34" s="140">
        <v>346</v>
      </c>
      <c r="I34" s="115">
        <v>8</v>
      </c>
      <c r="J34" s="116">
        <v>2.3121387283236996</v>
      </c>
    </row>
    <row r="35" spans="1:10" s="110" customFormat="1" ht="24.95" customHeight="1" x14ac:dyDescent="0.2">
      <c r="A35" s="292" t="s">
        <v>171</v>
      </c>
      <c r="B35" s="293" t="s">
        <v>172</v>
      </c>
      <c r="C35" s="113">
        <v>26.680285699264722</v>
      </c>
      <c r="D35" s="115">
        <v>35524</v>
      </c>
      <c r="E35" s="114">
        <v>35810</v>
      </c>
      <c r="F35" s="114">
        <v>36311</v>
      </c>
      <c r="G35" s="114">
        <v>35993</v>
      </c>
      <c r="H35" s="140">
        <v>35913</v>
      </c>
      <c r="I35" s="115">
        <v>-389</v>
      </c>
      <c r="J35" s="116">
        <v>-1.0831732241806589</v>
      </c>
    </row>
    <row r="36" spans="1:10" s="110" customFormat="1" ht="24.95" customHeight="1" x14ac:dyDescent="0.2">
      <c r="A36" s="294" t="s">
        <v>173</v>
      </c>
      <c r="B36" s="295" t="s">
        <v>174</v>
      </c>
      <c r="C36" s="125">
        <v>73.053842745236466</v>
      </c>
      <c r="D36" s="143">
        <v>97269</v>
      </c>
      <c r="E36" s="144">
        <v>98889</v>
      </c>
      <c r="F36" s="144">
        <v>98727</v>
      </c>
      <c r="G36" s="144">
        <v>96769</v>
      </c>
      <c r="H36" s="145">
        <v>96688</v>
      </c>
      <c r="I36" s="143">
        <v>581</v>
      </c>
      <c r="J36" s="146">
        <v>0.60090186993215289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2020-09-25T08:33:03Z</dcterms:created>
  <dcterms:modified xsi:type="dcterms:W3CDTF">2020-09-28T08:08:14Z</dcterms:modified>
</cp:coreProperties>
</file>