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L43" i="24"/>
  <c r="K43" i="24"/>
  <c r="H43" i="24"/>
  <c r="G43" i="24"/>
  <c r="F43" i="24"/>
  <c r="E43" i="24"/>
  <c r="D43" i="24"/>
  <c r="C43" i="24"/>
  <c r="I43" i="24" s="1"/>
  <c r="B43" i="24"/>
  <c r="J43" i="24" s="1"/>
  <c r="L42" i="24"/>
  <c r="K42" i="24"/>
  <c r="I42" i="24"/>
  <c r="D42" i="24"/>
  <c r="C42" i="24"/>
  <c r="M42" i="24" s="1"/>
  <c r="B42" i="24"/>
  <c r="J42" i="24" s="1"/>
  <c r="M41" i="24"/>
  <c r="L41" i="24"/>
  <c r="K41" i="24"/>
  <c r="H41" i="24"/>
  <c r="G41" i="24"/>
  <c r="F41" i="24"/>
  <c r="E41" i="24"/>
  <c r="D41" i="24"/>
  <c r="C41" i="24"/>
  <c r="I41" i="24" s="1"/>
  <c r="B41" i="24"/>
  <c r="J41" i="24" s="1"/>
  <c r="L40" i="24"/>
  <c r="K40" i="24"/>
  <c r="I40" i="24"/>
  <c r="D40" i="24"/>
  <c r="C40" i="24"/>
  <c r="M40" i="24" s="1"/>
  <c r="B40" i="24"/>
  <c r="J40" i="24" s="1"/>
  <c r="M36" i="24"/>
  <c r="L36" i="24"/>
  <c r="K36" i="24"/>
  <c r="J36" i="24"/>
  <c r="I36" i="24"/>
  <c r="H36" i="24"/>
  <c r="G36" i="24"/>
  <c r="F36" i="24"/>
  <c r="E36" i="24"/>
  <c r="D36" i="24"/>
  <c r="K57" i="15"/>
  <c r="L57" i="15" s="1"/>
  <c r="C38" i="24"/>
  <c r="C37" i="24"/>
  <c r="M37" i="24" s="1"/>
  <c r="C35" i="24"/>
  <c r="C34" i="24"/>
  <c r="G34" i="24" s="1"/>
  <c r="C33" i="24"/>
  <c r="C32" i="24"/>
  <c r="C31" i="24"/>
  <c r="C30" i="24"/>
  <c r="C29" i="24"/>
  <c r="C28" i="24"/>
  <c r="C27" i="24"/>
  <c r="C26" i="24"/>
  <c r="G26" i="24" s="1"/>
  <c r="C25" i="24"/>
  <c r="C24" i="24"/>
  <c r="C23" i="24"/>
  <c r="C22" i="24"/>
  <c r="C21" i="24"/>
  <c r="C20" i="24"/>
  <c r="C19" i="24"/>
  <c r="C18" i="24"/>
  <c r="G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21" i="24" l="1"/>
  <c r="J21" i="24"/>
  <c r="H21" i="24"/>
  <c r="K21" i="24"/>
  <c r="F21" i="24"/>
  <c r="K16" i="24"/>
  <c r="H16" i="24"/>
  <c r="F16" i="24"/>
  <c r="D16" i="24"/>
  <c r="J16" i="24"/>
  <c r="B14" i="24"/>
  <c r="B6" i="24"/>
  <c r="D33" i="24"/>
  <c r="J33" i="24"/>
  <c r="H33" i="24"/>
  <c r="K33" i="24"/>
  <c r="F33" i="24"/>
  <c r="H37" i="24"/>
  <c r="F37" i="24"/>
  <c r="D37" i="24"/>
  <c r="K37" i="24"/>
  <c r="J37" i="24"/>
  <c r="I8" i="24"/>
  <c r="M8" i="24"/>
  <c r="E8" i="24"/>
  <c r="L8" i="24"/>
  <c r="G8" i="24"/>
  <c r="C14" i="24"/>
  <c r="C6" i="24"/>
  <c r="G27" i="24"/>
  <c r="M27" i="24"/>
  <c r="E27" i="24"/>
  <c r="L27" i="24"/>
  <c r="I27" i="24"/>
  <c r="D27" i="24"/>
  <c r="J27" i="24"/>
  <c r="H27" i="24"/>
  <c r="K27" i="24"/>
  <c r="F27" i="24"/>
  <c r="K30" i="24"/>
  <c r="H30" i="24"/>
  <c r="F30" i="24"/>
  <c r="D30" i="24"/>
  <c r="J30" i="24"/>
  <c r="G21" i="24"/>
  <c r="M21" i="24"/>
  <c r="E21" i="24"/>
  <c r="L21" i="24"/>
  <c r="I21" i="24"/>
  <c r="M38" i="24"/>
  <c r="E38" i="24"/>
  <c r="L38" i="24"/>
  <c r="G38" i="24"/>
  <c r="I38" i="24"/>
  <c r="D7" i="24"/>
  <c r="J7" i="24"/>
  <c r="H7" i="24"/>
  <c r="K7" i="24"/>
  <c r="F7" i="24"/>
  <c r="K8" i="24"/>
  <c r="H8" i="24"/>
  <c r="F8" i="24"/>
  <c r="D8" i="24"/>
  <c r="J8" i="24"/>
  <c r="D15" i="24"/>
  <c r="J15" i="24"/>
  <c r="H15" i="24"/>
  <c r="K15" i="24"/>
  <c r="F15" i="24"/>
  <c r="K18" i="24"/>
  <c r="H18" i="24"/>
  <c r="F18" i="24"/>
  <c r="D18" i="24"/>
  <c r="J18" i="24"/>
  <c r="K24" i="24"/>
  <c r="H24" i="24"/>
  <c r="F24" i="24"/>
  <c r="D24" i="24"/>
  <c r="J24" i="24"/>
  <c r="D38" i="24"/>
  <c r="K38" i="24"/>
  <c r="J38" i="24"/>
  <c r="H38" i="24"/>
  <c r="F38" i="24"/>
  <c r="G15" i="24"/>
  <c r="M15" i="24"/>
  <c r="E15" i="24"/>
  <c r="L15" i="24"/>
  <c r="I15" i="24"/>
  <c r="G31" i="24"/>
  <c r="M31" i="24"/>
  <c r="E31" i="24"/>
  <c r="L31" i="24"/>
  <c r="I31" i="24"/>
  <c r="D9" i="24"/>
  <c r="J9" i="24"/>
  <c r="H9" i="24"/>
  <c r="K9" i="24"/>
  <c r="F9" i="24"/>
  <c r="D31" i="24"/>
  <c r="J31" i="24"/>
  <c r="H31" i="24"/>
  <c r="K31" i="24"/>
  <c r="F31" i="24"/>
  <c r="K34" i="24"/>
  <c r="H34" i="24"/>
  <c r="F34" i="24"/>
  <c r="D34" i="24"/>
  <c r="J34" i="24"/>
  <c r="G25" i="24"/>
  <c r="M25" i="24"/>
  <c r="E25" i="24"/>
  <c r="L25" i="24"/>
  <c r="I25" i="24"/>
  <c r="D19" i="24"/>
  <c r="J19" i="24"/>
  <c r="H19" i="24"/>
  <c r="K19" i="24"/>
  <c r="F19" i="24"/>
  <c r="D25" i="24"/>
  <c r="J25" i="24"/>
  <c r="H25" i="24"/>
  <c r="K25" i="24"/>
  <c r="F25" i="24"/>
  <c r="K28" i="24"/>
  <c r="H28" i="24"/>
  <c r="F28" i="24"/>
  <c r="D28" i="24"/>
  <c r="J28" i="24"/>
  <c r="G19" i="24"/>
  <c r="M19" i="24"/>
  <c r="E19" i="24"/>
  <c r="L19" i="24"/>
  <c r="I19" i="24"/>
  <c r="I22" i="24"/>
  <c r="M22" i="24"/>
  <c r="E22" i="24"/>
  <c r="L22" i="24"/>
  <c r="G22" i="24"/>
  <c r="G35" i="24"/>
  <c r="M35" i="24"/>
  <c r="E35" i="24"/>
  <c r="L35" i="24"/>
  <c r="I35" i="24"/>
  <c r="K22" i="24"/>
  <c r="H22" i="24"/>
  <c r="F22" i="24"/>
  <c r="D22" i="24"/>
  <c r="J22" i="24"/>
  <c r="D35" i="24"/>
  <c r="J35" i="24"/>
  <c r="H35" i="24"/>
  <c r="K35" i="24"/>
  <c r="F35" i="24"/>
  <c r="B45" i="24"/>
  <c r="B39" i="24"/>
  <c r="G29" i="24"/>
  <c r="M29" i="24"/>
  <c r="E29" i="24"/>
  <c r="L29" i="24"/>
  <c r="I29" i="24"/>
  <c r="D29" i="24"/>
  <c r="J29" i="24"/>
  <c r="H29" i="24"/>
  <c r="K29" i="24"/>
  <c r="F29" i="24"/>
  <c r="K32" i="24"/>
  <c r="H32" i="24"/>
  <c r="F32" i="24"/>
  <c r="D32" i="24"/>
  <c r="J32" i="24"/>
  <c r="G23" i="24"/>
  <c r="M23" i="24"/>
  <c r="E23" i="24"/>
  <c r="L23" i="24"/>
  <c r="I23" i="24"/>
  <c r="D17" i="24"/>
  <c r="J17" i="24"/>
  <c r="H17" i="24"/>
  <c r="K17" i="24"/>
  <c r="F17" i="24"/>
  <c r="K20" i="24"/>
  <c r="H20" i="24"/>
  <c r="F20" i="24"/>
  <c r="D20" i="24"/>
  <c r="J20" i="24"/>
  <c r="D23" i="24"/>
  <c r="J23" i="24"/>
  <c r="H23" i="24"/>
  <c r="K23" i="24"/>
  <c r="F23" i="24"/>
  <c r="K26" i="24"/>
  <c r="H26" i="24"/>
  <c r="F26" i="24"/>
  <c r="D26" i="24"/>
  <c r="J26" i="24"/>
  <c r="G7" i="24"/>
  <c r="M7" i="24"/>
  <c r="E7" i="24"/>
  <c r="L7" i="24"/>
  <c r="I7" i="24"/>
  <c r="G9" i="24"/>
  <c r="M9" i="24"/>
  <c r="E9" i="24"/>
  <c r="L9" i="24"/>
  <c r="I9" i="24"/>
  <c r="G17" i="24"/>
  <c r="M17" i="24"/>
  <c r="E17" i="24"/>
  <c r="L17" i="24"/>
  <c r="I17" i="24"/>
  <c r="G33" i="24"/>
  <c r="M33" i="24"/>
  <c r="E33" i="24"/>
  <c r="L33" i="24"/>
  <c r="I33" i="24"/>
  <c r="E37" i="24"/>
  <c r="I16" i="24"/>
  <c r="M16" i="24"/>
  <c r="E16" i="24"/>
  <c r="L16" i="24"/>
  <c r="I24" i="24"/>
  <c r="M24" i="24"/>
  <c r="E24" i="24"/>
  <c r="L24" i="24"/>
  <c r="I32" i="24"/>
  <c r="M32" i="24"/>
  <c r="E32" i="24"/>
  <c r="L32" i="24"/>
  <c r="I30" i="24"/>
  <c r="M30" i="24"/>
  <c r="E30" i="24"/>
  <c r="L30" i="24"/>
  <c r="C45" i="24"/>
  <c r="C39" i="24"/>
  <c r="G16" i="24"/>
  <c r="G24" i="24"/>
  <c r="G3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20" i="24"/>
  <c r="M20" i="24"/>
  <c r="E20" i="24"/>
  <c r="L20" i="24"/>
  <c r="I28" i="24"/>
  <c r="M28" i="24"/>
  <c r="E28" i="24"/>
  <c r="L28" i="24"/>
  <c r="I37" i="24"/>
  <c r="G37" i="24"/>
  <c r="L37" i="24"/>
  <c r="G30" i="24"/>
  <c r="I18" i="24"/>
  <c r="M18" i="24"/>
  <c r="E18" i="24"/>
  <c r="L18" i="24"/>
  <c r="I26" i="24"/>
  <c r="M26" i="24"/>
  <c r="E26" i="24"/>
  <c r="L26" i="24"/>
  <c r="I34" i="24"/>
  <c r="M34" i="24"/>
  <c r="E34" i="24"/>
  <c r="L34" i="24"/>
  <c r="G20" i="24"/>
  <c r="G2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I77" i="24" s="1"/>
  <c r="F40" i="24"/>
  <c r="F42" i="24"/>
  <c r="F44" i="24"/>
  <c r="G40" i="24"/>
  <c r="G42" i="24"/>
  <c r="G44" i="24"/>
  <c r="H40" i="24"/>
  <c r="H42" i="24"/>
  <c r="H44" i="24"/>
  <c r="E40" i="24"/>
  <c r="E42" i="24"/>
  <c r="E44" i="24"/>
  <c r="I6" i="24" l="1"/>
  <c r="M6" i="24"/>
  <c r="E6" i="24"/>
  <c r="L6" i="24"/>
  <c r="G6" i="24"/>
  <c r="H39" i="24"/>
  <c r="F39" i="24"/>
  <c r="D39" i="24"/>
  <c r="K39" i="24"/>
  <c r="J39" i="24"/>
  <c r="I14" i="24"/>
  <c r="M14" i="24"/>
  <c r="E14" i="24"/>
  <c r="L14" i="24"/>
  <c r="G14" i="24"/>
  <c r="K6" i="24"/>
  <c r="H6" i="24"/>
  <c r="F6" i="24"/>
  <c r="D6" i="24"/>
  <c r="J6" i="24"/>
  <c r="I39" i="24"/>
  <c r="G39" i="24"/>
  <c r="L39" i="24"/>
  <c r="M39" i="24"/>
  <c r="E39" i="24"/>
  <c r="H45" i="24"/>
  <c r="F45" i="24"/>
  <c r="D45" i="24"/>
  <c r="K45" i="24"/>
  <c r="J45" i="24"/>
  <c r="K14" i="24"/>
  <c r="H14" i="24"/>
  <c r="F14" i="24"/>
  <c r="D14" i="24"/>
  <c r="J14" i="24"/>
  <c r="J77" i="24"/>
  <c r="I45" i="24"/>
  <c r="G45" i="24"/>
  <c r="M45" i="24"/>
  <c r="L45" i="24"/>
  <c r="E45" i="24"/>
  <c r="I78" i="24"/>
  <c r="I79" i="24"/>
  <c r="K79" i="24"/>
  <c r="K78" i="24"/>
  <c r="I83" i="24" l="1"/>
  <c r="I82" i="24"/>
  <c r="J79" i="24"/>
  <c r="J78" i="24"/>
  <c r="I81" i="24" s="1"/>
</calcChain>
</file>

<file path=xl/sharedStrings.xml><?xml version="1.0" encoding="utf-8"?>
<sst xmlns="http://schemas.openxmlformats.org/spreadsheetml/2006/main" count="1657" uniqueCount="521">
  <si>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</si>
  <si>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</si>
  <si>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</si>
  <si>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</si>
  <si>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</si>
  <si>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</si>
  <si>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</si>
  <si>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</si>
  <si>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</si>
  <si>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</si>
  <si>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</si>
  <si>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</si>
  <si>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</si>
  <si>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Darmstadt, Wissenschaftsstadt (06411)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</si>
  <si>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</si>
  <si>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</si>
  <si>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</si>
  <si>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</si>
  <si>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</si>
  <si>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</si>
  <si>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</si>
  <si>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</si>
  <si>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</si>
  <si>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</si>
  <si>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</si>
  <si>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</si>
  <si>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</si>
  <si>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</si>
  <si>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</si>
  <si>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</si>
  <si>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</si>
  <si>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</si>
  <si>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</si>
  <si>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</si>
  <si>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</si>
  <si>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</si>
  <si>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</si>
  <si>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</si>
  <si>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</si>
  <si>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</si>
  <si>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</si>
  <si>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</si>
  <si>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</si>
  <si>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</si>
  <si>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</si>
  <si>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</si>
  <si>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</si>
  <si>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</si>
  <si>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</si>
  <si>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</si>
  <si>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</si>
  <si>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</si>
  <si>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</si>
  <si>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</si>
  <si>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</si>
  <si>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</si>
  <si>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</si>
  <si>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</si>
  <si>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</si>
  <si>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</si>
  <si>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</si>
  <si>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</si>
  <si>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</si>
  <si>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</si>
  <si>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</si>
  <si>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</si>
  <si>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</si>
  <si>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</si>
  <si>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</si>
  <si>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</si>
  <si>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</si>
  <si>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</si>
  <si>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</si>
  <si>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</si>
  <si>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</si>
  <si>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</si>
  <si>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</si>
  <si>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</si>
  <si>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</si>
  <si>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</si>
  <si>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</si>
  <si>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</si>
  <si>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</si>
  <si>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</si>
  <si>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</si>
  <si>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</si>
  <si>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</si>
  <si>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</si>
  <si>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</si>
  <si>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</si>
  <si>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</si>
  <si>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</si>
  <si>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Darmstadt, Wissenschaftsstadt (06411);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</si>
  <si>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</si>
  <si>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</si>
  <si>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</si>
  <si>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</si>
  <si>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</si>
  <si>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</si>
  <si>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</si>
  <si>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</si>
  <si>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</si>
  <si>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</si>
  <si>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</si>
  <si>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</si>
  <si>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</si>
  <si>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</si>
  <si>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</si>
  <si>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</si>
  <si>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</si>
  <si>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</si>
  <si>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</si>
  <si>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</si>
  <si>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</si>
  <si>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</si>
  <si>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</si>
  <si>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</si>
  <si>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</si>
  <si>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</si>
  <si>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</si>
  <si>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</si>
  <si>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</si>
  <si>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</si>
  <si>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</si>
  <si>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</si>
  <si>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</si>
  <si>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</si>
  <si>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</si>
  <si>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</si>
  <si>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</si>
  <si>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</si>
  <si>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</si>
  <si>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</si>
  <si>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</si>
  <si>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</si>
  <si>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</si>
  <si>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</si>
  <si>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</si>
  <si>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</si>
  <si>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</si>
  <si>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</si>
  <si>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</si>
  <si>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</si>
  <si>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</si>
  <si>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</si>
  <si>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</si>
  <si>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</si>
  <si>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</si>
  <si>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</si>
  <si>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</si>
  <si>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</si>
  <si>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</si>
  <si>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</si>
  <si>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</si>
  <si>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</si>
  <si>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</si>
  <si>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</si>
  <si>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</si>
  <si>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</si>
  <si>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</si>
  <si>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</si>
  <si>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</si>
  <si>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</si>
  <si>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</si>
  <si>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</si>
  <si>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</si>
  <si>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</si>
  <si>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</si>
  <si>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</si>
  <si>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</si>
  <si>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</si>
  <si>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</si>
  <si>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</si>
  <si>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</si>
  <si>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</si>
  <si>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</si>
  <si>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</si>
  <si>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</si>
  <si>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</si>
  <si>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</si>
  <si>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</si>
  <si>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</si>
  <si>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</si>
  <si>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Darmstadt, Wissenschaftsstadt (06411)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</si>
  <si>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</si>
  <si>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</si>
  <si>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</si>
  <si>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</si>
  <si>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</si>
  <si>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</si>
  <si>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</si>
  <si>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</si>
  <si>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</si>
  <si>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</si>
  <si>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</si>
  <si>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</si>
  <si>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</si>
  <si>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</si>
  <si>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</si>
  <si>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</si>
  <si>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</si>
  <si>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</si>
  <si>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</si>
  <si>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</si>
  <si>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</si>
  <si>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</si>
  <si>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</si>
  <si>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</si>
  <si>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</si>
  <si>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</si>
  <si>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</si>
  <si>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</si>
  <si>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</si>
  <si>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</si>
  <si>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</si>
  <si>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</si>
  <si>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</si>
  <si>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</si>
  <si>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</si>
  <si>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</si>
  <si>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</si>
  <si>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</si>
  <si>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</si>
  <si>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</si>
  <si>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</si>
  <si>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</si>
  <si>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</si>
  <si>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</si>
  <si>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</si>
  <si>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</si>
  <si>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</si>
  <si>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</si>
  <si>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</si>
  <si>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</si>
  <si>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</si>
  <si>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</si>
  <si>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</si>
  <si>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</si>
  <si>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</si>
  <si>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</si>
  <si>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</si>
  <si>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</si>
  <si>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</si>
  <si>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</si>
  <si>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</si>
  <si>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</si>
  <si>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</si>
  <si>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</si>
  <si>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</si>
  <si>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</si>
  <si>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</si>
  <si>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</si>
  <si>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</si>
  <si>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</si>
  <si>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</si>
  <si>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</si>
  <si>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</si>
  <si>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</si>
  <si>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</si>
  <si>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</si>
  <si>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</si>
  <si>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</si>
  <si>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</si>
  <si>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</si>
  <si>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</si>
  <si>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</si>
  <si>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</si>
  <si>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</si>
  <si>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</si>
  <si>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</si>
  <si>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</si>
  <si>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</si>
  <si>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</si>
  <si>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</si>
  <si>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</si>
  <si>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</si>
  <si>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</si>
  <si>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</si>
  <si>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</si>
  <si>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</si>
  <si>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</si>
  <si>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</si>
  <si>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</si>
  <si>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</si>
  <si>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</si>
  <si>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</si>
  <si>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</si>
  <si>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</si>
  <si>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</si>
  <si>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</si>
  <si>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</si>
  <si>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</si>
  <si>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</si>
  <si>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</si>
  <si>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</si>
  <si>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</si>
  <si>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</si>
  <si>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</si>
  <si>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</si>
  <si>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</si>
  <si>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</si>
  <si>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</si>
  <si>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</si>
  <si>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</si>
  <si>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</si>
  <si>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</si>
  <si>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</si>
  <si>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</si>
  <si>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</si>
  <si>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</si>
  <si>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</si>
  <si>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</si>
  <si>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</si>
  <si>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</si>
  <si>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</si>
  <si>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</si>
  <si>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</si>
  <si>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</si>
  <si>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</si>
  <si>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</si>
  <si>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</si>
  <si>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</si>
  <si>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</si>
  <si>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</si>
  <si>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</si>
  <si>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</si>
  <si>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</si>
  <si>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</si>
  <si>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</si>
  <si>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</si>
  <si>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</si>
  <si>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</si>
  <si>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</si>
  <si>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</si>
  <si>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</si>
  <si>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</si>
  <si>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</si>
  <si>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</si>
  <si>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</si>
  <si>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</si>
  <si>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</si>
  <si>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</si>
  <si>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</si>
  <si>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</si>
  <si>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</si>
  <si>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</si>
  <si>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</si>
  <si>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</si>
  <si>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</si>
  <si>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</si>
  <si>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</si>
  <si>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</si>
  <si>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</si>
  <si>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</si>
  <si>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</si>
  <si>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</si>
  <si>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</si>
  <si>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</si>
  <si>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</si>
  <si>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</si>
  <si>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</si>
  <si>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</si>
  <si>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</si>
  <si>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</si>
  <si>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</si>
  <si>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</si>
  <si>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</si>
  <si>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</si>
  <si>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</si>
  <si>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</si>
  <si>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</si>
  <si>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</si>
  <si>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</si>
  <si>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Darmstadt, Wissenschaftsstadt (06411);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</si>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</sst>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{0DA75BD2-1790-4CD5-A018-F94EA2908DF1}</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4212-4A6F-8867-BA9FE8EDC773}"/>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{463B89AC-23DA-43BA-8F15-D692B72B6B9B}</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4212-4A6F-8867-BA9FE8EDC773}"/>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{500AD985-2040-41E4-80A8-839098DA66EB}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212-4A6F-8867-BA9FE8EDC77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{BEF012AA-410C-4D4D-918C-2472EA749DB6}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212-4A6F-8867-BA9FE8EDC77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1.1157310500942403</c:v>
                </c:pt>
                <c:pt idx="1">
                  <c:v>1.1168123612881518</c:v>
                </c:pt>
                <c:pt idx="2">
                  <c:v>1.1186464311118853</c:v>
                </c:pt>
                <c:pt idx="3">
                  <c:v>1.0875687030768</c:v>
                </c:pt>
              </c:numCache>
            </c:numRef>
          </c:val>
          <c:extLst>
            <c:ext xmlns:c16="http://schemas.microsoft.com/office/drawing/2014/chart" uri="{C3380CC4-5D6E-409C-BE32-E72D297353CC}">
              <c16:uniqueId val="{00000004-4212-4A6F-8867-BA9FE8EDC77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{F4C2058C-AF11-4677-A609-B7C1E67ABBC0}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212-4A6F-8867-BA9FE8EDC77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{34675D46-B8CB-4562-BE88-568CB4300B1C}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212-4A6F-8867-BA9FE8EDC77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{1BD9032B-7C98-4D47-B84B-78F4883B1863}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212-4A6F-8867-BA9FE8EDC77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{B37032C7-12E1-4A53-A56E-5D2F1B811664}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212-4A6F-8867-BA9FE8EDC77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212-4A6F-8867-BA9FE8EDC77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212-4A6F-8867-BA9FE8EDC77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{E9661522-0B30-4EF7-9CF3-990C058F708C}</c15:txfldGUID>
                      <c15:f>Daten_Diagramme!$E$6</c15:f>
                      <c15:dlblFieldTableCache>
                        <c:ptCount val="1"/>
                        <c:pt idx="0">
                          <c:v>-2.3</c:v>
                        </c:pt>
                      </c15:dlblFieldTableCache>
                    </c15:dlblFTEntry>
                  </c15:dlblFieldTable>
                  <c15:showDataLabelsRange val="0"/>
                </c:ext>
                <c:ext xmlns:c16="http://schemas.microsoft.com/office/drawing/2014/chart" uri="{C3380CC4-5D6E-409C-BE32-E72D297353CC}">
                  <c16:uniqueId val="{00000000-4AB6-4451-9EE5-3D8C7A0C9866}"/>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{AD573233-2B53-41A5-ABB2-4C9B254E65F2}</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4AB6-4451-9EE5-3D8C7A0C986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{56EE6A74-0A1B-4041-83E5-B2F07D9C04AE}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4AB6-4451-9EE5-3D8C7A0C986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{C80E38F4-E3C2-4C99-BE44-F4D325912360}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AB6-4451-9EE5-3D8C7A0C986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-2.2616006811409108</c:v>
                </c:pt>
                <c:pt idx="1">
                  <c:v>-2.6469525004774508</c:v>
                </c:pt>
                <c:pt idx="2">
                  <c:v>-2.7637010795899166</c:v>
                </c:pt>
                <c:pt idx="3">
                  <c:v>-2.8655893304673015</c:v>
                </c:pt>
              </c:numCache>
            </c:numRef>
          </c:val>
          <c:extLst>
            <c:ext xmlns:c16="http://schemas.microsoft.com/office/drawing/2014/chart" uri="{C3380CC4-5D6E-409C-BE32-E72D297353CC}">
              <c16:uniqueId val="{00000004-4AB6-4451-9EE5-3D8C7A0C986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{7CBC03CD-3B9B-4283-BA8A-36C835BBD69D}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AB6-4451-9EE5-3D8C7A0C986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{EB81D185-A0C3-48EF-AF6D-1B84D020F5E0}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AB6-4451-9EE5-3D8C7A0C986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{05D2E800-07FB-437F-B811-8E856487AFC9}</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AB6-4451-9EE5-3D8C7A0C986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{9FA2C155-5FC3-410A-B8AE-6AFE63051069}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AB6-4451-9EE5-3D8C7A0C986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AB6-4451-9EE5-3D8C7A0C986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AB6-4451-9EE5-3D8C7A0C986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{DC2568BC-5EBE-422A-A133-9372361A57AB}</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0F21-4F16-B1AE-4B1845E6FD7A}"/>
                </c:ext>
              </c:extLst>
            </c:dLbl>
            <c:dLbl>
              <c:idx val="1"/>
              <c:tx>
                <c:strRef>
                  <c:f>Daten_Diagramme!$D$15</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{2AF16C5E-6BCF-49AA-9774-4271EC84DF7C}</c15:txfldGUID>
                      <c15:f>Daten_Diagramme!$D$15</c15:f>
                      <c15:dlblFieldTableCache>
                        <c:ptCount val="1"/>
                        <c:pt idx="0">
                          <c:v>8.4</c:v>
                        </c:pt>
                      </c15:dlblFieldTableCache>
                    </c15:dlblFTEntry>
                  </c15:dlblFieldTable>
                  <c15:showDataLabelsRange val="0"/>
                </c:ext>
                <c:ext xmlns:c16="http://schemas.microsoft.com/office/drawing/2014/chart" uri="{C3380CC4-5D6E-409C-BE32-E72D297353CC}">
                  <c16:uniqueId val="{00000001-0F21-4F16-B1AE-4B1845E6FD7A}"/>
                </c:ext>
              </c:extLst>
            </c:dLbl>
            <c:dLbl>
              <c:idx val="2"/>
              <c:tx>
                <c:strRef>
                  <c:f>Daten_Diagramme!$D$16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{4C9174A7-AC97-46A3-B026-410B4A54A171}</c15:txfldGUID>
                      <c15:f>Daten_Diagramme!$D$16</c15:f>
                      <c15:dlblFieldTableCache>
                        <c:ptCount val="1"/>
                        <c:pt idx="0">
                          <c:v>2.3</c:v>
                        </c:pt>
                      </c15:dlblFieldTableCache>
                    </c15:dlblFTEntry>
                  </c15:dlblFieldTable>
                  <c15:showDataLabelsRange val="0"/>
                </c:ext>
                <c:ext xmlns:c16="http://schemas.microsoft.com/office/drawing/2014/chart" uri="{C3380CC4-5D6E-409C-BE32-E72D297353CC}">
                  <c16:uniqueId val="{00000002-0F21-4F16-B1AE-4B1845E6FD7A}"/>
                </c:ext>
              </c:extLst>
            </c:dLbl>
            <c:dLbl>
              <c:idx val="3"/>
              <c:tx>
                <c:strRef>
                  <c:f>Daten_Diagramme!$D$17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{750263FA-2CA5-4380-81E4-5C387DD9B7E1}</c15:txfldGUID>
                      <c15:f>Daten_Diagramme!$D$17</c15:f>
                      <c15:dlblFieldTableCache>
                        <c:ptCount val="1"/>
                        <c:pt idx="0">
                          <c:v>1.6</c:v>
                        </c:pt>
                      </c15:dlblFieldTableCache>
                    </c15:dlblFTEntry>
                  </c15:dlblFieldTable>
                  <c15:showDataLabelsRange val="0"/>
                </c:ext>
                <c:ext xmlns:c16="http://schemas.microsoft.com/office/drawing/2014/chart" uri="{C3380CC4-5D6E-409C-BE32-E72D297353CC}">
                  <c16:uniqueId val="{00000003-0F21-4F16-B1AE-4B1845E6FD7A}"/>
                </c:ext>
              </c:extLst>
            </c:dLbl>
            <c:dLbl>
              <c:idx val="4"/>
              <c:tx>
                <c:strRef>
                  <c:f>Daten_Diagramme!$D$18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{3FDEDB4F-A793-46B5-B8A6-B8D9DC08CDC1}</c15:txfldGUID>
                      <c15:f>Daten_Diagramme!$D$18</c15:f>
                      <c15:dlblFieldTableCache>
                        <c:ptCount val="1"/>
                        <c:pt idx="0">
                          <c:v>1.9</c:v>
                        </c:pt>
                      </c15:dlblFieldTableCache>
                    </c15:dlblFTEntry>
                  </c15:dlblFieldTable>
                  <c15:showDataLabelsRange val="0"/>
                </c:ext>
                <c:ext xmlns:c16="http://schemas.microsoft.com/office/drawing/2014/chart" uri="{C3380CC4-5D6E-409C-BE32-E72D297353CC}">
                  <c16:uniqueId val="{00000004-0F21-4F16-B1AE-4B1845E6FD7A}"/>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{93BEE498-E02C-4C70-B34D-09FD823515FB}</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0F21-4F16-B1AE-4B1845E6FD7A}"/>
                </c:ext>
              </c:extLst>
            </c:dLbl>
            <c:dLbl>
              <c:idx val="6"/>
              <c:tx>
                <c:strRef>
                  <c:f>Daten_Diagramme!$D$20</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{300C0E64-15F4-4E39-A249-7DBD2100C6D7}</c15:txfldGUID>
                      <c15:f>Daten_Diagramme!$D$20</c15:f>
                      <c15:dlblFieldTableCache>
                        <c:ptCount val="1"/>
                        <c:pt idx="0">
                          <c:v>5.7</c:v>
                        </c:pt>
                      </c15:dlblFieldTableCache>
                    </c15:dlblFTEntry>
                  </c15:dlblFieldTable>
                  <c15:showDataLabelsRange val="0"/>
                </c:ext>
                <c:ext xmlns:c16="http://schemas.microsoft.com/office/drawing/2014/chart" uri="{C3380CC4-5D6E-409C-BE32-E72D297353CC}">
                  <c16:uniqueId val="{00000006-0F21-4F16-B1AE-4B1845E6FD7A}"/>
                </c:ext>
              </c:extLst>
            </c:dLbl>
            <c:dLbl>
              <c:idx val="7"/>
              <c:tx>
                <c:strRef>
                  <c:f>Daten_Diagramme!$D$21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{80CEFEBF-BA29-4607-836D-FCA56CA411EA}</c15:txfldGUID>
                      <c15:f>Daten_Diagramme!$D$21</c15:f>
                      <c15:dlblFieldTableCache>
                        <c:ptCount val="1"/>
                        <c:pt idx="0">
                          <c:v>3.6</c:v>
                        </c:pt>
                      </c15:dlblFieldTableCache>
                    </c15:dlblFTEntry>
                  </c15:dlblFieldTable>
                  <c15:showDataLabelsRange val="0"/>
                </c:ext>
                <c:ext xmlns:c16="http://schemas.microsoft.com/office/drawing/2014/chart" uri="{C3380CC4-5D6E-409C-BE32-E72D297353CC}">
                  <c16:uniqueId val="{00000007-0F21-4F16-B1AE-4B1845E6FD7A}"/>
                </c:ext>
              </c:extLst>
            </c:dLbl>
            <c:dLbl>
              <c:idx val="8"/>
              <c:tx>
                <c:strRef>
                  <c:f>Daten_Diagramme!$D$22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{F30119EC-5DEC-4436-BFCD-C40DFCF6F6AB}</c15:txfldGUID>
                      <c15:f>Daten_Diagramme!$D$22</c15:f>
                      <c15:dlblFieldTableCache>
                        <c:ptCount val="1"/>
                        <c:pt idx="0">
                          <c:v>-1.6</c:v>
                        </c:pt>
                      </c15:dlblFieldTableCache>
                    </c15:dlblFTEntry>
                  </c15:dlblFieldTable>
                  <c15:showDataLabelsRange val="0"/>
                </c:ext>
                <c:ext xmlns:c16="http://schemas.microsoft.com/office/drawing/2014/chart" uri="{C3380CC4-5D6E-409C-BE32-E72D297353CC}">
                  <c16:uniqueId val="{00000008-0F21-4F16-B1AE-4B1845E6FD7A}"/>
                </c:ext>
              </c:extLst>
            </c:dLbl>
            <c:dLbl>
              <c:idx val="9"/>
              <c:tx>
                <c:strRef>
                  <c:f>Daten_Diagramme!$D$23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{0B6B70C3-0140-4B9A-8AC7-AA5D702ADA90}</c15:txfldGUID>
                      <c15:f>Daten_Diagramme!$D$23</c15:f>
                      <c15:dlblFieldTableCache>
                        <c:ptCount val="1"/>
                        <c:pt idx="0">
                          <c:v>-1.1</c:v>
                        </c:pt>
                      </c15:dlblFieldTableCache>
                    </c15:dlblFTEntry>
                  </c15:dlblFieldTable>
                  <c15:showDataLabelsRange val="0"/>
                </c:ext>
                <c:ext xmlns:c16="http://schemas.microsoft.com/office/drawing/2014/chart" uri="{C3380CC4-5D6E-409C-BE32-E72D297353CC}">
                  <c16:uniqueId val="{00000009-0F21-4F16-B1AE-4B1845E6FD7A}"/>
                </c:ext>
              </c:extLst>
            </c:dLbl>
            <c:dLbl>
              <c:idx val="10"/>
              <c:tx>
                <c:strRef>
                  <c:f>Daten_Diagramme!$D$24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{139AA626-3F5F-45C3-91AC-BB2DA3DE9A23}</c15:txfldGUID>
                      <c15:f>Daten_Diagramme!$D$24</c15:f>
                      <c15:dlblFieldTableCache>
                        <c:ptCount val="1"/>
                        <c:pt idx="0">
                          <c:v>-1.6</c:v>
                        </c:pt>
                      </c15:dlblFieldTableCache>
                    </c15:dlblFTEntry>
                  </c15:dlblFieldTable>
                  <c15:showDataLabelsRange val="0"/>
                </c:ext>
                <c:ext xmlns:c16="http://schemas.microsoft.com/office/drawing/2014/chart" uri="{C3380CC4-5D6E-409C-BE32-E72D297353CC}">
                  <c16:uniqueId val="{0000000A-0F21-4F16-B1AE-4B1845E6FD7A}"/>
                </c:ext>
              </c:extLst>
            </c:dLbl>
            <c:dLbl>
              <c:idx val="11"/>
              <c:tx>
                <c:strRef>
                  <c:f>Daten_Diagramme!$D$25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{3AAAE29B-907B-44AF-B217-69C253385734}</c15:txfldGUID>
                      <c15:f>Daten_Diagramme!$D$25</c15:f>
                      <c15:dlblFieldTableCache>
                        <c:ptCount val="1"/>
                        <c:pt idx="0">
                          <c:v>0.9</c:v>
                        </c:pt>
                      </c15:dlblFieldTableCache>
                    </c15:dlblFTEntry>
                  </c15:dlblFieldTable>
                  <c15:showDataLabelsRange val="0"/>
                </c:ext>
                <c:ext xmlns:c16="http://schemas.microsoft.com/office/drawing/2014/chart" uri="{C3380CC4-5D6E-409C-BE32-E72D297353CC}">
                  <c16:uniqueId val="{0000000B-0F21-4F16-B1AE-4B1845E6FD7A}"/>
                </c:ext>
              </c:extLst>
            </c:dLbl>
            <c:dLbl>
              <c:idx val="12"/>
              <c:tx>
                <c:strRef>
                  <c:f>Daten_Diagramme!$D$26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{D4E4CE33-1E20-4FD7-B477-A960F699BDAC}</c15:txfldGUID>
                      <c15:f>Daten_Diagramme!$D$26</c15:f>
                      <c15:dlblFieldTableCache>
                        <c:ptCount val="1"/>
                        <c:pt idx="0">
                          <c:v>1.8</c:v>
                        </c:pt>
                      </c15:dlblFieldTableCache>
                    </c15:dlblFTEntry>
                  </c15:dlblFieldTable>
                  <c15:showDataLabelsRange val="0"/>
                </c:ext>
                <c:ext xmlns:c16="http://schemas.microsoft.com/office/drawing/2014/chart" uri="{C3380CC4-5D6E-409C-BE32-E72D297353CC}">
                  <c16:uniqueId val="{0000000C-0F21-4F16-B1AE-4B1845E6FD7A}"/>
                </c:ext>
              </c:extLst>
            </c:dLbl>
            <c:dLbl>
              <c:idx val="13"/>
              <c:tx>
                <c:strRef>
                  <c:f>Daten_Diagramme!$D$27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{F9860110-E8AD-47B2-8750-9E31E0EE9C10}</c15:txfldGUID>
                      <c15:f>Daten_Diagramme!$D$27</c15:f>
                      <c15:dlblFieldTableCache>
                        <c:ptCount val="1"/>
                        <c:pt idx="0">
                          <c:v>2.7</c:v>
                        </c:pt>
                      </c15:dlblFieldTableCache>
                    </c15:dlblFTEntry>
                  </c15:dlblFieldTable>
                  <c15:showDataLabelsRange val="0"/>
                </c:ext>
                <c:ext xmlns:c16="http://schemas.microsoft.com/office/drawing/2014/chart" uri="{C3380CC4-5D6E-409C-BE32-E72D297353CC}">
                  <c16:uniqueId val="{0000000D-0F21-4F16-B1AE-4B1845E6FD7A}"/>
                </c:ext>
              </c:extLst>
            </c:dLbl>
            <c:dLbl>
              <c:idx val="14"/>
              <c:tx>
                <c:strRef>
                  <c:f>Daten_Diagramme!$D$28</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{A953098F-1482-4F67-A095-AB9ECA2EF517}</c15:txfldGUID>
                      <c15:f>Daten_Diagramme!$D$28</c15:f>
                      <c15:dlblFieldTableCache>
                        <c:ptCount val="1"/>
                        <c:pt idx="0">
                          <c:v>11.0</c:v>
                        </c:pt>
                      </c15:dlblFieldTableCache>
                    </c15:dlblFTEntry>
                  </c15:dlblFieldTable>
                  <c15:showDataLabelsRange val="0"/>
                </c:ext>
                <c:ext xmlns:c16="http://schemas.microsoft.com/office/drawing/2014/chart" uri="{C3380CC4-5D6E-409C-BE32-E72D297353CC}">
                  <c16:uniqueId val="{0000000E-0F21-4F16-B1AE-4B1845E6FD7A}"/>
                </c:ext>
              </c:extLst>
            </c:dLbl>
            <c:dLbl>
              <c:idx val="15"/>
              <c:tx>
                <c:strRef>
                  <c:f>Daten_Diagramme!$D$29</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{DC14E84D-1857-4EC3-81DB-C533CB5DF205}</c15:txfldGUID>
                      <c15:f>Daten_Diagramme!$D$29</c15:f>
                      <c15:dlblFieldTableCache>
                        <c:ptCount val="1"/>
                        <c:pt idx="0">
                          <c:v>-13.3</c:v>
                        </c:pt>
                      </c15:dlblFieldTableCache>
                    </c15:dlblFTEntry>
                  </c15:dlblFieldTable>
                  <c15:showDataLabelsRange val="0"/>
                </c:ext>
                <c:ext xmlns:c16="http://schemas.microsoft.com/office/drawing/2014/chart" uri="{C3380CC4-5D6E-409C-BE32-E72D297353CC}">
                  <c16:uniqueId val="{0000000F-0F21-4F16-B1AE-4B1845E6FD7A}"/>
                </c:ext>
              </c:extLst>
            </c:dLbl>
            <c:dLbl>
              <c:idx val="16"/>
              <c:tx>
                <c:strRef>
                  <c:f>Daten_Diagramme!$D$30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{4EDD96EE-FE61-4610-A4CD-0457CF292AEA}</c15:txfldGUID>
                      <c15:f>Daten_Diagramme!$D$30</c15:f>
                      <c15:dlblFieldTableCache>
                        <c:ptCount val="1"/>
                        <c:pt idx="0">
                          <c:v>0.9</c:v>
                        </c:pt>
                      </c15:dlblFieldTableCache>
                    </c15:dlblFTEntry>
                  </c15:dlblFieldTable>
                  <c15:showDataLabelsRange val="0"/>
                </c:ext>
                <c:ext xmlns:c16="http://schemas.microsoft.com/office/drawing/2014/chart" uri="{C3380CC4-5D6E-409C-BE32-E72D297353CC}">
                  <c16:uniqueId val="{00000010-0F21-4F16-B1AE-4B1845E6FD7A}"/>
                </c:ext>
              </c:extLst>
            </c:dLbl>
            <c:dLbl>
              <c:idx val="17"/>
              <c:tx>
                <c:strRef>
                  <c:f>Daten_Diagramme!$D$31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{62E8A026-82A8-4B41-927A-BADA22FCA878}</c15:txfldGUID>
                      <c15:f>Daten_Diagramme!$D$31</c15:f>
                      <c15:dlblFieldTableCache>
                        <c:ptCount val="1"/>
                        <c:pt idx="0">
                          <c:v>3.0</c:v>
                        </c:pt>
                      </c15:dlblFieldTableCache>
                    </c15:dlblFTEntry>
                  </c15:dlblFieldTable>
                  <c15:showDataLabelsRange val="0"/>
                </c:ext>
                <c:ext xmlns:c16="http://schemas.microsoft.com/office/drawing/2014/chart" uri="{C3380CC4-5D6E-409C-BE32-E72D297353CC}">
                  <c16:uniqueId val="{00000011-0F21-4F16-B1AE-4B1845E6FD7A}"/>
                </c:ext>
              </c:extLst>
            </c:dLbl>
            <c:dLbl>
              <c:idx val="18"/>
              <c:tx>
                <c:strRef>
                  <c:f>Daten_Diagramme!$D$32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{EB81F273-6C69-488C-A232-136C2B2A6839}</c15:txfldGUID>
                      <c15:f>Daten_Diagramme!$D$32</c15:f>
                      <c15:dlblFieldTableCache>
                        <c:ptCount val="1"/>
                        <c:pt idx="0">
                          <c:v>0.3</c:v>
                        </c:pt>
                      </c15:dlblFieldTableCache>
                    </c15:dlblFTEntry>
                  </c15:dlblFieldTable>
                  <c15:showDataLabelsRange val="0"/>
                </c:ext>
                <c:ext xmlns:c16="http://schemas.microsoft.com/office/drawing/2014/chart" uri="{C3380CC4-5D6E-409C-BE32-E72D297353CC}">
                  <c16:uniqueId val="{00000012-0F21-4F16-B1AE-4B1845E6FD7A}"/>
                </c:ext>
              </c:extLst>
            </c:dLbl>
            <c:dLbl>
              <c:idx val="19"/>
              <c:tx>
                <c:strRef>
                  <c:f>Daten_Diagramme!$D$33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{2B3A0676-58C8-44CE-97FF-BD70FD13C4F2}</c15:txfldGUID>
                      <c15:f>Daten_Diagramme!$D$33</c15:f>
                      <c15:dlblFieldTableCache>
                        <c:ptCount val="1"/>
                        <c:pt idx="0">
                          <c:v>1.8</c:v>
                        </c:pt>
                      </c15:dlblFieldTableCache>
                    </c15:dlblFTEntry>
                  </c15:dlblFieldTable>
                  <c15:showDataLabelsRange val="0"/>
                </c:ext>
                <c:ext xmlns:c16="http://schemas.microsoft.com/office/drawing/2014/chart" uri="{C3380CC4-5D6E-409C-BE32-E72D297353CC}">
                  <c16:uniqueId val="{00000013-0F21-4F16-B1AE-4B1845E6FD7A}"/>
                </c:ext>
              </c:extLst>
            </c:dLbl>
            <c:dLbl>
              <c:idx val="20"/>
              <c:tx>
                <c:strRef>
                  <c:f>Daten_Diagramme!$D$34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{2584C705-2E78-4ABE-A4CE-C3A0F6304BC6}</c15:txfldGUID>
                      <c15:f>Daten_Diagramme!$D$34</c15:f>
                      <c15:dlblFieldTableCache>
                        <c:ptCount val="1"/>
                        <c:pt idx="0">
                          <c:v>1.3</c:v>
                        </c:pt>
                      </c15:dlblFieldTableCache>
                    </c15:dlblFTEntry>
                  </c15:dlblFieldTable>
                  <c15:showDataLabelsRange val="0"/>
                </c:ext>
                <c:ext xmlns:c16="http://schemas.microsoft.com/office/drawing/2014/chart" uri="{C3380CC4-5D6E-409C-BE32-E72D297353CC}">
                  <c16:uniqueId val="{00000014-0F21-4F16-B1AE-4B1845E6FD7A}"/>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{F2BDD068-BF72-4138-929F-341562181D8B}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0F21-4F16-B1AE-4B1845E6FD7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{537FF515-9CD0-4DBC-A29C-14C9D4FF0CB1}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F21-4F16-B1AE-4B1845E6FD7A}"/>
                </c:ext>
              </c:extLst>
            </c:dLbl>
            <c:dLbl>
              <c:idx val="23"/>
              <c:tx>
                <c:strRef>
                  <c:f>Daten_Diagramme!$D$37</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{4C10888F-31A6-4056-A02D-1B8EA20A94E6}</c15:txfldGUID>
                      <c15:f>Daten_Diagramme!$D$37</c15:f>
                      <c15:dlblFieldTableCache>
                        <c:ptCount val="1"/>
                        <c:pt idx="0">
                          <c:v>8.4</c:v>
                        </c:pt>
                      </c15:dlblFieldTableCache>
                    </c15:dlblFTEntry>
                  </c15:dlblFieldTable>
                  <c15:showDataLabelsRange val="0"/>
                </c:ext>
                <c:ext xmlns:c16="http://schemas.microsoft.com/office/drawing/2014/chart" uri="{C3380CC4-5D6E-409C-BE32-E72D297353CC}">
                  <c16:uniqueId val="{00000017-0F21-4F16-B1AE-4B1845E6FD7A}"/>
                </c:ext>
              </c:extLst>
            </c:dLbl>
            <c:dLbl>
              <c:idx val="24"/>
              <c:layout>
                <c:manualLayout>
                  <c:x val="4.7769028871392123E-3"/>
                  <c:y val="-4.6876052205785108E-5"/>
                </c:manualLayout>
              </c:layout>
              <c:tx>
                <c:strRef>
                  <c:f>Daten_Diagramme!$D$38</c:f>
                  <c:strCache>
                    <c:ptCount val="1"/>
                    <c:pt idx="0">
                      <c:v>1.9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{1DBD2481-1B0A-417D-AF29-981D11A527AE}</c15:txfldGUID>
                      <c15:f>Daten_Diagramme!$D$38</c15:f>
                      <c15:dlblFieldTableCache>
                        <c:ptCount val="1"/>
                        <c:pt idx="0">
                          <c:v>1.9</c:v>
                        </c:pt>
                      </c15:dlblFieldTableCache>
                    </c15:dlblFTEntry>
                  </c15:dlblFieldTable>
                  <c15:showDataLabelsRange val="0"/>
                </c:ext>
                <c:ext xmlns:c16="http://schemas.microsoft.com/office/drawing/2014/chart" uri="{C3380CC4-5D6E-409C-BE32-E72D297353CC}">
                  <c16:uniqueId val="{00000018-0F21-4F16-B1AE-4B1845E6FD7A}"/>
                </c:ext>
              </c:extLst>
            </c:dLbl>
            <c:dLbl>
              <c:idx val="25"/>
              <c:tx>
                <c:strRef>
                  <c:f>Daten_Diagramme!$D$39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{AADCF6FD-44C0-42B6-89A7-F34BB8D88068}</c15:txfldGUID>
                      <c15:f>Daten_Diagramme!$D$39</c15:f>
                      <c15:dlblFieldTableCache>
                        <c:ptCount val="1"/>
                        <c:pt idx="0">
                          <c:v>0.9</c:v>
                        </c:pt>
                      </c15:dlblFieldTableCache>
                    </c15:dlblFTEntry>
                  </c15:dlblFieldTable>
                  <c15:showDataLabelsRange val="0"/>
                </c:ext>
                <c:ext xmlns:c16="http://schemas.microsoft.com/office/drawing/2014/chart" uri="{C3380CC4-5D6E-409C-BE32-E72D297353CC}">
                  <c16:uniqueId val="{00000019-0F21-4F16-B1AE-4B1845E6FD7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{F36EB86F-9701-4C52-8633-239329CDD121}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F21-4F16-B1AE-4B1845E6FD7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{F45026C8-CFCF-4D8F-9E65-215FF116497F}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F21-4F16-B1AE-4B1845E6FD7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{08C9359D-CC19-4762-BAE9-540B128F6091}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F21-4F16-B1AE-4B1845E6FD7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{1CA7D956-450F-4A99-9F17-9A5FD4F96193}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F21-4F16-B1AE-4B1845E6FD7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{FA652D21-BC44-405E-AF72-870FC44E5B66}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F21-4F16-B1AE-4B1845E6FD7A}"/>
                </c:ext>
              </c:extLst>
            </c:dLbl>
            <c:dLbl>
              <c:idx val="31"/>
              <c:tx>
                <c:strRef>
                  <c:f>Daten_Diagramme!$D$45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{F758D325-821B-4C7F-ADBD-85DEF8CF2943}</c15:txfldGUID>
                      <c15:f>Daten_Diagramme!$D$45</c15:f>
                      <c15:dlblFieldTableCache>
                        <c:ptCount val="1"/>
                        <c:pt idx="0">
                          <c:v>0.9</c:v>
                        </c:pt>
                      </c15:dlblFieldTableCache>
                    </c15:dlblFTEntry>
                  </c15:dlblFieldTable>
                  <c15:showDataLabelsRange val="0"/>
                </c:ext>
                <c:ext xmlns:c16="http://schemas.microsoft.com/office/drawing/2014/chart" uri="{C3380CC4-5D6E-409C-BE32-E72D297353CC}">
                  <c16:uniqueId val="{0000001F-0F21-4F16-B1AE-4B1845E6FD7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1.1157310500942403</c:v>
                </c:pt>
                <c:pt idx="1">
                  <c:v>8.4112149532710276</c:v>
                </c:pt>
                <c:pt idx="2">
                  <c:v>2.3272214386459802</c:v>
                </c:pt>
                <c:pt idx="3">
                  <c:v>1.6054096324577947</c:v>
                </c:pt>
                <c:pt idx="4">
                  <c:v>1.9317629073726634</c:v>
                </c:pt>
                <c:pt idx="5">
                  <c:v>-1.6421052631578947</c:v>
                </c:pt>
                <c:pt idx="6">
                  <c:v>5.7351809083910696</c:v>
                </c:pt>
                <c:pt idx="7">
                  <c:v>3.6202438123383818</c:v>
                </c:pt>
                <c:pt idx="8">
                  <c:v>-1.5621870618866414</c:v>
                </c:pt>
                <c:pt idx="9">
                  <c:v>-1.0784678319077725</c:v>
                </c:pt>
                <c:pt idx="10">
                  <c:v>-1.6370602577499129</c:v>
                </c:pt>
                <c:pt idx="11">
                  <c:v>0.90386969211938617</c:v>
                </c:pt>
                <c:pt idx="12">
                  <c:v>1.7889087656529516</c:v>
                </c:pt>
                <c:pt idx="13">
                  <c:v>2.6744851258581237</c:v>
                </c:pt>
                <c:pt idx="14">
                  <c:v>10.957004160887656</c:v>
                </c:pt>
                <c:pt idx="15">
                  <c:v>-13.328845506563447</c:v>
                </c:pt>
                <c:pt idx="16">
                  <c:v>0.91096596768649019</c:v>
                </c:pt>
                <c:pt idx="17">
                  <c:v>2.9772329246935203</c:v>
                </c:pt>
                <c:pt idx="18">
                  <c:v>0.28689831048772713</c:v>
                </c:pt>
                <c:pt idx="19">
                  <c:v>1.7526777020447906</c:v>
                </c:pt>
                <c:pt idx="20">
                  <c:v>1.2530226423389756</c:v>
                </c:pt>
                <c:pt idx="21">
                  <c:v>0</c:v>
                </c:pt>
                <c:pt idx="23">
                  <c:v>8.4112149532710276</c:v>
                </c:pt>
                <c:pt idx="24">
                  <c:v>1.8558614290133004</c:v>
                </c:pt>
                <c:pt idx="25">
                  <c:v>0.86546916216555714</c:v>
                </c:pt>
              </c:numCache>
            </c:numRef>
          </c:val>
          <c:extLst>
            <c:ext xmlns:c16="http://schemas.microsoft.com/office/drawing/2014/chart" uri="{C3380CC4-5D6E-409C-BE32-E72D297353CC}">
              <c16:uniqueId val="{00000020-0F21-4F16-B1AE-4B1845E6FD7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{B5CC7B46-6B08-4775-8C1E-1A998423EE7B}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F21-4F16-B1AE-4B1845E6FD7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{639AE312-883D-46ED-A8CF-61F113CA956C}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F21-4F16-B1AE-4B1845E6FD7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{0B861CD9-4931-4085-8DC2-4B59436108ED}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F21-4F16-B1AE-4B1845E6FD7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{F2B81CBA-D67E-4D31-B192-49B6D43CA17E}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F21-4F16-B1AE-4B1845E6FD7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{879A31EE-A9F8-4470-B0F7-35D0D4C46016}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F21-4F16-B1AE-4B1845E6FD7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{272C3F41-34BB-462F-80DE-AF939CB2DE15}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F21-4F16-B1AE-4B1845E6FD7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{13B88C3E-5FC2-4B73-964F-8121ADFCAAFE}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F21-4F16-B1AE-4B1845E6FD7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{5E284B59-591C-4B68-B859-54AD46DAA272}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F21-4F16-B1AE-4B1845E6FD7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{C53F1BF2-260E-4667-80F3-5E85F04DCD51}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F21-4F16-B1AE-4B1845E6FD7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{E0AC3552-065D-414D-A67D-F88FC8166269}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F21-4F16-B1AE-4B1845E6FD7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{C63491F5-9799-4F23-99DF-8EE0E6EADECF}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F21-4F16-B1AE-4B1845E6FD7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{C42EFF72-1D63-45D3-B8AE-9C3E744841FF}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F21-4F16-B1AE-4B1845E6FD7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{9312441B-54A9-42EA-8BFA-32E20241E3D4}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F21-4F16-B1AE-4B1845E6FD7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{D9582D8D-65B0-49FC-B1C7-FAEB786C4EAB}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F21-4F16-B1AE-4B1845E6FD7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{0E16A8AB-D8B4-47AF-8224-97B8787809DA}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F21-4F16-B1AE-4B1845E6FD7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{9F200649-15A2-4355-A0FB-0AB7D1170C67}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F21-4F16-B1AE-4B1845E6FD7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{0AA8A77D-C6B3-4BE2-9E79-38F1D7AA9370}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F21-4F16-B1AE-4B1845E6FD7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{18B87EA9-B8C0-44A6-BFC1-57155A64521E}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F21-4F16-B1AE-4B1845E6FD7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{74923765-2A40-449C-A1A4-FD862EA80BD5}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F21-4F16-B1AE-4B1845E6FD7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{5D8F5146-65BF-4DB9-9932-83ED85867BB0}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F21-4F16-B1AE-4B1845E6FD7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{BEC25245-C898-4E09-9D1F-D7FFAC0ED66E}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F21-4F16-B1AE-4B1845E6FD7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{C0DF2EA1-1E5D-4C92-AEBE-607521DB088A}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F21-4F16-B1AE-4B1845E6FD7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{CE770F14-00E1-47D5-8EDA-23DB032E1BEC}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F21-4F16-B1AE-4B1845E6FD7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{27B8D31D-CCB5-48A4-94DB-196893385F22}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F21-4F16-B1AE-4B1845E6FD7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{B2C03413-8968-445B-B7E5-387F4FBB978D}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F21-4F16-B1AE-4B1845E6FD7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{5C17D3D0-A92A-43D5-86C1-5B3D183135CA}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F21-4F16-B1AE-4B1845E6FD7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{8F38FCA1-5282-4206-891A-0F856662A12B}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F21-4F16-B1AE-4B1845E6FD7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{DEACE2D7-54A1-4C4E-B36A-234FF634472C}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F21-4F16-B1AE-4B1845E6FD7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{D8E2C843-DC6B-4C4B-A124-65EED7F0C579}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F21-4F16-B1AE-4B1845E6FD7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{D08412BC-D5F6-4635-B906-4F1D5FC2391E}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F21-4F16-B1AE-4B1845E6FD7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{AD80298E-34BF-42D4-A037-EDEA65923FDF}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F21-4F16-B1AE-4B1845E6FD7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{22464BE1-148C-4174-9DD3-1E037B4ECE2D}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F21-4F16-B1AE-4B1845E6FD7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F21-4F16-B1AE-4B1845E6FD7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F21-4F16-B1AE-4B1845E6FD7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{AC8B6753-F761-457E-A6E2-7A7DD228C2D5}</c15:txfldGUID>
                      <c15:f>Daten_Diagramme!$E$14</c15:f>
                      <c15:dlblFieldTableCache>
                        <c:ptCount val="1"/>
                        <c:pt idx="0">
                          <c:v>-2.3</c:v>
                        </c:pt>
                      </c15:dlblFieldTableCache>
                    </c15:dlblFTEntry>
                  </c15:dlblFieldTable>
                  <c15:showDataLabelsRange val="0"/>
                </c:ext>
                <c:ext xmlns:c16="http://schemas.microsoft.com/office/drawing/2014/chart" uri="{C3380CC4-5D6E-409C-BE32-E72D297353CC}">
                  <c16:uniqueId val="{00000000-CDDB-407F-B447-2540153EA839}"/>
                </c:ext>
              </c:extLst>
            </c:dLbl>
            <c:dLbl>
              <c:idx val="1"/>
              <c:tx>
                <c:strRef>
                  <c:f>Daten_Diagramme!$E$15</c:f>
                  <c:strCache>
                    <c:ptCount val="1"/>
                    <c:pt idx="0">
                      <c:v>-18.6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{2BB0D996-789A-4EE9-8FFA-661542D65EB9}</c15:txfldGUID>
                      <c15:f>Daten_Diagramme!$E$15</c15:f>
                      <c15:dlblFieldTableCache>
                        <c:ptCount val="1"/>
                        <c:pt idx="0">
                          <c:v>-18.6</c:v>
                        </c:pt>
                      </c15:dlblFieldTableCache>
                    </c15:dlblFTEntry>
                  </c15:dlblFieldTable>
                  <c15:showDataLabelsRange val="0"/>
                </c:ext>
                <c:ext xmlns:c16="http://schemas.microsoft.com/office/drawing/2014/chart" uri="{C3380CC4-5D6E-409C-BE32-E72D297353CC}">
                  <c16:uniqueId val="{00000001-CDDB-407F-B447-2540153EA839}"/>
                </c:ext>
              </c:extLst>
            </c:dLbl>
            <c:dLbl>
              <c:idx val="2"/>
              <c:tx>
                <c:strRef>
                  <c:f>Daten_Diagramme!$E$16</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{75C2B963-5E32-43A9-94E6-9793481577F0}</c15:txfldGUID>
                      <c15:f>Daten_Diagramme!$E$16</c15:f>
                      <c15:dlblFieldTableCache>
                        <c:ptCount val="1"/>
                        <c:pt idx="0">
                          <c:v>-10.3</c:v>
                        </c:pt>
                      </c15:dlblFieldTableCache>
                    </c15:dlblFTEntry>
                  </c15:dlblFieldTable>
                  <c15:showDataLabelsRange val="0"/>
                </c:ext>
                <c:ext xmlns:c16="http://schemas.microsoft.com/office/drawing/2014/chart" uri="{C3380CC4-5D6E-409C-BE32-E72D297353CC}">
                  <c16:uniqueId val="{00000002-CDDB-407F-B447-2540153EA839}"/>
                </c:ext>
              </c:extLst>
            </c:dLbl>
            <c:dLbl>
              <c:idx val="3"/>
              <c:tx>
                <c:strRef>
                  <c:f>Daten_Diagramme!$E$17</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{14C16DAB-4B45-4D64-A6A9-6423E026AA3A}</c15:txfldGUID>
                      <c15:f>Daten_Diagramme!$E$17</c15:f>
                      <c15:dlblFieldTableCache>
                        <c:ptCount val="1"/>
                        <c:pt idx="0">
                          <c:v>-7.2</c:v>
                        </c:pt>
                      </c15:dlblFieldTableCache>
                    </c15:dlblFTEntry>
                  </c15:dlblFieldTable>
                  <c15:showDataLabelsRange val="0"/>
                </c:ext>
                <c:ext xmlns:c16="http://schemas.microsoft.com/office/drawing/2014/chart" uri="{C3380CC4-5D6E-409C-BE32-E72D297353CC}">
                  <c16:uniqueId val="{00000003-CDDB-407F-B447-2540153EA839}"/>
                </c:ext>
              </c:extLst>
            </c:dLbl>
            <c:dLbl>
              <c:idx val="4"/>
              <c:tx>
                <c:strRef>
                  <c:f>Daten_Diagramme!$E$18</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{F51F20E2-C80A-4E35-AD9F-5D76C0BB5C3B}</c15:txfldGUID>
                      <c15:f>Daten_Diagramme!$E$18</c15:f>
                      <c15:dlblFieldTableCache>
                        <c:ptCount val="1"/>
                        <c:pt idx="0">
                          <c:v>-9.0</c:v>
                        </c:pt>
                      </c15:dlblFieldTableCache>
                    </c15:dlblFTEntry>
                  </c15:dlblFieldTable>
                  <c15:showDataLabelsRange val="0"/>
                </c:ext>
                <c:ext xmlns:c16="http://schemas.microsoft.com/office/drawing/2014/chart" uri="{C3380CC4-5D6E-409C-BE32-E72D297353CC}">
                  <c16:uniqueId val="{00000004-CDDB-407F-B447-2540153EA839}"/>
                </c:ext>
              </c:extLst>
            </c:dLbl>
            <c:dLbl>
              <c:idx val="5"/>
              <c:tx>
                <c:strRef>
                  <c:f>Daten_Diagramme!$E$19</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{2EF80967-C528-40AB-9301-3262EE7D626D}</c15:txfldGUID>
                      <c15:f>Daten_Diagramme!$E$19</c15:f>
                      <c15:dlblFieldTableCache>
                        <c:ptCount val="1"/>
                        <c:pt idx="0">
                          <c:v>-6.1</c:v>
                        </c:pt>
                      </c15:dlblFieldTableCache>
                    </c15:dlblFTEntry>
                  </c15:dlblFieldTable>
                  <c15:showDataLabelsRange val="0"/>
                </c:ext>
                <c:ext xmlns:c16="http://schemas.microsoft.com/office/drawing/2014/chart" uri="{C3380CC4-5D6E-409C-BE32-E72D297353CC}">
                  <c16:uniqueId val="{00000005-CDDB-407F-B447-2540153EA839}"/>
                </c:ext>
              </c:extLst>
            </c:dLbl>
            <c:dLbl>
              <c:idx val="6"/>
              <c:tx>
                <c:strRef>
                  <c:f>Daten_Diagramme!$E$20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{85A2B186-DBF4-4BD6-8F0B-FC835919368B}</c15:txfldGUID>
                      <c15:f>Daten_Diagramme!$E$20</c15:f>
                      <c15:dlblFieldTableCache>
                        <c:ptCount val="1"/>
                        <c:pt idx="0">
                          <c:v>0.0</c:v>
                        </c:pt>
                      </c15:dlblFieldTableCache>
                    </c15:dlblFTEntry>
                  </c15:dlblFieldTable>
                  <c15:showDataLabelsRange val="0"/>
                </c:ext>
                <c:ext xmlns:c16="http://schemas.microsoft.com/office/drawing/2014/chart" uri="{C3380CC4-5D6E-409C-BE32-E72D297353CC}">
                  <c16:uniqueId val="{00000006-CDDB-407F-B447-2540153EA839}"/>
                </c:ext>
              </c:extLst>
            </c:dLbl>
            <c:dLbl>
              <c:idx val="7"/>
              <c:tx>
                <c:strRef>
                  <c:f>Daten_Diagramme!$E$21</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{68DEF5D5-F3A7-475F-891A-C515FC21F89C}</c15:txfldGUID>
                      <c15:f>Daten_Diagramme!$E$21</c15:f>
                      <c15:dlblFieldTableCache>
                        <c:ptCount val="1"/>
                        <c:pt idx="0">
                          <c:v>-4.4</c:v>
                        </c:pt>
                      </c15:dlblFieldTableCache>
                    </c15:dlblFTEntry>
                  </c15:dlblFieldTable>
                  <c15:showDataLabelsRange val="0"/>
                </c:ext>
                <c:ext xmlns:c16="http://schemas.microsoft.com/office/drawing/2014/chart" uri="{C3380CC4-5D6E-409C-BE32-E72D297353CC}">
                  <c16:uniqueId val="{00000007-CDDB-407F-B447-2540153EA839}"/>
                </c:ext>
              </c:extLst>
            </c:dLbl>
            <c:dLbl>
              <c:idx val="8"/>
              <c:tx>
                <c:strRef>
                  <c:f>Daten_Diagramme!$E$22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{C5536E37-3AF1-4F2A-83BF-1E64F9DC3633}</c15:txfldGUID>
                      <c15:f>Daten_Diagramme!$E$22</c15:f>
                      <c15:dlblFieldTableCache>
                        <c:ptCount val="1"/>
                        <c:pt idx="0">
                          <c:v>0.9</c:v>
                        </c:pt>
                      </c15:dlblFieldTableCache>
                    </c15:dlblFTEntry>
                  </c15:dlblFieldTable>
                  <c15:showDataLabelsRange val="0"/>
                </c:ext>
                <c:ext xmlns:c16="http://schemas.microsoft.com/office/drawing/2014/chart" uri="{C3380CC4-5D6E-409C-BE32-E72D297353CC}">
                  <c16:uniqueId val="{00000008-CDDB-407F-B447-2540153EA839}"/>
                </c:ext>
              </c:extLst>
            </c:dLbl>
            <c:dLbl>
              <c:idx val="9"/>
              <c:tx>
                <c:strRef>
                  <c:f>Daten_Diagramme!$E$23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{22FA51DA-4369-4FD1-9FD5-50ABCFA5BF2B}</c15:txfldGUID>
                      <c15:f>Daten_Diagramme!$E$23</c15:f>
                      <c15:dlblFieldTableCache>
                        <c:ptCount val="1"/>
                        <c:pt idx="0">
                          <c:v>-0.7</c:v>
                        </c:pt>
                      </c15:dlblFieldTableCache>
                    </c15:dlblFTEntry>
                  </c15:dlblFieldTable>
                  <c15:showDataLabelsRange val="0"/>
                </c:ext>
                <c:ext xmlns:c16="http://schemas.microsoft.com/office/drawing/2014/chart" uri="{C3380CC4-5D6E-409C-BE32-E72D297353CC}">
                  <c16:uniqueId val="{00000009-CDDB-407F-B447-2540153EA839}"/>
                </c:ext>
              </c:extLst>
            </c:dLbl>
            <c:dLbl>
              <c:idx val="10"/>
              <c:tx>
                <c:strRef>
                  <c:f>Daten_Diagramme!$E$24</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{F1237960-4D77-466B-8CAD-968CA5A83F3E}</c15:txfldGUID>
                      <c15:f>Daten_Diagramme!$E$24</c15:f>
                      <c15:dlblFieldTableCache>
                        <c:ptCount val="1"/>
                        <c:pt idx="0">
                          <c:v>-11.7</c:v>
                        </c:pt>
                      </c15:dlblFieldTableCache>
                    </c15:dlblFTEntry>
                  </c15:dlblFieldTable>
                  <c15:showDataLabelsRange val="0"/>
                </c:ext>
                <c:ext xmlns:c16="http://schemas.microsoft.com/office/drawing/2014/chart" uri="{C3380CC4-5D6E-409C-BE32-E72D297353CC}">
                  <c16:uniqueId val="{0000000A-CDDB-407F-B447-2540153EA839}"/>
                </c:ext>
              </c:extLst>
            </c:dLbl>
            <c:dLbl>
              <c:idx val="11"/>
              <c:tx>
                <c:strRef>
                  <c:f>Daten_Diagramme!$E$25</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{9339C058-D45A-420E-8866-A5F3EC527616}</c15:txfldGUID>
                      <c15:f>Daten_Diagramme!$E$25</c15:f>
                      <c15:dlblFieldTableCache>
                        <c:ptCount val="1"/>
                        <c:pt idx="0">
                          <c:v>6.0</c:v>
                        </c:pt>
                      </c15:dlblFieldTableCache>
                    </c15:dlblFTEntry>
                  </c15:dlblFieldTable>
                  <c15:showDataLabelsRange val="0"/>
                </c:ext>
                <c:ext xmlns:c16="http://schemas.microsoft.com/office/drawing/2014/chart" uri="{C3380CC4-5D6E-409C-BE32-E72D297353CC}">
                  <c16:uniqueId val="{0000000B-CDDB-407F-B447-2540153EA839}"/>
                </c:ext>
              </c:extLst>
            </c:dLbl>
            <c:dLbl>
              <c:idx val="12"/>
              <c:tx>
                <c:strRef>
                  <c:f>Daten_Diagramme!$E$26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{2A0317BA-CB71-472C-9435-4361E22E56C8}</c15:txfldGUID>
                      <c15:f>Daten_Diagramme!$E$26</c15:f>
                      <c15:dlblFieldTableCache>
                        <c:ptCount val="1"/>
                        <c:pt idx="0">
                          <c:v>1.1</c:v>
                        </c:pt>
                      </c15:dlblFieldTableCache>
                    </c15:dlblFTEntry>
                  </c15:dlblFieldTable>
                  <c15:showDataLabelsRange val="0"/>
                </c:ext>
                <c:ext xmlns:c16="http://schemas.microsoft.com/office/drawing/2014/chart" uri="{C3380CC4-5D6E-409C-BE32-E72D297353CC}">
                  <c16:uniqueId val="{0000000C-CDDB-407F-B447-2540153EA839}"/>
                </c:ext>
              </c:extLst>
            </c:dLbl>
            <c:dLbl>
              <c:idx val="13"/>
              <c:tx>
                <c:strRef>
                  <c:f>Daten_Diagramme!$E$27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{1FAFBA17-EA41-468A-946C-0D3D4D6D9CBF}</c15:txfldGUID>
                      <c15:f>Daten_Diagramme!$E$27</c15:f>
                      <c15:dlblFieldTableCache>
                        <c:ptCount val="1"/>
                        <c:pt idx="0">
                          <c:v>-2.9</c:v>
                        </c:pt>
                      </c15:dlblFieldTableCache>
                    </c15:dlblFTEntry>
                  </c15:dlblFieldTable>
                  <c15:showDataLabelsRange val="0"/>
                </c:ext>
                <c:ext xmlns:c16="http://schemas.microsoft.com/office/drawing/2014/chart" uri="{C3380CC4-5D6E-409C-BE32-E72D297353CC}">
                  <c16:uniqueId val="{0000000D-CDDB-407F-B447-2540153EA839}"/>
                </c:ext>
              </c:extLst>
            </c:dLbl>
            <c:dLbl>
              <c:idx val="14"/>
              <c:tx>
                <c:strRef>
                  <c:f>Daten_Diagramme!$E$28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{6F838E2E-FA33-4C53-A8AA-AB1514DAE023}</c15:txfldGUID>
                      <c15:f>Daten_Diagramme!$E$28</c15:f>
                      <c15:dlblFieldTableCache>
                        <c:ptCount val="1"/>
                        <c:pt idx="0">
                          <c:v>-2.2</c:v>
                        </c:pt>
                      </c15:dlblFieldTableCache>
                    </c15:dlblFTEntry>
                  </c15:dlblFieldTable>
                  <c15:showDataLabelsRange val="0"/>
                </c:ext>
                <c:ext xmlns:c16="http://schemas.microsoft.com/office/drawing/2014/chart" uri="{C3380CC4-5D6E-409C-BE32-E72D297353CC}">
                  <c16:uniqueId val="{0000000E-CDDB-407F-B447-2540153EA839}"/>
                </c:ext>
              </c:extLst>
            </c:dLbl>
            <c:dLbl>
              <c:idx val="15"/>
              <c:tx>
                <c:strRef>
                  <c:f>Daten_Diagramme!$E$29</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{D12D59B0-7FB3-4344-BAC8-0F7E5498D267}</c15:txfldGUID>
                      <c15:f>Daten_Diagramme!$E$29</c15:f>
                      <c15:dlblFieldTableCache>
                        <c:ptCount val="1"/>
                        <c:pt idx="0">
                          <c:v>-5.3</c:v>
                        </c:pt>
                      </c15:dlblFieldTableCache>
                    </c15:dlblFTEntry>
                  </c15:dlblFieldTable>
                  <c15:showDataLabelsRange val="0"/>
                </c:ext>
                <c:ext xmlns:c16="http://schemas.microsoft.com/office/drawing/2014/chart" uri="{C3380CC4-5D6E-409C-BE32-E72D297353CC}">
                  <c16:uniqueId val="{0000000F-CDDB-407F-B447-2540153EA839}"/>
                </c:ext>
              </c:extLst>
            </c:dLbl>
            <c:dLbl>
              <c:idx val="16"/>
              <c:tx>
                <c:strRef>
                  <c:f>Daten_Diagramme!$E$30</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{DFF27A51-0779-41F4-92BB-0C4A76EA27AA}</c15:txfldGUID>
                      <c15:f>Daten_Diagramme!$E$30</c15:f>
                      <c15:dlblFieldTableCache>
                        <c:ptCount val="1"/>
                        <c:pt idx="0">
                          <c:v>8.9</c:v>
                        </c:pt>
                      </c15:dlblFieldTableCache>
                    </c15:dlblFTEntry>
                  </c15:dlblFieldTable>
                  <c15:showDataLabelsRange val="0"/>
                </c:ext>
                <c:ext xmlns:c16="http://schemas.microsoft.com/office/drawing/2014/chart" uri="{C3380CC4-5D6E-409C-BE32-E72D297353CC}">
                  <c16:uniqueId val="{00000010-CDDB-407F-B447-2540153EA839}"/>
                </c:ext>
              </c:extLst>
            </c:dLbl>
            <c:dLbl>
              <c:idx val="17"/>
              <c:tx>
                <c:strRef>
                  <c:f>Daten_Diagramme!$E$31</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{5C05D5E2-8FAA-4CDB-9A3C-2C4CC8CBEC7D}</c15:txfldGUID>
                      <c15:f>Daten_Diagramme!$E$31</c15:f>
                      <c15:dlblFieldTableCache>
                        <c:ptCount val="1"/>
                        <c:pt idx="0">
                          <c:v>5.7</c:v>
                        </c:pt>
                      </c15:dlblFieldTableCache>
                    </c15:dlblFTEntry>
                  </c15:dlblFieldTable>
                  <c15:showDataLabelsRange val="0"/>
                </c:ext>
                <c:ext xmlns:c16="http://schemas.microsoft.com/office/drawing/2014/chart" uri="{C3380CC4-5D6E-409C-BE32-E72D297353CC}">
                  <c16:uniqueId val="{00000011-CDDB-407F-B447-2540153EA839}"/>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{64646192-B989-4D9B-BDC0-C3847309E80B}</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CDDB-407F-B447-2540153EA839}"/>
                </c:ext>
              </c:extLst>
            </c:dLbl>
            <c:dLbl>
              <c:idx val="19"/>
              <c:tx>
                <c:strRef>
                  <c:f>Daten_Diagramme!$E$33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{8BB3ED5F-9E42-46F6-B393-33E54C5B1DE5}</c15:txfldGUID>
                      <c15:f>Daten_Diagramme!$E$33</c15:f>
                      <c15:dlblFieldTableCache>
                        <c:ptCount val="1"/>
                        <c:pt idx="0">
                          <c:v>-3.9</c:v>
                        </c:pt>
                      </c15:dlblFieldTableCache>
                    </c15:dlblFTEntry>
                  </c15:dlblFieldTable>
                  <c15:showDataLabelsRange val="0"/>
                </c:ext>
                <c:ext xmlns:c16="http://schemas.microsoft.com/office/drawing/2014/chart" uri="{C3380CC4-5D6E-409C-BE32-E72D297353CC}">
                  <c16:uniqueId val="{00000013-CDDB-407F-B447-2540153EA839}"/>
                </c:ext>
              </c:extLst>
            </c:dLbl>
            <c:dLbl>
              <c:idx val="20"/>
              <c:tx>
                <c:strRef>
                  <c:f>Daten_Diagramme!$E$34</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{890B019F-5315-40AB-8266-BE2B4C25F1B1}</c15:txfldGUID>
                      <c15:f>Daten_Diagramme!$E$34</c15:f>
                      <c15:dlblFieldTableCache>
                        <c:ptCount val="1"/>
                        <c:pt idx="0">
                          <c:v>-6.1</c:v>
                        </c:pt>
                      </c15:dlblFieldTableCache>
                    </c15:dlblFTEntry>
                  </c15:dlblFieldTable>
                  <c15:showDataLabelsRange val="0"/>
                </c:ext>
                <c:ext xmlns:c16="http://schemas.microsoft.com/office/drawing/2014/chart" uri="{C3380CC4-5D6E-409C-BE32-E72D297353CC}">
                  <c16:uniqueId val="{00000014-CDDB-407F-B447-2540153EA839}"/>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{0B7DBEED-1D50-4BB0-A1C4-8B11C64E40AC}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CDDB-407F-B447-2540153EA83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{DC8C89CB-E944-4A40-9C0A-47641613AB68}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DDB-407F-B447-2540153EA839}"/>
                </c:ext>
              </c:extLst>
            </c:dLbl>
            <c:dLbl>
              <c:idx val="23"/>
              <c:tx>
                <c:strRef>
                  <c:f>Daten_Diagramme!$E$37</c:f>
                  <c:strCache>
                    <c:ptCount val="1"/>
                    <c:pt idx="0">
                      <c:v>-18.6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{4A6DA999-419A-4429-816C-0E5E46B91034}</c15:txfldGUID>
                      <c15:f>Daten_Diagramme!$E$37</c15:f>
                      <c15:dlblFieldTableCache>
                        <c:ptCount val="1"/>
                        <c:pt idx="0">
                          <c:v>-18.6</c:v>
                        </c:pt>
                      </c15:dlblFieldTableCache>
                    </c15:dlblFTEntry>
                  </c15:dlblFieldTable>
                  <c15:showDataLabelsRange val="0"/>
                </c:ext>
                <c:ext xmlns:c16="http://schemas.microsoft.com/office/drawing/2014/chart" uri="{C3380CC4-5D6E-409C-BE32-E72D297353CC}">
                  <c16:uniqueId val="{00000017-CDDB-407F-B447-2540153EA839}"/>
                </c:ext>
              </c:extLst>
            </c:dLbl>
            <c:dLbl>
              <c:idx val="24"/>
              <c:tx>
                <c:strRef>
                  <c:f>Daten_Diagramme!$E$38</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{A2EC1860-AE80-4260-83F0-30800EC041CE}</c15:txfldGUID>
                      <c15:f>Daten_Diagramme!$E$38</c15:f>
                      <c15:dlblFieldTableCache>
                        <c:ptCount val="1"/>
                        <c:pt idx="0">
                          <c:v>-6.3</c:v>
                        </c:pt>
                      </c15:dlblFieldTableCache>
                    </c15:dlblFTEntry>
                  </c15:dlblFieldTable>
                  <c15:showDataLabelsRange val="0"/>
                </c:ext>
                <c:ext xmlns:c16="http://schemas.microsoft.com/office/drawing/2014/chart" uri="{C3380CC4-5D6E-409C-BE32-E72D297353CC}">
                  <c16:uniqueId val="{00000018-CDDB-407F-B447-2540153EA839}"/>
                </c:ext>
              </c:extLst>
            </c:dLbl>
            <c:dLbl>
              <c:idx val="25"/>
              <c:tx>
                <c:strRef>
                  <c:f>Daten_Diagramme!$E$39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{DD694EBE-11CB-461E-885D-14816D103415}</c15:txfldGUID>
                      <c15:f>Daten_Diagramme!$E$39</c15:f>
                      <c15:dlblFieldTableCache>
                        <c:ptCount val="1"/>
                        <c:pt idx="0">
                          <c:v>-2.0</c:v>
                        </c:pt>
                      </c15:dlblFieldTableCache>
                    </c15:dlblFTEntry>
                  </c15:dlblFieldTable>
                  <c15:showDataLabelsRange val="0"/>
                </c:ext>
                <c:ext xmlns:c16="http://schemas.microsoft.com/office/drawing/2014/chart" uri="{C3380CC4-5D6E-409C-BE32-E72D297353CC}">
                  <c16:uniqueId val="{00000019-CDDB-407F-B447-2540153EA83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{C45B5D38-4E54-4272-873A-3B6CAD8A08CC}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DDB-407F-B447-2540153EA83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{2266D3FB-4099-4AF1-97FE-CFC71D8C8C6A}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DDB-407F-B447-2540153EA83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{082069FC-224D-4407-BE8B-D913FF1974BD}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DDB-407F-B447-2540153EA83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{F0936102-8C94-47B0-86A8-3D4CEDBC45EF}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DDB-407F-B447-2540153EA83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{ECFF6DAE-F66D-40A9-83AD-B0316EF28228}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DDB-407F-B447-2540153EA839}"/>
                </c:ext>
              </c:extLst>
            </c:dLbl>
            <c:dLbl>
              <c:idx val="31"/>
              <c:tx>
                <c:strRef>
                  <c:f>Daten_Diagramme!$E$45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{375907A7-28C7-4B03-B53D-0FB9C72D8AC7}</c15:txfldGUID>
                      <c15:f>Daten_Diagramme!$E$45</c15:f>
                      <c15:dlblFieldTableCache>
                        <c:ptCount val="1"/>
                        <c:pt idx="0">
                          <c:v>-2.0</c:v>
                        </c:pt>
                      </c15:dlblFieldTableCache>
                    </c15:dlblFTEntry>
                  </c15:dlblFieldTable>
                  <c15:showDataLabelsRange val="0"/>
                </c:ext>
                <c:ext xmlns:c16="http://schemas.microsoft.com/office/drawing/2014/chart" uri="{C3380CC4-5D6E-409C-BE32-E72D297353CC}">
                  <c16:uniqueId val="{0000001F-CDDB-407F-B447-2540153EA8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-2.2616006811409108</c:v>
                </c:pt>
                <c:pt idx="1">
                  <c:v>-18.571428571428573</c:v>
                </c:pt>
                <c:pt idx="2">
                  <c:v>-10.344827586206897</c:v>
                </c:pt>
                <c:pt idx="3">
                  <c:v>-7.2289156626506026</c:v>
                </c:pt>
                <c:pt idx="4">
                  <c:v>-8.9743589743589745</c:v>
                </c:pt>
                <c:pt idx="5">
                  <c:v>-6.1403508771929829</c:v>
                </c:pt>
                <c:pt idx="6">
                  <c:v>0</c:v>
                </c:pt>
                <c:pt idx="7">
                  <c:v>-4.4117647058823533</c:v>
                </c:pt>
                <c:pt idx="8">
                  <c:v>0.87527352297592997</c:v>
                </c:pt>
                <c:pt idx="9">
                  <c:v>-0.68317677198975235</c:v>
                </c:pt>
                <c:pt idx="10">
                  <c:v>-11.706438541197659</c:v>
                </c:pt>
                <c:pt idx="11">
                  <c:v>5.9701492537313436</c:v>
                </c:pt>
                <c:pt idx="12">
                  <c:v>1.1235955056179776</c:v>
                </c:pt>
                <c:pt idx="13">
                  <c:v>-2.8898854010961634</c:v>
                </c:pt>
                <c:pt idx="14">
                  <c:v>-2.188782489740082</c:v>
                </c:pt>
                <c:pt idx="15">
                  <c:v>-5.3097345132743365</c:v>
                </c:pt>
                <c:pt idx="16">
                  <c:v>8.92018779342723</c:v>
                </c:pt>
                <c:pt idx="17">
                  <c:v>5.6856187290969897</c:v>
                </c:pt>
                <c:pt idx="18">
                  <c:v>0.34602076124567471</c:v>
                </c:pt>
                <c:pt idx="19">
                  <c:v>-3.8533834586466167</c:v>
                </c:pt>
                <c:pt idx="20">
                  <c:v>-6.0632308358596791</c:v>
                </c:pt>
                <c:pt idx="21">
                  <c:v>0</c:v>
                </c:pt>
                <c:pt idx="23">
                  <c:v>-18.571428571428573</c:v>
                </c:pt>
                <c:pt idx="24">
                  <c:v>-6.3157894736842106</c:v>
                </c:pt>
                <c:pt idx="25">
                  <c:v>-1.980755162905858</c:v>
                </c:pt>
              </c:numCache>
            </c:numRef>
          </c:val>
          <c:extLst>
            <c:ext xmlns:c16="http://schemas.microsoft.com/office/drawing/2014/chart" uri="{C3380CC4-5D6E-409C-BE32-E72D297353CC}">
              <c16:uniqueId val="{00000020-CDDB-407F-B447-2540153EA83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{4DBB0965-C9AF-41F4-81E0-B55C785A69C0}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DDB-407F-B447-2540153EA83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{CF30FFDC-AE65-486D-BDED-FC45ED8C8803}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DDB-407F-B447-2540153EA83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{74409D55-5F91-4D87-AE0F-5C056B5C1347}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DDB-407F-B447-2540153EA83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{BB50C2A3-1CB0-412B-B8F5-F1C92A609C67}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DDB-407F-B447-2540153EA83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{A44DCB72-B48D-483A-9143-D234C9217659}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DDB-407F-B447-2540153EA83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{9E7A40D1-BB3E-41BF-8AFB-3768117ED16F}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DDB-407F-B447-2540153EA83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{7C70FF30-5BE6-4DCC-A5FC-EDCC61DD6763}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DDB-407F-B447-2540153EA83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{FF70486D-6A9C-4940-803F-7F4A9AF69216}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DDB-407F-B447-2540153EA83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{2B314101-0166-4972-9B80-86EB97B19E6E}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DDB-407F-B447-2540153EA83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{6A9633CD-CA03-4D99-A6EA-82C0E0B1ABAC}</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DDB-407F-B447-2540153EA83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{D3D7E8DB-54C9-423D-8642-3921F2790E2A}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DDB-407F-B447-2540153EA83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{14BB5481-66CE-48E5-BA7D-C9226A8652F5}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DDB-407F-B447-2540153EA83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{DCB52CCA-0503-40B4-AF21-CD43CCC5FABA}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DDB-407F-B447-2540153EA83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{A81DD53F-2758-402F-A80F-1B059CD4C439}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DDB-407F-B447-2540153EA83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{046924AC-16CB-471F-9816-A72B6F65A721}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DDB-407F-B447-2540153EA83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{1DFF4437-F061-406F-982C-E60068BFECFF}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DDB-407F-B447-2540153EA83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{C6837236-4F05-4DAC-8349-D3773C165026}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DDB-407F-B447-2540153EA83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{CAD91A9E-A0A1-47A7-8E20-BF1D85356DBB}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DDB-407F-B447-2540153EA83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{9A2C76FF-4654-4F5C-ABA2-36843F9C7689}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DDB-407F-B447-2540153EA83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{C81E021D-D90F-4A91-A2E5-A5AF4C0E087C}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DDB-407F-B447-2540153EA83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{6B272396-BF71-4FA8-B59B-31A847CDDA26}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DDB-407F-B447-2540153EA83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{9CE21A27-E3F3-4CB8-A423-BD2B03EBD12D}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DDB-407F-B447-2540153EA83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{373E8BAF-8B44-440D-98C2-D03AEAA04E07}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DDB-407F-B447-2540153EA83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{357A7247-3080-42E6-BDA2-C130B788998B}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DDB-407F-B447-2540153EA83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{C0F27717-595A-4270-A8A3-D0555261AEA4}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DDB-407F-B447-2540153EA83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{8737AABA-E497-4423-9087-2C7DFE4618A6}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DDB-407F-B447-2540153EA83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{B211FFF6-C10E-4AB2-ACB4-477E250FD9C7}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DDB-407F-B447-2540153EA83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{E9CEED1D-80BB-4CD4-91BC-562E7826C8D6}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DDB-407F-B447-2540153EA83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{47098DC3-B8E2-4F43-8BEE-348ECBEA2F96}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DDB-407F-B447-2540153EA83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{0A3E4747-FD99-4024-8229-AAD6857EBE19}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DDB-407F-B447-2540153EA83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{2366F5B0-F50D-4CDD-8198-2DDD526E3AA0}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DDB-407F-B447-2540153EA83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{8C753EC9-AFC8-4DBD-8973-432D183C725C}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DDB-407F-B447-2540153EA8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DDB-407F-B447-2540153EA83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DDB-407F-B447-2540153EA83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{22A2B97F-D792-4830-8FF3-49466D731E17}</c15:txfldGUID>
                      <c15:f>Diagramm!$I$46</c15:f>
                      <c15:dlblFieldTableCache>
                        <c:ptCount val="1"/>
                      </c15:dlblFieldTableCache>
                    </c15:dlblFTEntry>
                  </c15:dlblFieldTable>
                  <c15:showDataLabelsRange val="0"/>
                </c:ext>
                <c:ext xmlns:c16="http://schemas.microsoft.com/office/drawing/2014/chart" uri="{C3380CC4-5D6E-409C-BE32-E72D297353CC}">
                  <c16:uniqueId val="{00000000-CA5F-474B-B2DA-263C8BD58AC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{252A3AFF-1F97-4870-8767-21D3ACEB71E3}</c15:txfldGUID>
                      <c15:f>Diagramm!$I$47</c15:f>
                      <c15:dlblFieldTableCache>
                        <c:ptCount val="1"/>
                      </c15:dlblFieldTableCache>
                    </c15:dlblFTEntry>
                  </c15:dlblFieldTable>
                  <c15:showDataLabelsRange val="0"/>
                </c:ext>
                <c:ext xmlns:c16="http://schemas.microsoft.com/office/drawing/2014/chart" uri="{C3380CC4-5D6E-409C-BE32-E72D297353CC}">
                  <c16:uniqueId val="{00000001-CA5F-474B-B2DA-263C8BD58AC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{22D2A7C4-5C45-4C64-9625-8C384FA99F6A}</c15:txfldGUID>
                      <c15:f>Diagramm!$I$48</c15:f>
                      <c15:dlblFieldTableCache>
                        <c:ptCount val="1"/>
                      </c15:dlblFieldTableCache>
                    </c15:dlblFTEntry>
                  </c15:dlblFieldTable>
                  <c15:showDataLabelsRange val="0"/>
                </c:ext>
                <c:ext xmlns:c16="http://schemas.microsoft.com/office/drawing/2014/chart" uri="{C3380CC4-5D6E-409C-BE32-E72D297353CC}">
                  <c16:uniqueId val="{00000002-CA5F-474B-B2DA-263C8BD58AC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{468EB18C-4D3A-4E80-852A-554204C9F75C}</c15:txfldGUID>
                      <c15:f>Diagramm!$I$49</c15:f>
                      <c15:dlblFieldTableCache>
                        <c:ptCount val="1"/>
                      </c15:dlblFieldTableCache>
                    </c15:dlblFTEntry>
                  </c15:dlblFieldTable>
                  <c15:showDataLabelsRange val="0"/>
                </c:ext>
                <c:ext xmlns:c16="http://schemas.microsoft.com/office/drawing/2014/chart" uri="{C3380CC4-5D6E-409C-BE32-E72D297353CC}">
                  <c16:uniqueId val="{00000003-CA5F-474B-B2DA-263C8BD58AC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{8B94866F-1802-4665-8AF9-409C046DA068}</c15:txfldGUID>
                      <c15:f>Diagramm!$I$50</c15:f>
                      <c15:dlblFieldTableCache>
                        <c:ptCount val="1"/>
                      </c15:dlblFieldTableCache>
                    </c15:dlblFTEntry>
                  </c15:dlblFieldTable>
                  <c15:showDataLabelsRange val="0"/>
                </c:ext>
                <c:ext xmlns:c16="http://schemas.microsoft.com/office/drawing/2014/chart" uri="{C3380CC4-5D6E-409C-BE32-E72D297353CC}">
                  <c16:uniqueId val="{00000004-CA5F-474B-B2DA-263C8BD58AC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{41FE6784-F270-4234-BB51-CA4B365B56A8}</c15:txfldGUID>
                      <c15:f>Diagramm!$I$51</c15:f>
                      <c15:dlblFieldTableCache>
                        <c:ptCount val="1"/>
                      </c15:dlblFieldTableCache>
                    </c15:dlblFTEntry>
                  </c15:dlblFieldTable>
                  <c15:showDataLabelsRange val="0"/>
                </c:ext>
                <c:ext xmlns:c16="http://schemas.microsoft.com/office/drawing/2014/chart" uri="{C3380CC4-5D6E-409C-BE32-E72D297353CC}">
                  <c16:uniqueId val="{00000005-CA5F-474B-B2DA-263C8BD58AC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{CEB30BF0-DB64-4750-832C-CC574084E3B0}</c15:txfldGUID>
                      <c15:f>Diagramm!$I$52</c15:f>
                      <c15:dlblFieldTableCache>
                        <c:ptCount val="1"/>
                      </c15:dlblFieldTableCache>
                    </c15:dlblFTEntry>
                  </c15:dlblFieldTable>
                  <c15:showDataLabelsRange val="0"/>
                </c:ext>
                <c:ext xmlns:c16="http://schemas.microsoft.com/office/drawing/2014/chart" uri="{C3380CC4-5D6E-409C-BE32-E72D297353CC}">
                  <c16:uniqueId val="{00000006-CA5F-474B-B2DA-263C8BD58AC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{5A0A15DC-6D79-46EF-A440-B004FD872949}</c15:txfldGUID>
                      <c15:f>Diagramm!$I$53</c15:f>
                      <c15:dlblFieldTableCache>
                        <c:ptCount val="1"/>
                      </c15:dlblFieldTableCache>
                    </c15:dlblFTEntry>
                  </c15:dlblFieldTable>
                  <c15:showDataLabelsRange val="0"/>
                </c:ext>
                <c:ext xmlns:c16="http://schemas.microsoft.com/office/drawing/2014/chart" uri="{C3380CC4-5D6E-409C-BE32-E72D297353CC}">
                  <c16:uniqueId val="{00000007-CA5F-474B-B2DA-263C8BD58AC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{F68F7B0E-630A-4249-8DDB-939F763AC947}</c15:txfldGUID>
                      <c15:f>Diagramm!$I$54</c15:f>
                      <c15:dlblFieldTableCache>
                        <c:ptCount val="1"/>
                      </c15:dlblFieldTableCache>
                    </c15:dlblFTEntry>
                  </c15:dlblFieldTable>
                  <c15:showDataLabelsRange val="0"/>
                </c:ext>
                <c:ext xmlns:c16="http://schemas.microsoft.com/office/drawing/2014/chart" uri="{C3380CC4-5D6E-409C-BE32-E72D297353CC}">
                  <c16:uniqueId val="{00000008-CA5F-474B-B2DA-263C8BD58AC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{0A16C25A-76B6-4106-ABF5-211D29F17E9E}</c15:txfldGUID>
                      <c15:f>Diagramm!$I$55</c15:f>
                      <c15:dlblFieldTableCache>
                        <c:ptCount val="1"/>
                      </c15:dlblFieldTableCache>
                    </c15:dlblFTEntry>
                  </c15:dlblFieldTable>
                  <c15:showDataLabelsRange val="0"/>
                </c:ext>
                <c:ext xmlns:c16="http://schemas.microsoft.com/office/drawing/2014/chart" uri="{C3380CC4-5D6E-409C-BE32-E72D297353CC}">
                  <c16:uniqueId val="{00000009-CA5F-474B-B2DA-263C8BD58AC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{DE5DC1C5-2B95-411E-8F49-4704520BE38E}</c15:txfldGUID>
                      <c15:f>Diagramm!$I$56</c15:f>
                      <c15:dlblFieldTableCache>
                        <c:ptCount val="1"/>
                      </c15:dlblFieldTableCache>
                    </c15:dlblFTEntry>
                  </c15:dlblFieldTable>
                  <c15:showDataLabelsRange val="0"/>
                </c:ext>
                <c:ext xmlns:c16="http://schemas.microsoft.com/office/drawing/2014/chart" uri="{C3380CC4-5D6E-409C-BE32-E72D297353CC}">
                  <c16:uniqueId val="{0000000A-CA5F-474B-B2DA-263C8BD58AC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{DC6ED278-D1C2-4E39-ACF5-D47970345D9E}</c15:txfldGUID>
                      <c15:f>Diagramm!$I$57</c15:f>
                      <c15:dlblFieldTableCache>
                        <c:ptCount val="1"/>
                      </c15:dlblFieldTableCache>
                    </c15:dlblFTEntry>
                  </c15:dlblFieldTable>
                  <c15:showDataLabelsRange val="0"/>
                </c:ext>
                <c:ext xmlns:c16="http://schemas.microsoft.com/office/drawing/2014/chart" uri="{C3380CC4-5D6E-409C-BE32-E72D297353CC}">
                  <c16:uniqueId val="{0000000B-CA5F-474B-B2DA-263C8BD58AC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{0468778A-3553-426E-9F72-119E9DA864F1}</c15:txfldGUID>
                      <c15:f>Diagramm!$I$58</c15:f>
                      <c15:dlblFieldTableCache>
                        <c:ptCount val="1"/>
                      </c15:dlblFieldTableCache>
                    </c15:dlblFTEntry>
                  </c15:dlblFieldTable>
                  <c15:showDataLabelsRange val="0"/>
                </c:ext>
                <c:ext xmlns:c16="http://schemas.microsoft.com/office/drawing/2014/chart" uri="{C3380CC4-5D6E-409C-BE32-E72D297353CC}">
                  <c16:uniqueId val="{0000000C-CA5F-474B-B2DA-263C8BD58AC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{2F373ED4-9FA8-4A3F-9F4C-E2AECF271642}</c15:txfldGUID>
                      <c15:f>Diagramm!$I$59</c15:f>
                      <c15:dlblFieldTableCache>
                        <c:ptCount val="1"/>
                      </c15:dlblFieldTableCache>
                    </c15:dlblFTEntry>
                  </c15:dlblFieldTable>
                  <c15:showDataLabelsRange val="0"/>
                </c:ext>
                <c:ext xmlns:c16="http://schemas.microsoft.com/office/drawing/2014/chart" uri="{C3380CC4-5D6E-409C-BE32-E72D297353CC}">
                  <c16:uniqueId val="{0000000D-CA5F-474B-B2DA-263C8BD58AC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{70C97F03-DF3F-4973-B2B1-9CC3012B3E00}</c15:txfldGUID>
                      <c15:f>Diagramm!$I$60</c15:f>
                      <c15:dlblFieldTableCache>
                        <c:ptCount val="1"/>
                      </c15:dlblFieldTableCache>
                    </c15:dlblFTEntry>
                  </c15:dlblFieldTable>
                  <c15:showDataLabelsRange val="0"/>
                </c:ext>
                <c:ext xmlns:c16="http://schemas.microsoft.com/office/drawing/2014/chart" uri="{C3380CC4-5D6E-409C-BE32-E72D297353CC}">
                  <c16:uniqueId val="{0000000E-CA5F-474B-B2DA-263C8BD58AC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{6E2699BE-CBDE-438D-B315-9975183D89F3}</c15:txfldGUID>
                      <c15:f>Diagramm!$I$61</c15:f>
                      <c15:dlblFieldTableCache>
                        <c:ptCount val="1"/>
                      </c15:dlblFieldTableCache>
                    </c15:dlblFTEntry>
                  </c15:dlblFieldTable>
                  <c15:showDataLabelsRange val="0"/>
                </c:ext>
                <c:ext xmlns:c16="http://schemas.microsoft.com/office/drawing/2014/chart" uri="{C3380CC4-5D6E-409C-BE32-E72D297353CC}">
                  <c16:uniqueId val="{0000000F-CA5F-474B-B2DA-263C8BD58AC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{975E963A-8869-447C-AC86-12785DD226F4}</c15:txfldGUID>
                      <c15:f>Diagramm!$I$62</c15:f>
                      <c15:dlblFieldTableCache>
                        <c:ptCount val="1"/>
                      </c15:dlblFieldTableCache>
                    </c15:dlblFTEntry>
                  </c15:dlblFieldTable>
                  <c15:showDataLabelsRange val="0"/>
                </c:ext>
                <c:ext xmlns:c16="http://schemas.microsoft.com/office/drawing/2014/chart" uri="{C3380CC4-5D6E-409C-BE32-E72D297353CC}">
                  <c16:uniqueId val="{00000010-CA5F-474B-B2DA-263C8BD58AC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{6804FB76-6B67-45F0-A4E1-8224B5DE04CB}</c15:txfldGUID>
                      <c15:f>Diagramm!$I$63</c15:f>
                      <c15:dlblFieldTableCache>
                        <c:ptCount val="1"/>
                      </c15:dlblFieldTableCache>
                    </c15:dlblFTEntry>
                  </c15:dlblFieldTable>
                  <c15:showDataLabelsRange val="0"/>
                </c:ext>
                <c:ext xmlns:c16="http://schemas.microsoft.com/office/drawing/2014/chart" uri="{C3380CC4-5D6E-409C-BE32-E72D297353CC}">
                  <c16:uniqueId val="{00000011-CA5F-474B-B2DA-263C8BD58AC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{C0F22C45-A909-4BFE-B514-93CF54EBA0C0}</c15:txfldGUID>
                      <c15:f>Diagramm!$I$64</c15:f>
                      <c15:dlblFieldTableCache>
                        <c:ptCount val="1"/>
                      </c15:dlblFieldTableCache>
                    </c15:dlblFTEntry>
                  </c15:dlblFieldTable>
                  <c15:showDataLabelsRange val="0"/>
                </c:ext>
                <c:ext xmlns:c16="http://schemas.microsoft.com/office/drawing/2014/chart" uri="{C3380CC4-5D6E-409C-BE32-E72D297353CC}">
                  <c16:uniqueId val="{00000012-CA5F-474B-B2DA-263C8BD58AC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{E988C0ED-83A6-4D40-9AA0-156694464E02}</c15:txfldGUID>
                      <c15:f>Diagramm!$I$65</c15:f>
                      <c15:dlblFieldTableCache>
                        <c:ptCount val="1"/>
                      </c15:dlblFieldTableCache>
                    </c15:dlblFTEntry>
                  </c15:dlblFieldTable>
                  <c15:showDataLabelsRange val="0"/>
                </c:ext>
                <c:ext xmlns:c16="http://schemas.microsoft.com/office/drawing/2014/chart" uri="{C3380CC4-5D6E-409C-BE32-E72D297353CC}">
                  <c16:uniqueId val="{00000013-CA5F-474B-B2DA-263C8BD58AC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{FAFBFF5D-00EE-4813-BB64-D5EF0D25C5E4}</c15:txfldGUID>
                      <c15:f>Diagramm!$I$66</c15:f>
                      <c15:dlblFieldTableCache>
                        <c:ptCount val="1"/>
                      </c15:dlblFieldTableCache>
                    </c15:dlblFTEntry>
                  </c15:dlblFieldTable>
                  <c15:showDataLabelsRange val="0"/>
                </c:ext>
                <c:ext xmlns:c16="http://schemas.microsoft.com/office/drawing/2014/chart" uri="{C3380CC4-5D6E-409C-BE32-E72D297353CC}">
                  <c16:uniqueId val="{00000014-CA5F-474B-B2DA-263C8BD58AC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{923C9D1C-2519-4F9B-8B64-FE01D7F6BDAB}</c15:txfldGUID>
                      <c15:f>Diagramm!$I$67</c15:f>
                      <c15:dlblFieldTableCache>
                        <c:ptCount val="1"/>
                      </c15:dlblFieldTableCache>
                    </c15:dlblFTEntry>
                  </c15:dlblFieldTable>
                  <c15:showDataLabelsRange val="0"/>
                </c:ext>
                <c:ext xmlns:c16="http://schemas.microsoft.com/office/drawing/2014/chart" uri="{C3380CC4-5D6E-409C-BE32-E72D297353CC}">
                  <c16:uniqueId val="{00000015-CA5F-474B-B2DA-263C8BD58AC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A5F-474B-B2DA-263C8BD58AC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{4CA64259-DC23-4485-BEA0-1A5D218DFE97}</c15:txfldGUID>
                      <c15:f>Diagramm!$K$46</c15:f>
                      <c15:dlblFieldTableCache>
                        <c:ptCount val="1"/>
                      </c15:dlblFieldTableCache>
                    </c15:dlblFTEntry>
                  </c15:dlblFieldTable>
                  <c15:showDataLabelsRange val="0"/>
                </c:ext>
                <c:ext xmlns:c16="http://schemas.microsoft.com/office/drawing/2014/chart" uri="{C3380CC4-5D6E-409C-BE32-E72D297353CC}">
                  <c16:uniqueId val="{00000017-CA5F-474B-B2DA-263C8BD58AC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{9410E743-2689-4298-A00B-D603B9E8582F}</c15:txfldGUID>
                      <c15:f>Diagramm!$K$47</c15:f>
                      <c15:dlblFieldTableCache>
                        <c:ptCount val="1"/>
                      </c15:dlblFieldTableCache>
                    </c15:dlblFTEntry>
                  </c15:dlblFieldTable>
                  <c15:showDataLabelsRange val="0"/>
                </c:ext>
                <c:ext xmlns:c16="http://schemas.microsoft.com/office/drawing/2014/chart" uri="{C3380CC4-5D6E-409C-BE32-E72D297353CC}">
                  <c16:uniqueId val="{00000018-CA5F-474B-B2DA-263C8BD58AC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{0282ABB5-3A88-4E1E-8162-4A3E0393DC14}</c15:txfldGUID>
                      <c15:f>Diagramm!$K$48</c15:f>
                      <c15:dlblFieldTableCache>
                        <c:ptCount val="1"/>
                      </c15:dlblFieldTableCache>
                    </c15:dlblFTEntry>
                  </c15:dlblFieldTable>
                  <c15:showDataLabelsRange val="0"/>
                </c:ext>
                <c:ext xmlns:c16="http://schemas.microsoft.com/office/drawing/2014/chart" uri="{C3380CC4-5D6E-409C-BE32-E72D297353CC}">
                  <c16:uniqueId val="{00000019-CA5F-474B-B2DA-263C8BD58AC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{D2CEF974-BB25-4B62-953A-E4F00F7BF498}</c15:txfldGUID>
                      <c15:f>Diagramm!$K$49</c15:f>
                      <c15:dlblFieldTableCache>
                        <c:ptCount val="1"/>
                      </c15:dlblFieldTableCache>
                    </c15:dlblFTEntry>
                  </c15:dlblFieldTable>
                  <c15:showDataLabelsRange val="0"/>
                </c:ext>
                <c:ext xmlns:c16="http://schemas.microsoft.com/office/drawing/2014/chart" uri="{C3380CC4-5D6E-409C-BE32-E72D297353CC}">
                  <c16:uniqueId val="{0000001A-CA5F-474B-B2DA-263C8BD58AC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{35AD9CD9-5543-4510-AB9D-1E5FBB1E5C35}</c15:txfldGUID>
                      <c15:f>Diagramm!$K$50</c15:f>
                      <c15:dlblFieldTableCache>
                        <c:ptCount val="1"/>
                      </c15:dlblFieldTableCache>
                    </c15:dlblFTEntry>
                  </c15:dlblFieldTable>
                  <c15:showDataLabelsRange val="0"/>
                </c:ext>
                <c:ext xmlns:c16="http://schemas.microsoft.com/office/drawing/2014/chart" uri="{C3380CC4-5D6E-409C-BE32-E72D297353CC}">
                  <c16:uniqueId val="{0000001B-CA5F-474B-B2DA-263C8BD58AC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{4F274220-5C70-4319-831B-CD377F813176}</c15:txfldGUID>
                      <c15:f>Diagramm!$K$51</c15:f>
                      <c15:dlblFieldTableCache>
                        <c:ptCount val="1"/>
                      </c15:dlblFieldTableCache>
                    </c15:dlblFTEntry>
                  </c15:dlblFieldTable>
                  <c15:showDataLabelsRange val="0"/>
                </c:ext>
                <c:ext xmlns:c16="http://schemas.microsoft.com/office/drawing/2014/chart" uri="{C3380CC4-5D6E-409C-BE32-E72D297353CC}">
                  <c16:uniqueId val="{0000001C-CA5F-474B-B2DA-263C8BD58AC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{3AF8B880-C28C-44CC-A050-84B6A0F0E48B}</c15:txfldGUID>
                      <c15:f>Diagramm!$K$52</c15:f>
                      <c15:dlblFieldTableCache>
                        <c:ptCount val="1"/>
                      </c15:dlblFieldTableCache>
                    </c15:dlblFTEntry>
                  </c15:dlblFieldTable>
                  <c15:showDataLabelsRange val="0"/>
                </c:ext>
                <c:ext xmlns:c16="http://schemas.microsoft.com/office/drawing/2014/chart" uri="{C3380CC4-5D6E-409C-BE32-E72D297353CC}">
                  <c16:uniqueId val="{0000001D-CA5F-474B-B2DA-263C8BD58AC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{5C3C989D-B092-4BCF-BBDC-C142308F6E92}</c15:txfldGUID>
                      <c15:f>Diagramm!$K$53</c15:f>
                      <c15:dlblFieldTableCache>
                        <c:ptCount val="1"/>
                      </c15:dlblFieldTableCache>
                    </c15:dlblFTEntry>
                  </c15:dlblFieldTable>
                  <c15:showDataLabelsRange val="0"/>
                </c:ext>
                <c:ext xmlns:c16="http://schemas.microsoft.com/office/drawing/2014/chart" uri="{C3380CC4-5D6E-409C-BE32-E72D297353CC}">
                  <c16:uniqueId val="{0000001E-CA5F-474B-B2DA-263C8BD58AC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{C525E6DD-3689-47EA-A5C0-498A0F6238A2}</c15:txfldGUID>
                      <c15:f>Diagramm!$K$54</c15:f>
                      <c15:dlblFieldTableCache>
                        <c:ptCount val="1"/>
                      </c15:dlblFieldTableCache>
                    </c15:dlblFTEntry>
                  </c15:dlblFieldTable>
                  <c15:showDataLabelsRange val="0"/>
                </c:ext>
                <c:ext xmlns:c16="http://schemas.microsoft.com/office/drawing/2014/chart" uri="{C3380CC4-5D6E-409C-BE32-E72D297353CC}">
                  <c16:uniqueId val="{0000001F-CA5F-474B-B2DA-263C8BD58AC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{63D7FA14-45FB-45E5-8751-AC0E4227FB9B}</c15:txfldGUID>
                      <c15:f>Diagramm!$K$55</c15:f>
                      <c15:dlblFieldTableCache>
                        <c:ptCount val="1"/>
                      </c15:dlblFieldTableCache>
                    </c15:dlblFTEntry>
                  </c15:dlblFieldTable>
                  <c15:showDataLabelsRange val="0"/>
                </c:ext>
                <c:ext xmlns:c16="http://schemas.microsoft.com/office/drawing/2014/chart" uri="{C3380CC4-5D6E-409C-BE32-E72D297353CC}">
                  <c16:uniqueId val="{00000020-CA5F-474B-B2DA-263C8BD58AC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{EED5D63E-7135-48C1-9A2B-890BDD343136}</c15:txfldGUID>
                      <c15:f>Diagramm!$K$56</c15:f>
                      <c15:dlblFieldTableCache>
                        <c:ptCount val="1"/>
                      </c15:dlblFieldTableCache>
                    </c15:dlblFTEntry>
                  </c15:dlblFieldTable>
                  <c15:showDataLabelsRange val="0"/>
                </c:ext>
                <c:ext xmlns:c16="http://schemas.microsoft.com/office/drawing/2014/chart" uri="{C3380CC4-5D6E-409C-BE32-E72D297353CC}">
                  <c16:uniqueId val="{00000021-CA5F-474B-B2DA-263C8BD58AC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{B54B79DA-9863-44A5-82FE-78014C1738A4}</c15:txfldGUID>
                      <c15:f>Diagramm!$K$57</c15:f>
                      <c15:dlblFieldTableCache>
                        <c:ptCount val="1"/>
                      </c15:dlblFieldTableCache>
                    </c15:dlblFTEntry>
                  </c15:dlblFieldTable>
                  <c15:showDataLabelsRange val="0"/>
                </c:ext>
                <c:ext xmlns:c16="http://schemas.microsoft.com/office/drawing/2014/chart" uri="{C3380CC4-5D6E-409C-BE32-E72D297353CC}">
                  <c16:uniqueId val="{00000022-CA5F-474B-B2DA-263C8BD58AC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{D1E06A98-14E0-45C5-B923-FA0FDE9A367A}</c15:txfldGUID>
                      <c15:f>Diagramm!$K$58</c15:f>
                      <c15:dlblFieldTableCache>
                        <c:ptCount val="1"/>
                      </c15:dlblFieldTableCache>
                    </c15:dlblFTEntry>
                  </c15:dlblFieldTable>
                  <c15:showDataLabelsRange val="0"/>
                </c:ext>
                <c:ext xmlns:c16="http://schemas.microsoft.com/office/drawing/2014/chart" uri="{C3380CC4-5D6E-409C-BE32-E72D297353CC}">
                  <c16:uniqueId val="{00000023-CA5F-474B-B2DA-263C8BD58AC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{0D37A6AD-6914-4CE9-9672-9CA5812EDEFC}</c15:txfldGUID>
                      <c15:f>Diagramm!$K$59</c15:f>
                      <c15:dlblFieldTableCache>
                        <c:ptCount val="1"/>
                      </c15:dlblFieldTableCache>
                    </c15:dlblFTEntry>
                  </c15:dlblFieldTable>
                  <c15:showDataLabelsRange val="0"/>
                </c:ext>
                <c:ext xmlns:c16="http://schemas.microsoft.com/office/drawing/2014/chart" uri="{C3380CC4-5D6E-409C-BE32-E72D297353CC}">
                  <c16:uniqueId val="{00000024-CA5F-474B-B2DA-263C8BD58AC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{788C33AD-C54B-4C0E-A86C-944DC68EFEA7}</c15:txfldGUID>
                      <c15:f>Diagramm!$K$60</c15:f>
                      <c15:dlblFieldTableCache>
                        <c:ptCount val="1"/>
                      </c15:dlblFieldTableCache>
                    </c15:dlblFTEntry>
                  </c15:dlblFieldTable>
                  <c15:showDataLabelsRange val="0"/>
                </c:ext>
                <c:ext xmlns:c16="http://schemas.microsoft.com/office/drawing/2014/chart" uri="{C3380CC4-5D6E-409C-BE32-E72D297353CC}">
                  <c16:uniqueId val="{00000025-CA5F-474B-B2DA-263C8BD58AC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{27F406F8-087F-48C9-81E7-E0AB5FDE0EDA}</c15:txfldGUID>
                      <c15:f>Diagramm!$K$61</c15:f>
                      <c15:dlblFieldTableCache>
                        <c:ptCount val="1"/>
                      </c15:dlblFieldTableCache>
                    </c15:dlblFTEntry>
                  </c15:dlblFieldTable>
                  <c15:showDataLabelsRange val="0"/>
                </c:ext>
                <c:ext xmlns:c16="http://schemas.microsoft.com/office/drawing/2014/chart" uri="{C3380CC4-5D6E-409C-BE32-E72D297353CC}">
                  <c16:uniqueId val="{00000026-CA5F-474B-B2DA-263C8BD58AC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{A9BBD74E-DE7F-4082-84E2-0AE78890952C}</c15:txfldGUID>
                      <c15:f>Diagramm!$K$62</c15:f>
                      <c15:dlblFieldTableCache>
                        <c:ptCount val="1"/>
                      </c15:dlblFieldTableCache>
                    </c15:dlblFTEntry>
                  </c15:dlblFieldTable>
                  <c15:showDataLabelsRange val="0"/>
                </c:ext>
                <c:ext xmlns:c16="http://schemas.microsoft.com/office/drawing/2014/chart" uri="{C3380CC4-5D6E-409C-BE32-E72D297353CC}">
                  <c16:uniqueId val="{00000027-CA5F-474B-B2DA-263C8BD58AC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{76CD6882-3DBB-4A8F-8576-B3F46B0A2F2F}</c15:txfldGUID>
                      <c15:f>Diagramm!$K$63</c15:f>
                      <c15:dlblFieldTableCache>
                        <c:ptCount val="1"/>
                      </c15:dlblFieldTableCache>
                    </c15:dlblFTEntry>
                  </c15:dlblFieldTable>
                  <c15:showDataLabelsRange val="0"/>
                </c:ext>
                <c:ext xmlns:c16="http://schemas.microsoft.com/office/drawing/2014/chart" uri="{C3380CC4-5D6E-409C-BE32-E72D297353CC}">
                  <c16:uniqueId val="{00000028-CA5F-474B-B2DA-263C8BD58AC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{5B9E7B2E-40C6-4098-A4D0-30EE4F540BAB}</c15:txfldGUID>
                      <c15:f>Diagramm!$K$64</c15:f>
                      <c15:dlblFieldTableCache>
                        <c:ptCount val="1"/>
                      </c15:dlblFieldTableCache>
                    </c15:dlblFTEntry>
                  </c15:dlblFieldTable>
                  <c15:showDataLabelsRange val="0"/>
                </c:ext>
                <c:ext xmlns:c16="http://schemas.microsoft.com/office/drawing/2014/chart" uri="{C3380CC4-5D6E-409C-BE32-E72D297353CC}">
                  <c16:uniqueId val="{00000029-CA5F-474B-B2DA-263C8BD58AC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{0159ECA7-2770-40D2-AF4D-88E5511C6F72}</c15:txfldGUID>
                      <c15:f>Diagramm!$K$65</c15:f>
                      <c15:dlblFieldTableCache>
                        <c:ptCount val="1"/>
                      </c15:dlblFieldTableCache>
                    </c15:dlblFTEntry>
                  </c15:dlblFieldTable>
                  <c15:showDataLabelsRange val="0"/>
                </c:ext>
                <c:ext xmlns:c16="http://schemas.microsoft.com/office/drawing/2014/chart" uri="{C3380CC4-5D6E-409C-BE32-E72D297353CC}">
                  <c16:uniqueId val="{0000002A-CA5F-474B-B2DA-263C8BD58AC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{1AD55100-5B18-4F89-B426-B767FDF22B13}</c15:txfldGUID>
                      <c15:f>Diagramm!$K$66</c15:f>
                      <c15:dlblFieldTableCache>
                        <c:ptCount val="1"/>
                      </c15:dlblFieldTableCache>
                    </c15:dlblFTEntry>
                  </c15:dlblFieldTable>
                  <c15:showDataLabelsRange val="0"/>
                </c:ext>
                <c:ext xmlns:c16="http://schemas.microsoft.com/office/drawing/2014/chart" uri="{C3380CC4-5D6E-409C-BE32-E72D297353CC}">
                  <c16:uniqueId val="{0000002B-CA5F-474B-B2DA-263C8BD58AC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{92F151A4-D0A2-4392-B320-0294C89F819B}</c15:txfldGUID>
                      <c15:f>Diagramm!$K$67</c15:f>
                      <c15:dlblFieldTableCache>
                        <c:ptCount val="1"/>
                      </c15:dlblFieldTableCache>
                    </c15:dlblFTEntry>
                  </c15:dlblFieldTable>
                  <c15:showDataLabelsRange val="0"/>
                </c:ext>
                <c:ext xmlns:c16="http://schemas.microsoft.com/office/drawing/2014/chart" uri="{C3380CC4-5D6E-409C-BE32-E72D297353CC}">
                  <c16:uniqueId val="{0000002C-CA5F-474B-B2DA-263C8BD58AC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A5F-474B-B2DA-263C8BD58AC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{735D7F39-55AA-40F3-901A-E8E462F844AD}</c15:txfldGUID>
                      <c15:f>Diagramm!$J$46</c15:f>
                      <c15:dlblFieldTableCache>
                        <c:ptCount val="1"/>
                      </c15:dlblFieldTableCache>
                    </c15:dlblFTEntry>
                  </c15:dlblFieldTable>
                  <c15:showDataLabelsRange val="0"/>
                </c:ext>
                <c:ext xmlns:c16="http://schemas.microsoft.com/office/drawing/2014/chart" uri="{C3380CC4-5D6E-409C-BE32-E72D297353CC}">
                  <c16:uniqueId val="{0000002E-CA5F-474B-B2DA-263C8BD58AC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{4FA183BC-9ED8-4119-9C75-C25FFFA94F72}</c15:txfldGUID>
                      <c15:f>Diagramm!$J$47</c15:f>
                      <c15:dlblFieldTableCache>
                        <c:ptCount val="1"/>
                      </c15:dlblFieldTableCache>
                    </c15:dlblFTEntry>
                  </c15:dlblFieldTable>
                  <c15:showDataLabelsRange val="0"/>
                </c:ext>
                <c:ext xmlns:c16="http://schemas.microsoft.com/office/drawing/2014/chart" uri="{C3380CC4-5D6E-409C-BE32-E72D297353CC}">
                  <c16:uniqueId val="{0000002F-CA5F-474B-B2DA-263C8BD58AC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{3E27DCDF-391B-4193-A7CB-AF10BB8E5750}</c15:txfldGUID>
                      <c15:f>Diagramm!$J$48</c15:f>
                      <c15:dlblFieldTableCache>
                        <c:ptCount val="1"/>
                      </c15:dlblFieldTableCache>
                    </c15:dlblFTEntry>
                  </c15:dlblFieldTable>
                  <c15:showDataLabelsRange val="0"/>
                </c:ext>
                <c:ext xmlns:c16="http://schemas.microsoft.com/office/drawing/2014/chart" uri="{C3380CC4-5D6E-409C-BE32-E72D297353CC}">
                  <c16:uniqueId val="{00000030-CA5F-474B-B2DA-263C8BD58AC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{58A590B2-A36E-42C3-93AF-786AF797D60F}</c15:txfldGUID>
                      <c15:f>Diagramm!$J$49</c15:f>
                      <c15:dlblFieldTableCache>
                        <c:ptCount val="1"/>
                      </c15:dlblFieldTableCache>
                    </c15:dlblFTEntry>
                  </c15:dlblFieldTable>
                  <c15:showDataLabelsRange val="0"/>
                </c:ext>
                <c:ext xmlns:c16="http://schemas.microsoft.com/office/drawing/2014/chart" uri="{C3380CC4-5D6E-409C-BE32-E72D297353CC}">
                  <c16:uniqueId val="{00000031-CA5F-474B-B2DA-263C8BD58AC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{9E3BF5FA-D7FF-4CD6-A5D9-E9C1E1278F77}</c15:txfldGUID>
                      <c15:f>Diagramm!$J$50</c15:f>
                      <c15:dlblFieldTableCache>
                        <c:ptCount val="1"/>
                      </c15:dlblFieldTableCache>
                    </c15:dlblFTEntry>
                  </c15:dlblFieldTable>
                  <c15:showDataLabelsRange val="0"/>
                </c:ext>
                <c:ext xmlns:c16="http://schemas.microsoft.com/office/drawing/2014/chart" uri="{C3380CC4-5D6E-409C-BE32-E72D297353CC}">
                  <c16:uniqueId val="{00000032-CA5F-474B-B2DA-263C8BD58AC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{FA48D6E6-08D3-4976-BAA1-344BF129B600}</c15:txfldGUID>
                      <c15:f>Diagramm!$J$51</c15:f>
                      <c15:dlblFieldTableCache>
                        <c:ptCount val="1"/>
                      </c15:dlblFieldTableCache>
                    </c15:dlblFTEntry>
                  </c15:dlblFieldTable>
                  <c15:showDataLabelsRange val="0"/>
                </c:ext>
                <c:ext xmlns:c16="http://schemas.microsoft.com/office/drawing/2014/chart" uri="{C3380CC4-5D6E-409C-BE32-E72D297353CC}">
                  <c16:uniqueId val="{00000033-CA5F-474B-B2DA-263C8BD58AC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{8155E541-B97F-4C89-9E7E-B0B28450CDFA}</c15:txfldGUID>
                      <c15:f>Diagramm!$J$52</c15:f>
                      <c15:dlblFieldTableCache>
                        <c:ptCount val="1"/>
                      </c15:dlblFieldTableCache>
                    </c15:dlblFTEntry>
                  </c15:dlblFieldTable>
                  <c15:showDataLabelsRange val="0"/>
                </c:ext>
                <c:ext xmlns:c16="http://schemas.microsoft.com/office/drawing/2014/chart" uri="{C3380CC4-5D6E-409C-BE32-E72D297353CC}">
                  <c16:uniqueId val="{00000034-CA5F-474B-B2DA-263C8BD58AC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{82E5703C-FAC1-4652-B3B6-584642AC6648}</c15:txfldGUID>
                      <c15:f>Diagramm!$J$53</c15:f>
                      <c15:dlblFieldTableCache>
                        <c:ptCount val="1"/>
                      </c15:dlblFieldTableCache>
                    </c15:dlblFTEntry>
                  </c15:dlblFieldTable>
                  <c15:showDataLabelsRange val="0"/>
                </c:ext>
                <c:ext xmlns:c16="http://schemas.microsoft.com/office/drawing/2014/chart" uri="{C3380CC4-5D6E-409C-BE32-E72D297353CC}">
                  <c16:uniqueId val="{00000035-CA5F-474B-B2DA-263C8BD58AC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{5A9D73BC-7246-442F-9EE4-5E24A66251D3}</c15:txfldGUID>
                      <c15:f>Diagramm!$J$54</c15:f>
                      <c15:dlblFieldTableCache>
                        <c:ptCount val="1"/>
                      </c15:dlblFieldTableCache>
                    </c15:dlblFTEntry>
                  </c15:dlblFieldTable>
                  <c15:showDataLabelsRange val="0"/>
                </c:ext>
                <c:ext xmlns:c16="http://schemas.microsoft.com/office/drawing/2014/chart" uri="{C3380CC4-5D6E-409C-BE32-E72D297353CC}">
                  <c16:uniqueId val="{00000036-CA5F-474B-B2DA-263C8BD58AC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{FE6552D3-AB2E-4529-B0A6-83AD6FAF8AC8}</c15:txfldGUID>
                      <c15:f>Diagramm!$J$55</c15:f>
                      <c15:dlblFieldTableCache>
                        <c:ptCount val="1"/>
                      </c15:dlblFieldTableCache>
                    </c15:dlblFTEntry>
                  </c15:dlblFieldTable>
                  <c15:showDataLabelsRange val="0"/>
                </c:ext>
                <c:ext xmlns:c16="http://schemas.microsoft.com/office/drawing/2014/chart" uri="{C3380CC4-5D6E-409C-BE32-E72D297353CC}">
                  <c16:uniqueId val="{00000037-CA5F-474B-B2DA-263C8BD58AC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{02BF31A3-5510-4836-B67D-8E572C8DCFC6}</c15:txfldGUID>
                      <c15:f>Diagramm!$J$56</c15:f>
                      <c15:dlblFieldTableCache>
                        <c:ptCount val="1"/>
                      </c15:dlblFieldTableCache>
                    </c15:dlblFTEntry>
                  </c15:dlblFieldTable>
                  <c15:showDataLabelsRange val="0"/>
                </c:ext>
                <c:ext xmlns:c16="http://schemas.microsoft.com/office/drawing/2014/chart" uri="{C3380CC4-5D6E-409C-BE32-E72D297353CC}">
                  <c16:uniqueId val="{00000038-CA5F-474B-B2DA-263C8BD58AC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{C2360B8E-E2DF-449B-A1B2-9AC608522AC1}</c15:txfldGUID>
                      <c15:f>Diagramm!$J$57</c15:f>
                      <c15:dlblFieldTableCache>
                        <c:ptCount val="1"/>
                      </c15:dlblFieldTableCache>
                    </c15:dlblFTEntry>
                  </c15:dlblFieldTable>
                  <c15:showDataLabelsRange val="0"/>
                </c:ext>
                <c:ext xmlns:c16="http://schemas.microsoft.com/office/drawing/2014/chart" uri="{C3380CC4-5D6E-409C-BE32-E72D297353CC}">
                  <c16:uniqueId val="{00000039-CA5F-474B-B2DA-263C8BD58AC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{5E5BBA64-A473-4B5B-8454-F37F1E09B7E8}</c15:txfldGUID>
                      <c15:f>Diagramm!$J$58</c15:f>
                      <c15:dlblFieldTableCache>
                        <c:ptCount val="1"/>
                      </c15:dlblFieldTableCache>
                    </c15:dlblFTEntry>
                  </c15:dlblFieldTable>
                  <c15:showDataLabelsRange val="0"/>
                </c:ext>
                <c:ext xmlns:c16="http://schemas.microsoft.com/office/drawing/2014/chart" uri="{C3380CC4-5D6E-409C-BE32-E72D297353CC}">
                  <c16:uniqueId val="{0000003A-CA5F-474B-B2DA-263C8BD58AC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{F3A7A131-D21D-47D8-BABE-A7D63473A01E}</c15:txfldGUID>
                      <c15:f>Diagramm!$J$59</c15:f>
                      <c15:dlblFieldTableCache>
                        <c:ptCount val="1"/>
                      </c15:dlblFieldTableCache>
                    </c15:dlblFTEntry>
                  </c15:dlblFieldTable>
                  <c15:showDataLabelsRange val="0"/>
                </c:ext>
                <c:ext xmlns:c16="http://schemas.microsoft.com/office/drawing/2014/chart" uri="{C3380CC4-5D6E-409C-BE32-E72D297353CC}">
                  <c16:uniqueId val="{0000003B-CA5F-474B-B2DA-263C8BD58AC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{F12BD602-310D-4A75-AF75-084DCE7FFCA5}</c15:txfldGUID>
                      <c15:f>Diagramm!$J$60</c15:f>
                      <c15:dlblFieldTableCache>
                        <c:ptCount val="1"/>
                      </c15:dlblFieldTableCache>
                    </c15:dlblFTEntry>
                  </c15:dlblFieldTable>
                  <c15:showDataLabelsRange val="0"/>
                </c:ext>
                <c:ext xmlns:c16="http://schemas.microsoft.com/office/drawing/2014/chart" uri="{C3380CC4-5D6E-409C-BE32-E72D297353CC}">
                  <c16:uniqueId val="{0000003C-CA5F-474B-B2DA-263C8BD58AC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{2ACF411D-4DE9-4875-8E5E-D68EEAB0BFB2}</c15:txfldGUID>
                      <c15:f>Diagramm!$J$61</c15:f>
                      <c15:dlblFieldTableCache>
                        <c:ptCount val="1"/>
                      </c15:dlblFieldTableCache>
                    </c15:dlblFTEntry>
                  </c15:dlblFieldTable>
                  <c15:showDataLabelsRange val="0"/>
                </c:ext>
                <c:ext xmlns:c16="http://schemas.microsoft.com/office/drawing/2014/chart" uri="{C3380CC4-5D6E-409C-BE32-E72D297353CC}">
                  <c16:uniqueId val="{0000003D-CA5F-474B-B2DA-263C8BD58AC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{32B71FC5-5652-467F-8409-808468E60619}</c15:txfldGUID>
                      <c15:f>Diagramm!$J$62</c15:f>
                      <c15:dlblFieldTableCache>
                        <c:ptCount val="1"/>
                      </c15:dlblFieldTableCache>
                    </c15:dlblFTEntry>
                  </c15:dlblFieldTable>
                  <c15:showDataLabelsRange val="0"/>
                </c:ext>
                <c:ext xmlns:c16="http://schemas.microsoft.com/office/drawing/2014/chart" uri="{C3380CC4-5D6E-409C-BE32-E72D297353CC}">
                  <c16:uniqueId val="{0000003E-CA5F-474B-B2DA-263C8BD58AC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{F10A319D-6E9F-4656-98A7-6461BF9858E0}</c15:txfldGUID>
                      <c15:f>Diagramm!$J$63</c15:f>
                      <c15:dlblFieldTableCache>
                        <c:ptCount val="1"/>
                      </c15:dlblFieldTableCache>
                    </c15:dlblFTEntry>
                  </c15:dlblFieldTable>
                  <c15:showDataLabelsRange val="0"/>
                </c:ext>
                <c:ext xmlns:c16="http://schemas.microsoft.com/office/drawing/2014/chart" uri="{C3380CC4-5D6E-409C-BE32-E72D297353CC}">
                  <c16:uniqueId val="{0000003F-CA5F-474B-B2DA-263C8BD58AC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{6BAF500D-3A03-4BF7-835C-B0BB58EA3DAC}</c15:txfldGUID>
                      <c15:f>Diagramm!$J$64</c15:f>
                      <c15:dlblFieldTableCache>
                        <c:ptCount val="1"/>
                      </c15:dlblFieldTableCache>
                    </c15:dlblFTEntry>
                  </c15:dlblFieldTable>
                  <c15:showDataLabelsRange val="0"/>
                </c:ext>
                <c:ext xmlns:c16="http://schemas.microsoft.com/office/drawing/2014/chart" uri="{C3380CC4-5D6E-409C-BE32-E72D297353CC}">
                  <c16:uniqueId val="{00000040-CA5F-474B-B2DA-263C8BD58AC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{B65C2F3A-8057-439E-87AA-7ADC2D1396E1}</c15:txfldGUID>
                      <c15:f>Diagramm!$J$65</c15:f>
                      <c15:dlblFieldTableCache>
                        <c:ptCount val="1"/>
                      </c15:dlblFieldTableCache>
                    </c15:dlblFTEntry>
                  </c15:dlblFieldTable>
                  <c15:showDataLabelsRange val="0"/>
                </c:ext>
                <c:ext xmlns:c16="http://schemas.microsoft.com/office/drawing/2014/chart" uri="{C3380CC4-5D6E-409C-BE32-E72D297353CC}">
                  <c16:uniqueId val="{00000041-CA5F-474B-B2DA-263C8BD58AC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{86E619CC-69CE-4F07-9252-58F649E979A2}</c15:txfldGUID>
                      <c15:f>Diagramm!$J$66</c15:f>
                      <c15:dlblFieldTableCache>
                        <c:ptCount val="1"/>
                      </c15:dlblFieldTableCache>
                    </c15:dlblFTEntry>
                  </c15:dlblFieldTable>
                  <c15:showDataLabelsRange val="0"/>
                </c:ext>
                <c:ext xmlns:c16="http://schemas.microsoft.com/office/drawing/2014/chart" uri="{C3380CC4-5D6E-409C-BE32-E72D297353CC}">
                  <c16:uniqueId val="{00000042-CA5F-474B-B2DA-263C8BD58AC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{619B1567-6A0A-48E6-A9E1-C7C7BB34B681}</c15:txfldGUID>
                      <c15:f>Diagramm!$J$67</c15:f>
                      <c15:dlblFieldTableCache>
                        <c:ptCount val="1"/>
                      </c15:dlblFieldTableCache>
                    </c15:dlblFTEntry>
                  </c15:dlblFieldTable>
                  <c15:showDataLabelsRange val="0"/>
                </c:ext>
                <c:ext xmlns:c16="http://schemas.microsoft.com/office/drawing/2014/chart" uri="{C3380CC4-5D6E-409C-BE32-E72D297353CC}">
                  <c16:uniqueId val="{00000043-CA5F-474B-B2DA-263C8BD58AC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A5F-474B-B2DA-263C8BD58AC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84C-40EC-AB34-C36997E1702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84C-40EC-AB34-C36997E1702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84C-40EC-AB34-C36997E1702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84C-40EC-AB34-C36997E1702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84C-40EC-AB34-C36997E1702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84C-40EC-AB34-C36997E1702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84C-40EC-AB34-C36997E1702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84C-40EC-AB34-C36997E1702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84C-40EC-AB34-C36997E1702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84C-40EC-AB34-C36997E1702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84C-40EC-AB34-C36997E1702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84C-40EC-AB34-C36997E1702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84C-40EC-AB34-C36997E1702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84C-40EC-AB34-C36997E1702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84C-40EC-AB34-C36997E1702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84C-40EC-AB34-C36997E1702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84C-40EC-AB34-C36997E1702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84C-40EC-AB34-C36997E1702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84C-40EC-AB34-C36997E1702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84C-40EC-AB34-C36997E1702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84C-40EC-AB34-C36997E1702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84C-40EC-AB34-C36997E1702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84C-40EC-AB34-C36997E1702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84C-40EC-AB34-C36997E1702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84C-40EC-AB34-C36997E1702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84C-40EC-AB34-C36997E1702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84C-40EC-AB34-C36997E1702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84C-40EC-AB34-C36997E1702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84C-40EC-AB34-C36997E1702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84C-40EC-AB34-C36997E1702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84C-40EC-AB34-C36997E1702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84C-40EC-AB34-C36997E1702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84C-40EC-AB34-C36997E1702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84C-40EC-AB34-C36997E1702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84C-40EC-AB34-C36997E1702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84C-40EC-AB34-C36997E1702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84C-40EC-AB34-C36997E1702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84C-40EC-AB34-C36997E1702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84C-40EC-AB34-C36997E1702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84C-40EC-AB34-C36997E1702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84C-40EC-AB34-C36997E1702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84C-40EC-AB34-C36997E1702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84C-40EC-AB34-C36997E1702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84C-40EC-AB34-C36997E1702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84C-40EC-AB34-C36997E1702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84C-40EC-AB34-C36997E1702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84C-40EC-AB34-C36997E1702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84C-40EC-AB34-C36997E1702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84C-40EC-AB34-C36997E1702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84C-40EC-AB34-C36997E1702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84C-40EC-AB34-C36997E1702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84C-40EC-AB34-C36997E1702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84C-40EC-AB34-C36997E1702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84C-40EC-AB34-C36997E1702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84C-40EC-AB34-C36997E1702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84C-40EC-AB34-C36997E1702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84C-40EC-AB34-C36997E1702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84C-40EC-AB34-C36997E1702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84C-40EC-AB34-C36997E1702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84C-40EC-AB34-C36997E1702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84C-40EC-AB34-C36997E1702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84C-40EC-AB34-C36997E1702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84C-40EC-AB34-C36997E1702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84C-40EC-AB34-C36997E1702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84C-40EC-AB34-C36997E1702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84C-40EC-AB34-C36997E1702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84C-40EC-AB34-C36997E1702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84C-40EC-AB34-C36997E1702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84C-40EC-AB34-C36997E1702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100.242018156646</c:v>
                </c:pt>
                <c:pt idx="2">
                  <c:v>101.7342873146553</c:v>
                </c:pt>
                <c:pt idx="3">
                  <c:v>101.91606514410121</c:v>
                </c:pt>
                <c:pt idx="4">
                  <c:v>100.73873664408535</c:v>
                </c:pt>
                <c:pt idx="5">
                  <c:v>101.01140338825418</c:v>
                </c:pt>
                <c:pt idx="6">
                  <c:v>102.49733145918982</c:v>
                </c:pt>
                <c:pt idx="7">
                  <c:v>103.39142473658067</c:v>
                </c:pt>
                <c:pt idx="8">
                  <c:v>102.87991037930269</c:v>
                </c:pt>
                <c:pt idx="9">
                  <c:v>104.15341203326957</c:v>
                </c:pt>
                <c:pt idx="10">
                  <c:v>106.07159087306202</c:v>
                </c:pt>
                <c:pt idx="11">
                  <c:v>106.38124729182738</c:v>
                </c:pt>
                <c:pt idx="12">
                  <c:v>106.39075892243794</c:v>
                </c:pt>
                <c:pt idx="13">
                  <c:v>106.75431458132974</c:v>
                </c:pt>
                <c:pt idx="14">
                  <c:v>108.77395081430126</c:v>
                </c:pt>
                <c:pt idx="15">
                  <c:v>109.11108527705267</c:v>
                </c:pt>
                <c:pt idx="16">
                  <c:v>109.16498451717906</c:v>
                </c:pt>
                <c:pt idx="17">
                  <c:v>109.18083723486329</c:v>
                </c:pt>
                <c:pt idx="18">
                  <c:v>111.33469314422804</c:v>
                </c:pt>
                <c:pt idx="19">
                  <c:v>111.03349150822757</c:v>
                </c:pt>
                <c:pt idx="20">
                  <c:v>111.5830523879477</c:v>
                </c:pt>
                <c:pt idx="21">
                  <c:v>111.3262383614631</c:v>
                </c:pt>
                <c:pt idx="22">
                  <c:v>112.84070132423034</c:v>
                </c:pt>
                <c:pt idx="23">
                  <c:v>113.08377632872195</c:v>
                </c:pt>
                <c:pt idx="24">
                  <c:v>112.82801915008295</c:v>
                </c:pt>
              </c:numCache>
            </c:numRef>
          </c:val>
          <c:smooth val="0"/>
          <c:extLst>
            <c:ext xmlns:c16="http://schemas.microsoft.com/office/drawing/2014/chart" uri="{C3380CC4-5D6E-409C-BE32-E72D297353CC}">
              <c16:uniqueId val="{00000000-0262-47C5-9C87-1073FE64A78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102.67248908296945</c:v>
                </c:pt>
                <c:pt idx="2">
                  <c:v>109.44978165938866</c:v>
                </c:pt>
                <c:pt idx="3">
                  <c:v>110.98689956331877</c:v>
                </c:pt>
                <c:pt idx="4">
                  <c:v>106.8995633187773</c:v>
                </c:pt>
                <c:pt idx="5">
                  <c:v>108.83842794759826</c:v>
                </c:pt>
                <c:pt idx="6">
                  <c:v>111.19650655021833</c:v>
                </c:pt>
                <c:pt idx="7">
                  <c:v>114.27074235807859</c:v>
                </c:pt>
                <c:pt idx="8">
                  <c:v>111.63318777292577</c:v>
                </c:pt>
                <c:pt idx="9">
                  <c:v>114.16593886462883</c:v>
                </c:pt>
                <c:pt idx="10">
                  <c:v>116.34934497816593</c:v>
                </c:pt>
                <c:pt idx="11">
                  <c:v>118.20087336244542</c:v>
                </c:pt>
                <c:pt idx="12">
                  <c:v>115.12663755458514</c:v>
                </c:pt>
                <c:pt idx="13">
                  <c:v>117.44978165938863</c:v>
                </c:pt>
                <c:pt idx="14">
                  <c:v>118.11353711790393</c:v>
                </c:pt>
                <c:pt idx="15">
                  <c:v>120.87336244541484</c:v>
                </c:pt>
                <c:pt idx="16">
                  <c:v>119.03930131004368</c:v>
                </c:pt>
                <c:pt idx="17">
                  <c:v>122.32314410480349</c:v>
                </c:pt>
                <c:pt idx="18">
                  <c:v>123.09170305676855</c:v>
                </c:pt>
                <c:pt idx="19">
                  <c:v>124.6637554585153</c:v>
                </c:pt>
                <c:pt idx="20">
                  <c:v>123.17903930131004</c:v>
                </c:pt>
                <c:pt idx="21">
                  <c:v>124.99563318777294</c:v>
                </c:pt>
                <c:pt idx="22">
                  <c:v>125.99126637554585</c:v>
                </c:pt>
                <c:pt idx="23">
                  <c:v>128.22707423580786</c:v>
                </c:pt>
                <c:pt idx="24">
                  <c:v>121.78165938864629</c:v>
                </c:pt>
              </c:numCache>
            </c:numRef>
          </c:val>
          <c:smooth val="0"/>
          <c:extLst>
            <c:ext xmlns:c16="http://schemas.microsoft.com/office/drawing/2014/chart" uri="{C3380CC4-5D6E-409C-BE32-E72D297353CC}">
              <c16:uniqueId val="{00000001-0262-47C5-9C87-1073FE64A78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104.88589370500843</c:v>
                </c:pt>
                <c:pt idx="2">
                  <c:v>99.103997549395004</c:v>
                </c:pt>
                <c:pt idx="3">
                  <c:v>102.40465614948691</c:v>
                </c:pt>
                <c:pt idx="4">
                  <c:v>97.02098330525348</c:v>
                </c:pt>
                <c:pt idx="5">
                  <c:v>100.74283963853577</c:v>
                </c:pt>
                <c:pt idx="6">
                  <c:v>95.175371419819271</c:v>
                </c:pt>
                <c:pt idx="7">
                  <c:v>97.089906570684633</c:v>
                </c:pt>
                <c:pt idx="8">
                  <c:v>94.463164343697343</c:v>
                </c:pt>
                <c:pt idx="9">
                  <c:v>98.483688160514632</c:v>
                </c:pt>
                <c:pt idx="10">
                  <c:v>93.145964159901979</c:v>
                </c:pt>
                <c:pt idx="11">
                  <c:v>98.698116097411543</c:v>
                </c:pt>
                <c:pt idx="12">
                  <c:v>94.271710828610807</c:v>
                </c:pt>
                <c:pt idx="13">
                  <c:v>96.722315821718482</c:v>
                </c:pt>
                <c:pt idx="14">
                  <c:v>92.908561801194665</c:v>
                </c:pt>
                <c:pt idx="15">
                  <c:v>96.684025118701172</c:v>
                </c:pt>
                <c:pt idx="16">
                  <c:v>91.683259304640828</c:v>
                </c:pt>
                <c:pt idx="17">
                  <c:v>94.800122530249652</c:v>
                </c:pt>
                <c:pt idx="18">
                  <c:v>88.941644968601622</c:v>
                </c:pt>
                <c:pt idx="19">
                  <c:v>93.567161893092361</c:v>
                </c:pt>
                <c:pt idx="20">
                  <c:v>89.906570684637771</c:v>
                </c:pt>
                <c:pt idx="21">
                  <c:v>93.038750191453516</c:v>
                </c:pt>
                <c:pt idx="22">
                  <c:v>88.359626282738546</c:v>
                </c:pt>
                <c:pt idx="23">
                  <c:v>93.613110736713125</c:v>
                </c:pt>
                <c:pt idx="24">
                  <c:v>87.26451217644356</c:v>
                </c:pt>
              </c:numCache>
            </c:numRef>
          </c:val>
          <c:smooth val="0"/>
          <c:extLst>
            <c:ext xmlns:c16="http://schemas.microsoft.com/office/drawing/2014/chart" uri="{C3380CC4-5D6E-409C-BE32-E72D297353CC}">
              <c16:uniqueId val="{00000002-0262-47C5-9C87-1073FE64A78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262-47C5-9C87-1073FE64A781}"/>
                </c:ext>
              </c:extLst>
            </c:dLbl>
            <c:dLbl>
              <c:idx val="1"/>
              <c:delete val="1"/>
              <c:extLst>
                <c:ext xmlns:c15="http://schemas.microsoft.com/office/drawing/2012/chart" uri="{CE6537A1-D6FC-4f65-9D91-7224C49458BB}"/>
                <c:ext xmlns:c16="http://schemas.microsoft.com/office/drawing/2014/chart" uri="{C3380CC4-5D6E-409C-BE32-E72D297353CC}">
                  <c16:uniqueId val="{00000004-0262-47C5-9C87-1073FE64A781}"/>
                </c:ext>
              </c:extLst>
            </c:dLbl>
            <c:dLbl>
              <c:idx val="2"/>
              <c:delete val="1"/>
              <c:extLst>
                <c:ext xmlns:c15="http://schemas.microsoft.com/office/drawing/2012/chart" uri="{CE6537A1-D6FC-4f65-9D91-7224C49458BB}"/>
                <c:ext xmlns:c16="http://schemas.microsoft.com/office/drawing/2014/chart" uri="{C3380CC4-5D6E-409C-BE32-E72D297353CC}">
                  <c16:uniqueId val="{00000005-0262-47C5-9C87-1073FE64A781}"/>
                </c:ext>
              </c:extLst>
            </c:dLbl>
            <c:dLbl>
              <c:idx val="3"/>
              <c:delete val="1"/>
              <c:extLst>
                <c:ext xmlns:c15="http://schemas.microsoft.com/office/drawing/2012/chart" uri="{CE6537A1-D6FC-4f65-9D91-7224C49458BB}"/>
                <c:ext xmlns:c16="http://schemas.microsoft.com/office/drawing/2014/chart" uri="{C3380CC4-5D6E-409C-BE32-E72D297353CC}">
                  <c16:uniqueId val="{00000006-0262-47C5-9C87-1073FE64A781}"/>
                </c:ext>
              </c:extLst>
            </c:dLbl>
            <c:dLbl>
              <c:idx val="4"/>
              <c:delete val="1"/>
              <c:extLst>
                <c:ext xmlns:c15="http://schemas.microsoft.com/office/drawing/2012/chart" uri="{CE6537A1-D6FC-4f65-9D91-7224C49458BB}"/>
                <c:ext xmlns:c16="http://schemas.microsoft.com/office/drawing/2014/chart" uri="{C3380CC4-5D6E-409C-BE32-E72D297353CC}">
                  <c16:uniqueId val="{00000007-0262-47C5-9C87-1073FE64A781}"/>
                </c:ext>
              </c:extLst>
            </c:dLbl>
            <c:dLbl>
              <c:idx val="5"/>
              <c:delete val="1"/>
              <c:extLst>
                <c:ext xmlns:c15="http://schemas.microsoft.com/office/drawing/2012/chart" uri="{CE6537A1-D6FC-4f65-9D91-7224C49458BB}"/>
                <c:ext xmlns:c16="http://schemas.microsoft.com/office/drawing/2014/chart" uri="{C3380CC4-5D6E-409C-BE32-E72D297353CC}">
                  <c16:uniqueId val="{00000008-0262-47C5-9C87-1073FE64A781}"/>
                </c:ext>
              </c:extLst>
            </c:dLbl>
            <c:dLbl>
              <c:idx val="6"/>
              <c:delete val="1"/>
              <c:extLst>
                <c:ext xmlns:c15="http://schemas.microsoft.com/office/drawing/2012/chart" uri="{CE6537A1-D6FC-4f65-9D91-7224C49458BB}"/>
                <c:ext xmlns:c16="http://schemas.microsoft.com/office/drawing/2014/chart" uri="{C3380CC4-5D6E-409C-BE32-E72D297353CC}">
                  <c16:uniqueId val="{00000009-0262-47C5-9C87-1073FE64A781}"/>
                </c:ext>
              </c:extLst>
            </c:dLbl>
            <c:dLbl>
              <c:idx val="7"/>
              <c:delete val="1"/>
              <c:extLst>
                <c:ext xmlns:c15="http://schemas.microsoft.com/office/drawing/2012/chart" uri="{CE6537A1-D6FC-4f65-9D91-7224C49458BB}"/>
                <c:ext xmlns:c16="http://schemas.microsoft.com/office/drawing/2014/chart" uri="{C3380CC4-5D6E-409C-BE32-E72D297353CC}">
                  <c16:uniqueId val="{0000000A-0262-47C5-9C87-1073FE64A781}"/>
                </c:ext>
              </c:extLst>
            </c:dLbl>
            <c:dLbl>
              <c:idx val="8"/>
              <c:delete val="1"/>
              <c:extLst>
                <c:ext xmlns:c15="http://schemas.microsoft.com/office/drawing/2012/chart" uri="{CE6537A1-D6FC-4f65-9D91-7224C49458BB}"/>
                <c:ext xmlns:c16="http://schemas.microsoft.com/office/drawing/2014/chart" uri="{C3380CC4-5D6E-409C-BE32-E72D297353CC}">
                  <c16:uniqueId val="{0000000B-0262-47C5-9C87-1073FE64A781}"/>
                </c:ext>
              </c:extLst>
            </c:dLbl>
            <c:dLbl>
              <c:idx val="9"/>
              <c:delete val="1"/>
              <c:extLst>
                <c:ext xmlns:c15="http://schemas.microsoft.com/office/drawing/2012/chart" uri="{CE6537A1-D6FC-4f65-9D91-7224C49458BB}"/>
                <c:ext xmlns:c16="http://schemas.microsoft.com/office/drawing/2014/chart" uri="{C3380CC4-5D6E-409C-BE32-E72D297353CC}">
                  <c16:uniqueId val="{0000000C-0262-47C5-9C87-1073FE64A781}"/>
                </c:ext>
              </c:extLst>
            </c:dLbl>
            <c:dLbl>
              <c:idx val="10"/>
              <c:delete val="1"/>
              <c:extLst>
                <c:ext xmlns:c15="http://schemas.microsoft.com/office/drawing/2012/chart" uri="{CE6537A1-D6FC-4f65-9D91-7224C49458BB}"/>
                <c:ext xmlns:c16="http://schemas.microsoft.com/office/drawing/2014/chart" uri="{C3380CC4-5D6E-409C-BE32-E72D297353CC}">
                  <c16:uniqueId val="{0000000D-0262-47C5-9C87-1073FE64A781}"/>
                </c:ext>
              </c:extLst>
            </c:dLbl>
            <c:dLbl>
              <c:idx val="11"/>
              <c:delete val="1"/>
              <c:extLst>
                <c:ext xmlns:c15="http://schemas.microsoft.com/office/drawing/2012/chart" uri="{CE6537A1-D6FC-4f65-9D91-7224C49458BB}"/>
                <c:ext xmlns:c16="http://schemas.microsoft.com/office/drawing/2014/chart" uri="{C3380CC4-5D6E-409C-BE32-E72D297353CC}">
                  <c16:uniqueId val="{0000000E-0262-47C5-9C87-1073FE64A781}"/>
                </c:ext>
              </c:extLst>
            </c:dLbl>
            <c:dLbl>
              <c:idx val="12"/>
              <c:delete val="1"/>
              <c:extLst>
                <c:ext xmlns:c15="http://schemas.microsoft.com/office/drawing/2012/chart" uri="{CE6537A1-D6FC-4f65-9D91-7224C49458BB}"/>
                <c:ext xmlns:c16="http://schemas.microsoft.com/office/drawing/2014/chart" uri="{C3380CC4-5D6E-409C-BE32-E72D297353CC}">
                  <c16:uniqueId val="{0000000F-0262-47C5-9C87-1073FE64A78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262-47C5-9C87-1073FE64A781}"/>
                </c:ext>
              </c:extLst>
            </c:dLbl>
            <c:dLbl>
              <c:idx val="14"/>
              <c:delete val="1"/>
              <c:extLst>
                <c:ext xmlns:c15="http://schemas.microsoft.com/office/drawing/2012/chart" uri="{CE6537A1-D6FC-4f65-9D91-7224C49458BB}"/>
                <c:ext xmlns:c16="http://schemas.microsoft.com/office/drawing/2014/chart" uri="{C3380CC4-5D6E-409C-BE32-E72D297353CC}">
                  <c16:uniqueId val="{00000011-0262-47C5-9C87-1073FE64A781}"/>
                </c:ext>
              </c:extLst>
            </c:dLbl>
            <c:dLbl>
              <c:idx val="15"/>
              <c:delete val="1"/>
              <c:extLst>
                <c:ext xmlns:c15="http://schemas.microsoft.com/office/drawing/2012/chart" uri="{CE6537A1-D6FC-4f65-9D91-7224C49458BB}"/>
                <c:ext xmlns:c16="http://schemas.microsoft.com/office/drawing/2014/chart" uri="{C3380CC4-5D6E-409C-BE32-E72D297353CC}">
                  <c16:uniqueId val="{00000012-0262-47C5-9C87-1073FE64A781}"/>
                </c:ext>
              </c:extLst>
            </c:dLbl>
            <c:dLbl>
              <c:idx val="16"/>
              <c:delete val="1"/>
              <c:extLst>
                <c:ext xmlns:c15="http://schemas.microsoft.com/office/drawing/2012/chart" uri="{CE6537A1-D6FC-4f65-9D91-7224C49458BB}"/>
                <c:ext xmlns:c16="http://schemas.microsoft.com/office/drawing/2014/chart" uri="{C3380CC4-5D6E-409C-BE32-E72D297353CC}">
                  <c16:uniqueId val="{00000013-0262-47C5-9C87-1073FE64A781}"/>
                </c:ext>
              </c:extLst>
            </c:dLbl>
            <c:dLbl>
              <c:idx val="17"/>
              <c:delete val="1"/>
              <c:extLst>
                <c:ext xmlns:c15="http://schemas.microsoft.com/office/drawing/2012/chart" uri="{CE6537A1-D6FC-4f65-9D91-7224C49458BB}"/>
                <c:ext xmlns:c16="http://schemas.microsoft.com/office/drawing/2014/chart" uri="{C3380CC4-5D6E-409C-BE32-E72D297353CC}">
                  <c16:uniqueId val="{00000014-0262-47C5-9C87-1073FE64A781}"/>
                </c:ext>
              </c:extLst>
            </c:dLbl>
            <c:dLbl>
              <c:idx val="18"/>
              <c:delete val="1"/>
              <c:extLst>
                <c:ext xmlns:c15="http://schemas.microsoft.com/office/drawing/2012/chart" uri="{CE6537A1-D6FC-4f65-9D91-7224C49458BB}"/>
                <c:ext xmlns:c16="http://schemas.microsoft.com/office/drawing/2014/chart" uri="{C3380CC4-5D6E-409C-BE32-E72D297353CC}">
                  <c16:uniqueId val="{00000015-0262-47C5-9C87-1073FE64A781}"/>
                </c:ext>
              </c:extLst>
            </c:dLbl>
            <c:dLbl>
              <c:idx val="19"/>
              <c:delete val="1"/>
              <c:extLst>
                <c:ext xmlns:c15="http://schemas.microsoft.com/office/drawing/2012/chart" uri="{CE6537A1-D6FC-4f65-9D91-7224C49458BB}"/>
                <c:ext xmlns:c16="http://schemas.microsoft.com/office/drawing/2014/chart" uri="{C3380CC4-5D6E-409C-BE32-E72D297353CC}">
                  <c16:uniqueId val="{00000016-0262-47C5-9C87-1073FE64A781}"/>
                </c:ext>
              </c:extLst>
            </c:dLbl>
            <c:dLbl>
              <c:idx val="20"/>
              <c:delete val="1"/>
              <c:extLst>
                <c:ext xmlns:c15="http://schemas.microsoft.com/office/drawing/2012/chart" uri="{CE6537A1-D6FC-4f65-9D91-7224C49458BB}"/>
                <c:ext xmlns:c16="http://schemas.microsoft.com/office/drawing/2014/chart" uri="{C3380CC4-5D6E-409C-BE32-E72D297353CC}">
                  <c16:uniqueId val="{00000017-0262-47C5-9C87-1073FE64A781}"/>
                </c:ext>
              </c:extLst>
            </c:dLbl>
            <c:dLbl>
              <c:idx val="21"/>
              <c:delete val="1"/>
              <c:extLst>
                <c:ext xmlns:c15="http://schemas.microsoft.com/office/drawing/2012/chart" uri="{CE6537A1-D6FC-4f65-9D91-7224C49458BB}"/>
                <c:ext xmlns:c16="http://schemas.microsoft.com/office/drawing/2014/chart" uri="{C3380CC4-5D6E-409C-BE32-E72D297353CC}">
                  <c16:uniqueId val="{00000018-0262-47C5-9C87-1073FE64A781}"/>
                </c:ext>
              </c:extLst>
            </c:dLbl>
            <c:dLbl>
              <c:idx val="22"/>
              <c:delete val="1"/>
              <c:extLst>
                <c:ext xmlns:c15="http://schemas.microsoft.com/office/drawing/2012/chart" uri="{CE6537A1-D6FC-4f65-9D91-7224C49458BB}"/>
                <c:ext xmlns:c16="http://schemas.microsoft.com/office/drawing/2014/chart" uri="{C3380CC4-5D6E-409C-BE32-E72D297353CC}">
                  <c16:uniqueId val="{00000019-0262-47C5-9C87-1073FE64A781}"/>
                </c:ext>
              </c:extLst>
            </c:dLbl>
            <c:dLbl>
              <c:idx val="23"/>
              <c:delete val="1"/>
              <c:extLst>
                <c:ext xmlns:c15="http://schemas.microsoft.com/office/drawing/2012/chart" uri="{CE6537A1-D6FC-4f65-9D91-7224C49458BB}"/>
                <c:ext xmlns:c16="http://schemas.microsoft.com/office/drawing/2014/chart" uri="{C3380CC4-5D6E-409C-BE32-E72D297353CC}">
                  <c16:uniqueId val="{0000001A-0262-47C5-9C87-1073FE64A781}"/>
                </c:ext>
              </c:extLst>
            </c:dLbl>
            <c:dLbl>
              <c:idx val="24"/>
              <c:delete val="1"/>
              <c:extLst>
                <c:ext xmlns:c15="http://schemas.microsoft.com/office/drawing/2012/chart" uri="{CE6537A1-D6FC-4f65-9D91-7224C49458BB}"/>
                <c:ext xmlns:c16="http://schemas.microsoft.com/office/drawing/2014/chart" uri="{C3380CC4-5D6E-409C-BE32-E72D297353CC}">
                  <c16:uniqueId val="{0000001B-0262-47C5-9C87-1073FE64A78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262-47C5-9C87-1073FE64A78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Darmstadt, Wissenschaftsstadt (06411)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106759</v>
      </c>
      <c r="F11" s="238">
        <v>107001</v>
      </c>
      <c r="G11" s="238">
        <v>106771</v>
      </c>
      <c r="H11" s="238">
        <v>105338</v>
      </c>
      <c r="I11" s="265">
        <v>105581</v>
      </c>
      <c r="J11" s="263">
        <v>1178</v>
      </c>
      <c r="K11" s="266">
        <v>1.1157310500942403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9.8530334679043445</v>
      </c>
      <c r="E13" s="115">
        <v>10519</v>
      </c>
      <c r="F13" s="114">
        <v>10678</v>
      </c>
      <c r="G13" s="114">
        <v>10681</v>
      </c>
      <c r="H13" s="114">
        <v>10675</v>
      </c>
      <c r="I13" s="140">
        <v>10606</v>
      </c>
      <c r="J13" s="115">
        <v>-87</v>
      </c>
      <c r="K13" s="116">
        <v>-0.82029040165943801</v>
      </c>
    </row>
    <row r="14" spans="1:255" ht="14.1" customHeight="1" x14ac:dyDescent="0.2">
      <c r="A14" s="306" t="s">
        <v>230</v>
      </c>
      <c r="B14" s="307"/>
      <c r="C14" s="308"/>
      <c r="D14" s="113">
        <v>48.572017347483587</v>
      </c>
      <c r="E14" s="115">
        <v>51855</v>
      </c>
      <c r="F14" s="114">
        <v>52028</v>
      </c>
      <c r="G14" s="114">
        <v>52092</v>
      </c>
      <c r="H14" s="114">
        <v>51225</v>
      </c>
      <c r="I14" s="140">
        <v>51644</v>
      </c>
      <c r="J14" s="115">
        <v>211</v>
      </c>
      <c r="K14" s="116">
        <v>0.4085663387808845</v>
      </c>
    </row>
    <row r="15" spans="1:255" ht="14.1" customHeight="1" x14ac:dyDescent="0.2">
      <c r="A15" s="306" t="s">
        <v>231</v>
      </c>
      <c r="B15" s="307"/>
      <c r="C15" s="308"/>
      <c r="D15" s="113">
        <v>16.854785076668009</v>
      </c>
      <c r="E15" s="115">
        <v>17994</v>
      </c>
      <c r="F15" s="114">
        <v>17877</v>
      </c>
      <c r="G15" s="114">
        <v>17838</v>
      </c>
      <c r="H15" s="114">
        <v>17573</v>
      </c>
      <c r="I15" s="140">
        <v>17648</v>
      </c>
      <c r="J15" s="115">
        <v>346</v>
      </c>
      <c r="K15" s="116">
        <v>1.9605621033544878</v>
      </c>
    </row>
    <row r="16" spans="1:255" ht="14.1" customHeight="1" x14ac:dyDescent="0.2">
      <c r="A16" s="306" t="s">
        <v>232</v>
      </c>
      <c r="B16" s="307"/>
      <c r="C16" s="308"/>
      <c r="D16" s="113">
        <v>24.400753098099457</v>
      </c>
      <c r="E16" s="115">
        <v>26050</v>
      </c>
      <c r="F16" s="114">
        <v>26078</v>
      </c>
      <c r="G16" s="114">
        <v>25821</v>
      </c>
      <c r="H16" s="114">
        <v>25544</v>
      </c>
      <c r="I16" s="140">
        <v>25357</v>
      </c>
      <c r="J16" s="115">
        <v>693</v>
      </c>
      <c r="K16" s="116">
        <v>2.7329731435106677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0.27632330763682689</v>
      </c>
      <c r="E18" s="115">
        <v>295</v>
      </c>
      <c r="F18" s="114">
        <v>302</v>
      </c>
      <c r="G18" s="114">
        <v>299</v>
      </c>
      <c r="H18" s="114">
        <v>293</v>
      </c>
      <c r="I18" s="140">
        <v>294</v>
      </c>
      <c r="J18" s="115">
        <v>1</v>
      </c>
      <c r="K18" s="116">
        <v>0.3401360544217687</v>
      </c>
    </row>
    <row r="19" spans="1:255" ht="14.1" customHeight="1" x14ac:dyDescent="0.2">
      <c r="A19" s="306" t="s">
        <v>235</v>
      </c>
      <c r="B19" s="307" t="s">
        <v>236</v>
      </c>
      <c r="C19" s="308"/>
      <c r="D19" s="113">
        <v>0.12645303908803943</v>
      </c>
      <c r="E19" s="115">
        <v>135</v>
      </c>
      <c r="F19" s="114">
        <v>137</v>
      </c>
      <c r="G19" s="114">
        <v>136</v>
      </c>
      <c r="H19" s="114">
        <v>142</v>
      </c>
      <c r="I19" s="140">
        <v>141</v>
      </c>
      <c r="J19" s="115">
        <v>-6</v>
      </c>
      <c r="K19" s="116">
        <v>-4.2553191489361701</v>
      </c>
    </row>
    <row r="20" spans="1:255" ht="14.1" customHeight="1" x14ac:dyDescent="0.2">
      <c r="A20" s="306">
        <v>12</v>
      </c>
      <c r="B20" s="307" t="s">
        <v>237</v>
      </c>
      <c r="C20" s="308"/>
      <c r="D20" s="113">
        <v>0.44399067057578284</v>
      </c>
      <c r="E20" s="115">
        <v>474</v>
      </c>
      <c r="F20" s="114">
        <v>447</v>
      </c>
      <c r="G20" s="114">
        <v>479</v>
      </c>
      <c r="H20" s="114">
        <v>469</v>
      </c>
      <c r="I20" s="140">
        <v>437</v>
      </c>
      <c r="J20" s="115">
        <v>37</v>
      </c>
      <c r="K20" s="116">
        <v>8.4668192219679632</v>
      </c>
    </row>
    <row r="21" spans="1:255" ht="14.1" customHeight="1" x14ac:dyDescent="0.2">
      <c r="A21" s="306">
        <v>21</v>
      </c>
      <c r="B21" s="307" t="s">
        <v>238</v>
      </c>
      <c r="C21" s="308"/>
      <c r="D21" s="113" t="s">
        <v>513</v>
      </c>
      <c r="E21" s="115" t="s">
        <v>513</v>
      </c>
      <c r="F21" s="114" t="s">
        <v>513</v>
      </c>
      <c r="G21" s="114" t="s">
        <v>513</v>
      </c>
      <c r="H21" s="114" t="s">
        <v>513</v>
      </c>
      <c r="I21" s="140" t="s">
        <v>513</v>
      </c>
      <c r="J21" s="115" t="s">
        <v>513</v>
      </c>
      <c r="K21" s="116" t="s">
        <v>513</v>
      </c>
    </row>
    <row r="22" spans="1:255" ht="14.1" customHeight="1" x14ac:dyDescent="0.2">
      <c r="A22" s="306">
        <v>22</v>
      </c>
      <c r="B22" s="307" t="s">
        <v>239</v>
      </c>
      <c r="C22" s="308"/>
      <c r="D22" s="113">
        <v>0.40464972508172614</v>
      </c>
      <c r="E22" s="115">
        <v>432</v>
      </c>
      <c r="F22" s="114">
        <v>436</v>
      </c>
      <c r="G22" s="114">
        <v>452</v>
      </c>
      <c r="H22" s="114">
        <v>452</v>
      </c>
      <c r="I22" s="140">
        <v>449</v>
      </c>
      <c r="J22" s="115">
        <v>-17</v>
      </c>
      <c r="K22" s="116">
        <v>-3.7861915367483294</v>
      </c>
    </row>
    <row r="23" spans="1:255" ht="14.1" customHeight="1" x14ac:dyDescent="0.2">
      <c r="A23" s="306">
        <v>23</v>
      </c>
      <c r="B23" s="307" t="s">
        <v>240</v>
      </c>
      <c r="C23" s="308"/>
      <c r="D23" s="113">
        <v>0.66504931668524436</v>
      </c>
      <c r="E23" s="115">
        <v>710</v>
      </c>
      <c r="F23" s="114">
        <v>727</v>
      </c>
      <c r="G23" s="114">
        <v>751</v>
      </c>
      <c r="H23" s="114">
        <v>743</v>
      </c>
      <c r="I23" s="140">
        <v>772</v>
      </c>
      <c r="J23" s="115">
        <v>-62</v>
      </c>
      <c r="K23" s="116">
        <v>-8.0310880829015545</v>
      </c>
    </row>
    <row r="24" spans="1:255" ht="14.1" customHeight="1" x14ac:dyDescent="0.2">
      <c r="A24" s="306">
        <v>24</v>
      </c>
      <c r="B24" s="307" t="s">
        <v>241</v>
      </c>
      <c r="C24" s="308"/>
      <c r="D24" s="113">
        <v>0.79431242330857355</v>
      </c>
      <c r="E24" s="115">
        <v>848</v>
      </c>
      <c r="F24" s="114">
        <v>854</v>
      </c>
      <c r="G24" s="114">
        <v>861</v>
      </c>
      <c r="H24" s="114">
        <v>853</v>
      </c>
      <c r="I24" s="140">
        <v>840</v>
      </c>
      <c r="J24" s="115">
        <v>8</v>
      </c>
      <c r="K24" s="116">
        <v>0.95238095238095233</v>
      </c>
    </row>
    <row r="25" spans="1:255" ht="14.1" customHeight="1" x14ac:dyDescent="0.2">
      <c r="A25" s="306">
        <v>25</v>
      </c>
      <c r="B25" s="307" t="s">
        <v>242</v>
      </c>
      <c r="C25" s="308"/>
      <c r="D25" s="113">
        <v>2.893432872170028</v>
      </c>
      <c r="E25" s="115">
        <v>3089</v>
      </c>
      <c r="F25" s="114">
        <v>3087</v>
      </c>
      <c r="G25" s="114">
        <v>3132</v>
      </c>
      <c r="H25" s="114">
        <v>3052</v>
      </c>
      <c r="I25" s="140">
        <v>3074</v>
      </c>
      <c r="J25" s="115">
        <v>15</v>
      </c>
      <c r="K25" s="116">
        <v>0.48796356538711777</v>
      </c>
    </row>
    <row r="26" spans="1:255" ht="14.1" customHeight="1" x14ac:dyDescent="0.2">
      <c r="A26" s="306">
        <v>26</v>
      </c>
      <c r="B26" s="307" t="s">
        <v>243</v>
      </c>
      <c r="C26" s="308"/>
      <c r="D26" s="113">
        <v>4.5953971093771955</v>
      </c>
      <c r="E26" s="115">
        <v>4906</v>
      </c>
      <c r="F26" s="114">
        <v>4934</v>
      </c>
      <c r="G26" s="114">
        <v>4947</v>
      </c>
      <c r="H26" s="114">
        <v>4873</v>
      </c>
      <c r="I26" s="140">
        <v>4905</v>
      </c>
      <c r="J26" s="115">
        <v>1</v>
      </c>
      <c r="K26" s="116">
        <v>2.0387359836901122E-2</v>
      </c>
    </row>
    <row r="27" spans="1:255" ht="14.1" customHeight="1" x14ac:dyDescent="0.2">
      <c r="A27" s="306">
        <v>27</v>
      </c>
      <c r="B27" s="307" t="s">
        <v>244</v>
      </c>
      <c r="C27" s="308"/>
      <c r="D27" s="113">
        <v>5.3541153439054314</v>
      </c>
      <c r="E27" s="115">
        <v>5716</v>
      </c>
      <c r="F27" s="114">
        <v>5662</v>
      </c>
      <c r="G27" s="114">
        <v>5628</v>
      </c>
      <c r="H27" s="114">
        <v>5560</v>
      </c>
      <c r="I27" s="140">
        <v>5458</v>
      </c>
      <c r="J27" s="115">
        <v>258</v>
      </c>
      <c r="K27" s="116">
        <v>4.7270062293880546</v>
      </c>
    </row>
    <row r="28" spans="1:255" ht="14.1" customHeight="1" x14ac:dyDescent="0.2">
      <c r="A28" s="306">
        <v>28</v>
      </c>
      <c r="B28" s="307" t="s">
        <v>245</v>
      </c>
      <c r="C28" s="308"/>
      <c r="D28" s="113">
        <v>9.7415674556711851E-2</v>
      </c>
      <c r="E28" s="115">
        <v>104</v>
      </c>
      <c r="F28" s="114">
        <v>98</v>
      </c>
      <c r="G28" s="114">
        <v>101</v>
      </c>
      <c r="H28" s="114">
        <v>100</v>
      </c>
      <c r="I28" s="140">
        <v>101</v>
      </c>
      <c r="J28" s="115">
        <v>3</v>
      </c>
      <c r="K28" s="116">
        <v>2.9702970297029703</v>
      </c>
    </row>
    <row r="29" spans="1:255" ht="14.1" customHeight="1" x14ac:dyDescent="0.2">
      <c r="A29" s="306">
        <v>29</v>
      </c>
      <c r="B29" s="307" t="s">
        <v>246</v>
      </c>
      <c r="C29" s="308"/>
      <c r="D29" s="113">
        <v>2.0597795033673978</v>
      </c>
      <c r="E29" s="115">
        <v>2199</v>
      </c>
      <c r="F29" s="114">
        <v>2220</v>
      </c>
      <c r="G29" s="114">
        <v>2235</v>
      </c>
      <c r="H29" s="114">
        <v>2248</v>
      </c>
      <c r="I29" s="140">
        <v>2259</v>
      </c>
      <c r="J29" s="115">
        <v>-60</v>
      </c>
      <c r="K29" s="116">
        <v>-2.6560424966799467</v>
      </c>
    </row>
    <row r="30" spans="1:255" ht="14.1" customHeight="1" x14ac:dyDescent="0.2">
      <c r="A30" s="306" t="s">
        <v>247</v>
      </c>
      <c r="B30" s="307" t="s">
        <v>248</v>
      </c>
      <c r="C30" s="308"/>
      <c r="D30" s="113">
        <v>0.42151013029346474</v>
      </c>
      <c r="E30" s="115">
        <v>450</v>
      </c>
      <c r="F30" s="114">
        <v>446</v>
      </c>
      <c r="G30" s="114">
        <v>468</v>
      </c>
      <c r="H30" s="114">
        <v>464</v>
      </c>
      <c r="I30" s="140">
        <v>469</v>
      </c>
      <c r="J30" s="115">
        <v>-19</v>
      </c>
      <c r="K30" s="116">
        <v>-4.0511727078891262</v>
      </c>
    </row>
    <row r="31" spans="1:255" ht="14.1" customHeight="1" x14ac:dyDescent="0.2">
      <c r="A31" s="306" t="s">
        <v>249</v>
      </c>
      <c r="B31" s="307" t="s">
        <v>250</v>
      </c>
      <c r="C31" s="308"/>
      <c r="D31" s="113">
        <v>1.2804541069137028</v>
      </c>
      <c r="E31" s="115">
        <v>1367</v>
      </c>
      <c r="F31" s="114">
        <v>1412</v>
      </c>
      <c r="G31" s="114">
        <v>1404</v>
      </c>
      <c r="H31" s="114">
        <v>1416</v>
      </c>
      <c r="I31" s="140">
        <v>1434</v>
      </c>
      <c r="J31" s="115">
        <v>-67</v>
      </c>
      <c r="K31" s="116">
        <v>-4.6722454672245464</v>
      </c>
    </row>
    <row r="32" spans="1:255" ht="14.1" customHeight="1" x14ac:dyDescent="0.2">
      <c r="A32" s="306">
        <v>31</v>
      </c>
      <c r="B32" s="307" t="s">
        <v>251</v>
      </c>
      <c r="C32" s="308"/>
      <c r="D32" s="113">
        <v>2.0963103813261643</v>
      </c>
      <c r="E32" s="115">
        <v>2238</v>
      </c>
      <c r="F32" s="114">
        <v>2247</v>
      </c>
      <c r="G32" s="114">
        <v>2207</v>
      </c>
      <c r="H32" s="114">
        <v>2165</v>
      </c>
      <c r="I32" s="140">
        <v>2125</v>
      </c>
      <c r="J32" s="115">
        <v>113</v>
      </c>
      <c r="K32" s="116">
        <v>5.3176470588235292</v>
      </c>
    </row>
    <row r="33" spans="1:11" ht="14.1" customHeight="1" x14ac:dyDescent="0.2">
      <c r="A33" s="306">
        <v>32</v>
      </c>
      <c r="B33" s="307" t="s">
        <v>252</v>
      </c>
      <c r="C33" s="308"/>
      <c r="D33" s="113">
        <v>0.78962897741642391</v>
      </c>
      <c r="E33" s="115">
        <v>843</v>
      </c>
      <c r="F33" s="114">
        <v>779</v>
      </c>
      <c r="G33" s="114">
        <v>803</v>
      </c>
      <c r="H33" s="114">
        <v>781</v>
      </c>
      <c r="I33" s="140">
        <v>750</v>
      </c>
      <c r="J33" s="115">
        <v>93</v>
      </c>
      <c r="K33" s="116">
        <v>12.4</v>
      </c>
    </row>
    <row r="34" spans="1:11" ht="14.1" customHeight="1" x14ac:dyDescent="0.2">
      <c r="A34" s="306">
        <v>33</v>
      </c>
      <c r="B34" s="307" t="s">
        <v>253</v>
      </c>
      <c r="C34" s="308"/>
      <c r="D34" s="113">
        <v>0.33814479341320169</v>
      </c>
      <c r="E34" s="115">
        <v>361</v>
      </c>
      <c r="F34" s="114">
        <v>373</v>
      </c>
      <c r="G34" s="114">
        <v>386</v>
      </c>
      <c r="H34" s="114">
        <v>365</v>
      </c>
      <c r="I34" s="140">
        <v>376</v>
      </c>
      <c r="J34" s="115">
        <v>-15</v>
      </c>
      <c r="K34" s="116">
        <v>-3.9893617021276597</v>
      </c>
    </row>
    <row r="35" spans="1:11" ht="14.1" customHeight="1" x14ac:dyDescent="0.2">
      <c r="A35" s="306">
        <v>34</v>
      </c>
      <c r="B35" s="307" t="s">
        <v>254</v>
      </c>
      <c r="C35" s="308"/>
      <c r="D35" s="113">
        <v>1.6317125488249233</v>
      </c>
      <c r="E35" s="115">
        <v>1742</v>
      </c>
      <c r="F35" s="114">
        <v>1737</v>
      </c>
      <c r="G35" s="114">
        <v>1661</v>
      </c>
      <c r="H35" s="114">
        <v>1632</v>
      </c>
      <c r="I35" s="140">
        <v>1684</v>
      </c>
      <c r="J35" s="115">
        <v>58</v>
      </c>
      <c r="K35" s="116">
        <v>3.4441805225653206</v>
      </c>
    </row>
    <row r="36" spans="1:11" ht="14.1" customHeight="1" x14ac:dyDescent="0.2">
      <c r="A36" s="306">
        <v>41</v>
      </c>
      <c r="B36" s="307" t="s">
        <v>255</v>
      </c>
      <c r="C36" s="308"/>
      <c r="D36" s="113">
        <v>4.4689440702891563</v>
      </c>
      <c r="E36" s="115">
        <v>4771</v>
      </c>
      <c r="F36" s="114">
        <v>4765</v>
      </c>
      <c r="G36" s="114">
        <v>4780</v>
      </c>
      <c r="H36" s="114">
        <v>4677</v>
      </c>
      <c r="I36" s="140">
        <v>4723</v>
      </c>
      <c r="J36" s="115">
        <v>48</v>
      </c>
      <c r="K36" s="116">
        <v>1.0163031971204743</v>
      </c>
    </row>
    <row r="37" spans="1:11" ht="14.1" customHeight="1" x14ac:dyDescent="0.2">
      <c r="A37" s="306">
        <v>42</v>
      </c>
      <c r="B37" s="307" t="s">
        <v>256</v>
      </c>
      <c r="C37" s="308"/>
      <c r="D37" s="113">
        <v>0.28475351024269618</v>
      </c>
      <c r="E37" s="115">
        <v>304</v>
      </c>
      <c r="F37" s="114">
        <v>295</v>
      </c>
      <c r="G37" s="114">
        <v>299</v>
      </c>
      <c r="H37" s="114">
        <v>297</v>
      </c>
      <c r="I37" s="140">
        <v>288</v>
      </c>
      <c r="J37" s="115">
        <v>16</v>
      </c>
      <c r="K37" s="116">
        <v>5.5555555555555554</v>
      </c>
    </row>
    <row r="38" spans="1:11" ht="14.1" customHeight="1" x14ac:dyDescent="0.2">
      <c r="A38" s="306">
        <v>43</v>
      </c>
      <c r="B38" s="307" t="s">
        <v>257</v>
      </c>
      <c r="C38" s="308"/>
      <c r="D38" s="113">
        <v>5.4655813561385926</v>
      </c>
      <c r="E38" s="115">
        <v>5835</v>
      </c>
      <c r="F38" s="114">
        <v>5770</v>
      </c>
      <c r="G38" s="114">
        <v>5778</v>
      </c>
      <c r="H38" s="114">
        <v>5699</v>
      </c>
      <c r="I38" s="140">
        <v>5625</v>
      </c>
      <c r="J38" s="115">
        <v>210</v>
      </c>
      <c r="K38" s="116">
        <v>3.7333333333333334</v>
      </c>
    </row>
    <row r="39" spans="1:11" ht="14.1" customHeight="1" x14ac:dyDescent="0.2">
      <c r="A39" s="306">
        <v>51</v>
      </c>
      <c r="B39" s="307" t="s">
        <v>258</v>
      </c>
      <c r="C39" s="308"/>
      <c r="D39" s="113">
        <v>3.9378413061193904</v>
      </c>
      <c r="E39" s="115">
        <v>4204</v>
      </c>
      <c r="F39" s="114">
        <v>4348</v>
      </c>
      <c r="G39" s="114">
        <v>4403</v>
      </c>
      <c r="H39" s="114">
        <v>4311</v>
      </c>
      <c r="I39" s="140">
        <v>4257</v>
      </c>
      <c r="J39" s="115">
        <v>-53</v>
      </c>
      <c r="K39" s="116">
        <v>-1.2450082217524079</v>
      </c>
    </row>
    <row r="40" spans="1:11" ht="14.1" customHeight="1" x14ac:dyDescent="0.2">
      <c r="A40" s="306" t="s">
        <v>259</v>
      </c>
      <c r="B40" s="307" t="s">
        <v>260</v>
      </c>
      <c r="C40" s="308"/>
      <c r="D40" s="113">
        <v>3.2840322595753051</v>
      </c>
      <c r="E40" s="115">
        <v>3506</v>
      </c>
      <c r="F40" s="114">
        <v>3655</v>
      </c>
      <c r="G40" s="114">
        <v>3733</v>
      </c>
      <c r="H40" s="114">
        <v>3659</v>
      </c>
      <c r="I40" s="140">
        <v>3606</v>
      </c>
      <c r="J40" s="115">
        <v>-100</v>
      </c>
      <c r="K40" s="116">
        <v>-2.7731558513588466</v>
      </c>
    </row>
    <row r="41" spans="1:11" ht="14.1" customHeight="1" x14ac:dyDescent="0.2">
      <c r="A41" s="306"/>
      <c r="B41" s="307" t="s">
        <v>261</v>
      </c>
      <c r="C41" s="308"/>
      <c r="D41" s="113">
        <v>2.4007343643158889</v>
      </c>
      <c r="E41" s="115">
        <v>2563</v>
      </c>
      <c r="F41" s="114">
        <v>2650</v>
      </c>
      <c r="G41" s="114">
        <v>2727</v>
      </c>
      <c r="H41" s="114">
        <v>2659</v>
      </c>
      <c r="I41" s="140">
        <v>2602</v>
      </c>
      <c r="J41" s="115">
        <v>-39</v>
      </c>
      <c r="K41" s="116">
        <v>-1.498847040737894</v>
      </c>
    </row>
    <row r="42" spans="1:11" ht="14.1" customHeight="1" x14ac:dyDescent="0.2">
      <c r="A42" s="306">
        <v>52</v>
      </c>
      <c r="B42" s="307" t="s">
        <v>262</v>
      </c>
      <c r="C42" s="308"/>
      <c r="D42" s="113">
        <v>1.3806798490057044</v>
      </c>
      <c r="E42" s="115">
        <v>1474</v>
      </c>
      <c r="F42" s="114">
        <v>1495</v>
      </c>
      <c r="G42" s="114">
        <v>1505</v>
      </c>
      <c r="H42" s="114">
        <v>1505</v>
      </c>
      <c r="I42" s="140">
        <v>1510</v>
      </c>
      <c r="J42" s="115">
        <v>-36</v>
      </c>
      <c r="K42" s="116">
        <v>-2.3841059602649008</v>
      </c>
    </row>
    <row r="43" spans="1:11" ht="14.1" customHeight="1" x14ac:dyDescent="0.2">
      <c r="A43" s="306" t="s">
        <v>263</v>
      </c>
      <c r="B43" s="307" t="s">
        <v>264</v>
      </c>
      <c r="C43" s="308"/>
      <c r="D43" s="113">
        <v>1.1755449189295517</v>
      </c>
      <c r="E43" s="115">
        <v>1255</v>
      </c>
      <c r="F43" s="114">
        <v>1277</v>
      </c>
      <c r="G43" s="114">
        <v>1291</v>
      </c>
      <c r="H43" s="114">
        <v>1292</v>
      </c>
      <c r="I43" s="140">
        <v>1285</v>
      </c>
      <c r="J43" s="115">
        <v>-30</v>
      </c>
      <c r="K43" s="116">
        <v>-2.3346303501945527</v>
      </c>
    </row>
    <row r="44" spans="1:11" ht="14.1" customHeight="1" x14ac:dyDescent="0.2">
      <c r="A44" s="306">
        <v>53</v>
      </c>
      <c r="B44" s="307" t="s">
        <v>265</v>
      </c>
      <c r="C44" s="308"/>
      <c r="D44" s="113">
        <v>0.79150235577328376</v>
      </c>
      <c r="E44" s="115">
        <v>845</v>
      </c>
      <c r="F44" s="114">
        <v>891</v>
      </c>
      <c r="G44" s="114">
        <v>898</v>
      </c>
      <c r="H44" s="114">
        <v>865</v>
      </c>
      <c r="I44" s="140">
        <v>841</v>
      </c>
      <c r="J44" s="115">
        <v>4</v>
      </c>
      <c r="K44" s="116">
        <v>0.47562425683709869</v>
      </c>
    </row>
    <row r="45" spans="1:11" ht="14.1" customHeight="1" x14ac:dyDescent="0.2">
      <c r="A45" s="306" t="s">
        <v>266</v>
      </c>
      <c r="B45" s="307" t="s">
        <v>267</v>
      </c>
      <c r="C45" s="308"/>
      <c r="D45" s="113">
        <v>0.66130255997152465</v>
      </c>
      <c r="E45" s="115">
        <v>706</v>
      </c>
      <c r="F45" s="114">
        <v>748</v>
      </c>
      <c r="G45" s="114">
        <v>754</v>
      </c>
      <c r="H45" s="114">
        <v>718</v>
      </c>
      <c r="I45" s="140">
        <v>694</v>
      </c>
      <c r="J45" s="115">
        <v>12</v>
      </c>
      <c r="K45" s="116">
        <v>1.7291066282420748</v>
      </c>
    </row>
    <row r="46" spans="1:11" ht="14.1" customHeight="1" x14ac:dyDescent="0.2">
      <c r="A46" s="306">
        <v>54</v>
      </c>
      <c r="B46" s="307" t="s">
        <v>268</v>
      </c>
      <c r="C46" s="308"/>
      <c r="D46" s="113">
        <v>1.7740893039462715</v>
      </c>
      <c r="E46" s="115">
        <v>1894</v>
      </c>
      <c r="F46" s="114">
        <v>1910</v>
      </c>
      <c r="G46" s="114">
        <v>1893</v>
      </c>
      <c r="H46" s="114">
        <v>1873</v>
      </c>
      <c r="I46" s="140">
        <v>1899</v>
      </c>
      <c r="J46" s="115">
        <v>-5</v>
      </c>
      <c r="K46" s="116">
        <v>-0.2632964718272775</v>
      </c>
    </row>
    <row r="47" spans="1:11" ht="14.1" customHeight="1" x14ac:dyDescent="0.2">
      <c r="A47" s="306">
        <v>61</v>
      </c>
      <c r="B47" s="307" t="s">
        <v>269</v>
      </c>
      <c r="C47" s="308"/>
      <c r="D47" s="113">
        <v>3.8685263069155762</v>
      </c>
      <c r="E47" s="115">
        <v>4130</v>
      </c>
      <c r="F47" s="114">
        <v>4113</v>
      </c>
      <c r="G47" s="114">
        <v>4130</v>
      </c>
      <c r="H47" s="114">
        <v>3979</v>
      </c>
      <c r="I47" s="140">
        <v>4069</v>
      </c>
      <c r="J47" s="115">
        <v>61</v>
      </c>
      <c r="K47" s="116">
        <v>1.4991398377979848</v>
      </c>
    </row>
    <row r="48" spans="1:11" ht="14.1" customHeight="1" x14ac:dyDescent="0.2">
      <c r="A48" s="306">
        <v>62</v>
      </c>
      <c r="B48" s="307" t="s">
        <v>270</v>
      </c>
      <c r="C48" s="308"/>
      <c r="D48" s="113">
        <v>4.4146160979402209</v>
      </c>
      <c r="E48" s="115">
        <v>4713</v>
      </c>
      <c r="F48" s="114">
        <v>4684</v>
      </c>
      <c r="G48" s="114">
        <v>4685</v>
      </c>
      <c r="H48" s="114">
        <v>4617</v>
      </c>
      <c r="I48" s="140">
        <v>4683</v>
      </c>
      <c r="J48" s="115">
        <v>30</v>
      </c>
      <c r="K48" s="116">
        <v>0.64061499039077519</v>
      </c>
    </row>
    <row r="49" spans="1:11" ht="14.1" customHeight="1" x14ac:dyDescent="0.2">
      <c r="A49" s="306">
        <v>63</v>
      </c>
      <c r="B49" s="307" t="s">
        <v>271</v>
      </c>
      <c r="C49" s="308"/>
      <c r="D49" s="113">
        <v>2.2864582845474386</v>
      </c>
      <c r="E49" s="115">
        <v>2441</v>
      </c>
      <c r="F49" s="114">
        <v>2469</v>
      </c>
      <c r="G49" s="114">
        <v>2529</v>
      </c>
      <c r="H49" s="114">
        <v>2501</v>
      </c>
      <c r="I49" s="140">
        <v>2484</v>
      </c>
      <c r="J49" s="115">
        <v>-43</v>
      </c>
      <c r="K49" s="116">
        <v>-1.7310789049919484</v>
      </c>
    </row>
    <row r="50" spans="1:11" ht="14.1" customHeight="1" x14ac:dyDescent="0.2">
      <c r="A50" s="306" t="s">
        <v>272</v>
      </c>
      <c r="B50" s="307" t="s">
        <v>273</v>
      </c>
      <c r="C50" s="308"/>
      <c r="D50" s="113">
        <v>0.36437209040923951</v>
      </c>
      <c r="E50" s="115">
        <v>389</v>
      </c>
      <c r="F50" s="114">
        <v>393</v>
      </c>
      <c r="G50" s="114">
        <v>399</v>
      </c>
      <c r="H50" s="114">
        <v>376</v>
      </c>
      <c r="I50" s="140">
        <v>384</v>
      </c>
      <c r="J50" s="115">
        <v>5</v>
      </c>
      <c r="K50" s="116">
        <v>1.3020833333333333</v>
      </c>
    </row>
    <row r="51" spans="1:11" ht="14.1" customHeight="1" x14ac:dyDescent="0.2">
      <c r="A51" s="306" t="s">
        <v>274</v>
      </c>
      <c r="B51" s="307" t="s">
        <v>275</v>
      </c>
      <c r="C51" s="308"/>
      <c r="D51" s="113">
        <v>1.7272548450247753</v>
      </c>
      <c r="E51" s="115">
        <v>1844</v>
      </c>
      <c r="F51" s="114">
        <v>1854</v>
      </c>
      <c r="G51" s="114">
        <v>1893</v>
      </c>
      <c r="H51" s="114">
        <v>1880</v>
      </c>
      <c r="I51" s="140">
        <v>1866</v>
      </c>
      <c r="J51" s="115">
        <v>-22</v>
      </c>
      <c r="K51" s="116">
        <v>-1.1789924973204715</v>
      </c>
    </row>
    <row r="52" spans="1:11" ht="14.1" customHeight="1" x14ac:dyDescent="0.2">
      <c r="A52" s="306">
        <v>71</v>
      </c>
      <c r="B52" s="307" t="s">
        <v>276</v>
      </c>
      <c r="C52" s="308"/>
      <c r="D52" s="113">
        <v>17.174196086512612</v>
      </c>
      <c r="E52" s="115">
        <v>18335</v>
      </c>
      <c r="F52" s="114">
        <v>18251</v>
      </c>
      <c r="G52" s="114">
        <v>18171</v>
      </c>
      <c r="H52" s="114">
        <v>17962</v>
      </c>
      <c r="I52" s="140">
        <v>18092</v>
      </c>
      <c r="J52" s="115">
        <v>243</v>
      </c>
      <c r="K52" s="116">
        <v>1.3431350873314172</v>
      </c>
    </row>
    <row r="53" spans="1:11" ht="14.1" customHeight="1" x14ac:dyDescent="0.2">
      <c r="A53" s="306" t="s">
        <v>277</v>
      </c>
      <c r="B53" s="307" t="s">
        <v>278</v>
      </c>
      <c r="C53" s="308"/>
      <c r="D53" s="113">
        <v>8.018059367360129</v>
      </c>
      <c r="E53" s="115">
        <v>8560</v>
      </c>
      <c r="F53" s="114">
        <v>8541</v>
      </c>
      <c r="G53" s="114">
        <v>8451</v>
      </c>
      <c r="H53" s="114">
        <v>8320</v>
      </c>
      <c r="I53" s="140">
        <v>8409</v>
      </c>
      <c r="J53" s="115">
        <v>151</v>
      </c>
      <c r="K53" s="116">
        <v>1.7956950885955525</v>
      </c>
    </row>
    <row r="54" spans="1:11" ht="14.1" customHeight="1" x14ac:dyDescent="0.2">
      <c r="A54" s="306" t="s">
        <v>279</v>
      </c>
      <c r="B54" s="307" t="s">
        <v>280</v>
      </c>
      <c r="C54" s="308"/>
      <c r="D54" s="113">
        <v>6.991448027800935</v>
      </c>
      <c r="E54" s="115">
        <v>7464</v>
      </c>
      <c r="F54" s="114">
        <v>7399</v>
      </c>
      <c r="G54" s="114">
        <v>7407</v>
      </c>
      <c r="H54" s="114">
        <v>7362</v>
      </c>
      <c r="I54" s="140">
        <v>7395</v>
      </c>
      <c r="J54" s="115">
        <v>69</v>
      </c>
      <c r="K54" s="116">
        <v>0.93306288032454365</v>
      </c>
    </row>
    <row r="55" spans="1:11" ht="14.1" customHeight="1" x14ac:dyDescent="0.2">
      <c r="A55" s="306">
        <v>72</v>
      </c>
      <c r="B55" s="307" t="s">
        <v>281</v>
      </c>
      <c r="C55" s="308"/>
      <c r="D55" s="113">
        <v>3.7711106323588646</v>
      </c>
      <c r="E55" s="115">
        <v>4026</v>
      </c>
      <c r="F55" s="114">
        <v>4048</v>
      </c>
      <c r="G55" s="114">
        <v>4085</v>
      </c>
      <c r="H55" s="114">
        <v>3970</v>
      </c>
      <c r="I55" s="140">
        <v>4022</v>
      </c>
      <c r="J55" s="115">
        <v>4</v>
      </c>
      <c r="K55" s="116">
        <v>9.9453008453505715E-2</v>
      </c>
    </row>
    <row r="56" spans="1:11" ht="14.1" customHeight="1" x14ac:dyDescent="0.2">
      <c r="A56" s="306" t="s">
        <v>282</v>
      </c>
      <c r="B56" s="307" t="s">
        <v>283</v>
      </c>
      <c r="C56" s="308"/>
      <c r="D56" s="113">
        <v>1.3778697814704146</v>
      </c>
      <c r="E56" s="115">
        <v>1471</v>
      </c>
      <c r="F56" s="114">
        <v>1485</v>
      </c>
      <c r="G56" s="114">
        <v>1519</v>
      </c>
      <c r="H56" s="114">
        <v>1473</v>
      </c>
      <c r="I56" s="140">
        <v>1498</v>
      </c>
      <c r="J56" s="115">
        <v>-27</v>
      </c>
      <c r="K56" s="116">
        <v>-1.8024032042723632</v>
      </c>
    </row>
    <row r="57" spans="1:11" ht="14.1" customHeight="1" x14ac:dyDescent="0.2">
      <c r="A57" s="306" t="s">
        <v>284</v>
      </c>
      <c r="B57" s="307" t="s">
        <v>285</v>
      </c>
      <c r="C57" s="308"/>
      <c r="D57" s="113">
        <v>1.8986689646774511</v>
      </c>
      <c r="E57" s="115">
        <v>2027</v>
      </c>
      <c r="F57" s="114">
        <v>2011</v>
      </c>
      <c r="G57" s="114">
        <v>2014</v>
      </c>
      <c r="H57" s="114">
        <v>1967</v>
      </c>
      <c r="I57" s="140">
        <v>1988</v>
      </c>
      <c r="J57" s="115">
        <v>39</v>
      </c>
      <c r="K57" s="116">
        <v>1.9617706237424548</v>
      </c>
    </row>
    <row r="58" spans="1:11" ht="14.1" customHeight="1" x14ac:dyDescent="0.2">
      <c r="A58" s="306">
        <v>73</v>
      </c>
      <c r="B58" s="307" t="s">
        <v>286</v>
      </c>
      <c r="C58" s="308"/>
      <c r="D58" s="113">
        <v>4.8314427823415356</v>
      </c>
      <c r="E58" s="115">
        <v>5158</v>
      </c>
      <c r="F58" s="114">
        <v>5241</v>
      </c>
      <c r="G58" s="114">
        <v>5229</v>
      </c>
      <c r="H58" s="114">
        <v>5143</v>
      </c>
      <c r="I58" s="140">
        <v>5115</v>
      </c>
      <c r="J58" s="115">
        <v>43</v>
      </c>
      <c r="K58" s="116">
        <v>0.8406647116324536</v>
      </c>
    </row>
    <row r="59" spans="1:11" ht="14.1" customHeight="1" x14ac:dyDescent="0.2">
      <c r="A59" s="306" t="s">
        <v>287</v>
      </c>
      <c r="B59" s="307" t="s">
        <v>288</v>
      </c>
      <c r="C59" s="308"/>
      <c r="D59" s="113">
        <v>3.4882305004730281</v>
      </c>
      <c r="E59" s="115">
        <v>3724</v>
      </c>
      <c r="F59" s="114">
        <v>3743</v>
      </c>
      <c r="G59" s="114">
        <v>3716</v>
      </c>
      <c r="H59" s="114">
        <v>3650</v>
      </c>
      <c r="I59" s="140">
        <v>3626</v>
      </c>
      <c r="J59" s="115">
        <v>98</v>
      </c>
      <c r="K59" s="116">
        <v>2.7027027027027026</v>
      </c>
    </row>
    <row r="60" spans="1:11" ht="14.1" customHeight="1" x14ac:dyDescent="0.2">
      <c r="A60" s="306">
        <v>81</v>
      </c>
      <c r="B60" s="307" t="s">
        <v>289</v>
      </c>
      <c r="C60" s="308"/>
      <c r="D60" s="113">
        <v>7.2424807276201539</v>
      </c>
      <c r="E60" s="115">
        <v>7732</v>
      </c>
      <c r="F60" s="114">
        <v>7769</v>
      </c>
      <c r="G60" s="114">
        <v>7689</v>
      </c>
      <c r="H60" s="114">
        <v>7597</v>
      </c>
      <c r="I60" s="140">
        <v>7708</v>
      </c>
      <c r="J60" s="115">
        <v>24</v>
      </c>
      <c r="K60" s="116">
        <v>0.31136481577581732</v>
      </c>
    </row>
    <row r="61" spans="1:11" ht="14.1" customHeight="1" x14ac:dyDescent="0.2">
      <c r="A61" s="306" t="s">
        <v>290</v>
      </c>
      <c r="B61" s="307" t="s">
        <v>291</v>
      </c>
      <c r="C61" s="308"/>
      <c r="D61" s="113">
        <v>1.6401427514307927</v>
      </c>
      <c r="E61" s="115">
        <v>1751</v>
      </c>
      <c r="F61" s="114">
        <v>1781</v>
      </c>
      <c r="G61" s="114">
        <v>1791</v>
      </c>
      <c r="H61" s="114">
        <v>1722</v>
      </c>
      <c r="I61" s="140">
        <v>1741</v>
      </c>
      <c r="J61" s="115">
        <v>10</v>
      </c>
      <c r="K61" s="116">
        <v>0.57438253877082135</v>
      </c>
    </row>
    <row r="62" spans="1:11" ht="14.1" customHeight="1" x14ac:dyDescent="0.2">
      <c r="A62" s="306" t="s">
        <v>292</v>
      </c>
      <c r="B62" s="307" t="s">
        <v>293</v>
      </c>
      <c r="C62" s="308"/>
      <c r="D62" s="113">
        <v>3.0788973294991524</v>
      </c>
      <c r="E62" s="115">
        <v>3287</v>
      </c>
      <c r="F62" s="114">
        <v>3298</v>
      </c>
      <c r="G62" s="114">
        <v>3213</v>
      </c>
      <c r="H62" s="114">
        <v>3214</v>
      </c>
      <c r="I62" s="140">
        <v>3253</v>
      </c>
      <c r="J62" s="115">
        <v>34</v>
      </c>
      <c r="K62" s="116">
        <v>1.045189056255764</v>
      </c>
    </row>
    <row r="63" spans="1:11" ht="14.1" customHeight="1" x14ac:dyDescent="0.2">
      <c r="A63" s="306"/>
      <c r="B63" s="307" t="s">
        <v>294</v>
      </c>
      <c r="C63" s="308"/>
      <c r="D63" s="113">
        <v>2.6452102398860986</v>
      </c>
      <c r="E63" s="115">
        <v>2824</v>
      </c>
      <c r="F63" s="114">
        <v>2841</v>
      </c>
      <c r="G63" s="114">
        <v>2776</v>
      </c>
      <c r="H63" s="114">
        <v>2799</v>
      </c>
      <c r="I63" s="140">
        <v>2839</v>
      </c>
      <c r="J63" s="115">
        <v>-15</v>
      </c>
      <c r="K63" s="116">
        <v>-0.52835505459668897</v>
      </c>
    </row>
    <row r="64" spans="1:11" ht="14.1" customHeight="1" x14ac:dyDescent="0.2">
      <c r="A64" s="306" t="s">
        <v>295</v>
      </c>
      <c r="B64" s="307" t="s">
        <v>296</v>
      </c>
      <c r="C64" s="308"/>
      <c r="D64" s="113">
        <v>0.78775559905956405</v>
      </c>
      <c r="E64" s="115">
        <v>841</v>
      </c>
      <c r="F64" s="114">
        <v>851</v>
      </c>
      <c r="G64" s="114">
        <v>858</v>
      </c>
      <c r="H64" s="114">
        <v>846</v>
      </c>
      <c r="I64" s="140">
        <v>854</v>
      </c>
      <c r="J64" s="115">
        <v>-13</v>
      </c>
      <c r="K64" s="116">
        <v>-1.5222482435597189</v>
      </c>
    </row>
    <row r="65" spans="1:11" ht="14.1" customHeight="1" x14ac:dyDescent="0.2">
      <c r="A65" s="306" t="s">
        <v>297</v>
      </c>
      <c r="B65" s="307" t="s">
        <v>298</v>
      </c>
      <c r="C65" s="308"/>
      <c r="D65" s="113">
        <v>0.4083964817954458</v>
      </c>
      <c r="E65" s="115">
        <v>436</v>
      </c>
      <c r="F65" s="114">
        <v>432</v>
      </c>
      <c r="G65" s="114">
        <v>424</v>
      </c>
      <c r="H65" s="114">
        <v>428</v>
      </c>
      <c r="I65" s="140">
        <v>436</v>
      </c>
      <c r="J65" s="115">
        <v>0</v>
      </c>
      <c r="K65" s="116">
        <v>0</v>
      </c>
    </row>
    <row r="66" spans="1:11" ht="14.1" customHeight="1" x14ac:dyDescent="0.2">
      <c r="A66" s="306">
        <v>82</v>
      </c>
      <c r="B66" s="307" t="s">
        <v>299</v>
      </c>
      <c r="C66" s="308"/>
      <c r="D66" s="113">
        <v>1.7928230875148699</v>
      </c>
      <c r="E66" s="115">
        <v>1914</v>
      </c>
      <c r="F66" s="114">
        <v>1932</v>
      </c>
      <c r="G66" s="114">
        <v>1902</v>
      </c>
      <c r="H66" s="114">
        <v>1910</v>
      </c>
      <c r="I66" s="140">
        <v>1897</v>
      </c>
      <c r="J66" s="115">
        <v>17</v>
      </c>
      <c r="K66" s="116">
        <v>0.89615181866104376</v>
      </c>
    </row>
    <row r="67" spans="1:11" ht="14.1" customHeight="1" x14ac:dyDescent="0.2">
      <c r="A67" s="306" t="s">
        <v>300</v>
      </c>
      <c r="B67" s="307" t="s">
        <v>301</v>
      </c>
      <c r="C67" s="308"/>
      <c r="D67" s="113">
        <v>0.92076546239661294</v>
      </c>
      <c r="E67" s="115">
        <v>983</v>
      </c>
      <c r="F67" s="114">
        <v>986</v>
      </c>
      <c r="G67" s="114">
        <v>953</v>
      </c>
      <c r="H67" s="114">
        <v>989</v>
      </c>
      <c r="I67" s="140">
        <v>984</v>
      </c>
      <c r="J67" s="115">
        <v>-1</v>
      </c>
      <c r="K67" s="116">
        <v>-0.1016260162601626</v>
      </c>
    </row>
    <row r="68" spans="1:11" ht="14.1" customHeight="1" x14ac:dyDescent="0.2">
      <c r="A68" s="306" t="s">
        <v>302</v>
      </c>
      <c r="B68" s="307" t="s">
        <v>303</v>
      </c>
      <c r="C68" s="308"/>
      <c r="D68" s="113">
        <v>0.51330566977959702</v>
      </c>
      <c r="E68" s="115">
        <v>548</v>
      </c>
      <c r="F68" s="114">
        <v>569</v>
      </c>
      <c r="G68" s="114">
        <v>569</v>
      </c>
      <c r="H68" s="114">
        <v>548</v>
      </c>
      <c r="I68" s="140">
        <v>535</v>
      </c>
      <c r="J68" s="115">
        <v>13</v>
      </c>
      <c r="K68" s="116">
        <v>2.4299065420560746</v>
      </c>
    </row>
    <row r="69" spans="1:11" ht="14.1" customHeight="1" x14ac:dyDescent="0.2">
      <c r="A69" s="306">
        <v>83</v>
      </c>
      <c r="B69" s="307" t="s">
        <v>304</v>
      </c>
      <c r="C69" s="308"/>
      <c r="D69" s="113">
        <v>4.6216244063732335</v>
      </c>
      <c r="E69" s="115">
        <v>4934</v>
      </c>
      <c r="F69" s="114">
        <v>4927</v>
      </c>
      <c r="G69" s="114">
        <v>4864</v>
      </c>
      <c r="H69" s="114">
        <v>4795</v>
      </c>
      <c r="I69" s="140">
        <v>4781</v>
      </c>
      <c r="J69" s="115">
        <v>153</v>
      </c>
      <c r="K69" s="116">
        <v>3.2001673290106671</v>
      </c>
    </row>
    <row r="70" spans="1:11" ht="14.1" customHeight="1" x14ac:dyDescent="0.2">
      <c r="A70" s="306" t="s">
        <v>305</v>
      </c>
      <c r="B70" s="307" t="s">
        <v>306</v>
      </c>
      <c r="C70" s="308"/>
      <c r="D70" s="113">
        <v>4.1148755608426457</v>
      </c>
      <c r="E70" s="115">
        <v>4393</v>
      </c>
      <c r="F70" s="114">
        <v>4395</v>
      </c>
      <c r="G70" s="114">
        <v>4338</v>
      </c>
      <c r="H70" s="114">
        <v>4265</v>
      </c>
      <c r="I70" s="140">
        <v>4260</v>
      </c>
      <c r="J70" s="115">
        <v>133</v>
      </c>
      <c r="K70" s="116">
        <v>3.1220657276995305</v>
      </c>
    </row>
    <row r="71" spans="1:11" ht="14.1" customHeight="1" x14ac:dyDescent="0.2">
      <c r="A71" s="306"/>
      <c r="B71" s="307" t="s">
        <v>307</v>
      </c>
      <c r="C71" s="308"/>
      <c r="D71" s="113">
        <v>2.021375247051771</v>
      </c>
      <c r="E71" s="115">
        <v>2158</v>
      </c>
      <c r="F71" s="114">
        <v>2183</v>
      </c>
      <c r="G71" s="114">
        <v>2180</v>
      </c>
      <c r="H71" s="114">
        <v>2133</v>
      </c>
      <c r="I71" s="140">
        <v>2142</v>
      </c>
      <c r="J71" s="115">
        <v>16</v>
      </c>
      <c r="K71" s="116">
        <v>0.7469654528478058</v>
      </c>
    </row>
    <row r="72" spans="1:11" ht="14.1" customHeight="1" x14ac:dyDescent="0.2">
      <c r="A72" s="306">
        <v>84</v>
      </c>
      <c r="B72" s="307" t="s">
        <v>308</v>
      </c>
      <c r="C72" s="308"/>
      <c r="D72" s="113">
        <v>5.4627712886033031</v>
      </c>
      <c r="E72" s="115">
        <v>5832</v>
      </c>
      <c r="F72" s="114">
        <v>5920</v>
      </c>
      <c r="G72" s="114">
        <v>5709</v>
      </c>
      <c r="H72" s="114">
        <v>5790</v>
      </c>
      <c r="I72" s="140">
        <v>5729</v>
      </c>
      <c r="J72" s="115">
        <v>103</v>
      </c>
      <c r="K72" s="116">
        <v>1.7978704835049746</v>
      </c>
    </row>
    <row r="73" spans="1:11" ht="14.1" customHeight="1" x14ac:dyDescent="0.2">
      <c r="A73" s="306" t="s">
        <v>309</v>
      </c>
      <c r="B73" s="307" t="s">
        <v>310</v>
      </c>
      <c r="C73" s="308"/>
      <c r="D73" s="113">
        <v>0.55077323691679392</v>
      </c>
      <c r="E73" s="115">
        <v>588</v>
      </c>
      <c r="F73" s="114">
        <v>602</v>
      </c>
      <c r="G73" s="114">
        <v>587</v>
      </c>
      <c r="H73" s="114">
        <v>590</v>
      </c>
      <c r="I73" s="140">
        <v>618</v>
      </c>
      <c r="J73" s="115">
        <v>-30</v>
      </c>
      <c r="K73" s="116">
        <v>-4.8543689320388346</v>
      </c>
    </row>
    <row r="74" spans="1:11" ht="14.1" customHeight="1" x14ac:dyDescent="0.2">
      <c r="A74" s="306" t="s">
        <v>311</v>
      </c>
      <c r="B74" s="307" t="s">
        <v>312</v>
      </c>
      <c r="C74" s="308"/>
      <c r="D74" s="113">
        <v>0.24166580803491977</v>
      </c>
      <c r="E74" s="115">
        <v>258</v>
      </c>
      <c r="F74" s="114">
        <v>260</v>
      </c>
      <c r="G74" s="114">
        <v>257</v>
      </c>
      <c r="H74" s="114">
        <v>254</v>
      </c>
      <c r="I74" s="140">
        <v>262</v>
      </c>
      <c r="J74" s="115">
        <v>-4</v>
      </c>
      <c r="K74" s="116">
        <v>-1.5267175572519085</v>
      </c>
    </row>
    <row r="75" spans="1:11" ht="14.1" customHeight="1" x14ac:dyDescent="0.2">
      <c r="A75" s="306" t="s">
        <v>313</v>
      </c>
      <c r="B75" s="307" t="s">
        <v>314</v>
      </c>
      <c r="C75" s="308"/>
      <c r="D75" s="113">
        <v>4.105508669058346</v>
      </c>
      <c r="E75" s="115">
        <v>4383</v>
      </c>
      <c r="F75" s="114">
        <v>4454</v>
      </c>
      <c r="G75" s="114">
        <v>4259</v>
      </c>
      <c r="H75" s="114">
        <v>4374</v>
      </c>
      <c r="I75" s="140">
        <v>4278</v>
      </c>
      <c r="J75" s="115">
        <v>105</v>
      </c>
      <c r="K75" s="116">
        <v>2.4544179523141656</v>
      </c>
    </row>
    <row r="76" spans="1:11" ht="14.1" customHeight="1" x14ac:dyDescent="0.2">
      <c r="A76" s="306">
        <v>91</v>
      </c>
      <c r="B76" s="307" t="s">
        <v>315</v>
      </c>
      <c r="C76" s="308"/>
      <c r="D76" s="113">
        <v>0.32877790162890247</v>
      </c>
      <c r="E76" s="115">
        <v>351</v>
      </c>
      <c r="F76" s="114">
        <v>354</v>
      </c>
      <c r="G76" s="114">
        <v>354</v>
      </c>
      <c r="H76" s="114">
        <v>341</v>
      </c>
      <c r="I76" s="140">
        <v>345</v>
      </c>
      <c r="J76" s="115">
        <v>6</v>
      </c>
      <c r="K76" s="116">
        <v>1.7391304347826086</v>
      </c>
    </row>
    <row r="77" spans="1:11" ht="14.1" customHeight="1" x14ac:dyDescent="0.2">
      <c r="A77" s="306">
        <v>92</v>
      </c>
      <c r="B77" s="307" t="s">
        <v>316</v>
      </c>
      <c r="C77" s="308"/>
      <c r="D77" s="113">
        <v>2.5908822675371632</v>
      </c>
      <c r="E77" s="115">
        <v>2766</v>
      </c>
      <c r="F77" s="114">
        <v>2740</v>
      </c>
      <c r="G77" s="114">
        <v>2745</v>
      </c>
      <c r="H77" s="114">
        <v>2802</v>
      </c>
      <c r="I77" s="140">
        <v>2820</v>
      </c>
      <c r="J77" s="115">
        <v>-54</v>
      </c>
      <c r="K77" s="116">
        <v>-1.9148936170212767</v>
      </c>
    </row>
    <row r="78" spans="1:11" ht="14.1" customHeight="1" x14ac:dyDescent="0.2">
      <c r="A78" s="306">
        <v>93</v>
      </c>
      <c r="B78" s="307" t="s">
        <v>317</v>
      </c>
      <c r="C78" s="308"/>
      <c r="D78" s="113">
        <v>0.20700830843301268</v>
      </c>
      <c r="E78" s="115">
        <v>221</v>
      </c>
      <c r="F78" s="114">
        <v>225</v>
      </c>
      <c r="G78" s="114">
        <v>229</v>
      </c>
      <c r="H78" s="114">
        <v>224</v>
      </c>
      <c r="I78" s="140">
        <v>231</v>
      </c>
      <c r="J78" s="115">
        <v>-10</v>
      </c>
      <c r="K78" s="116">
        <v>-4.329004329004329</v>
      </c>
    </row>
    <row r="79" spans="1:11" ht="14.1" customHeight="1" x14ac:dyDescent="0.2">
      <c r="A79" s="306">
        <v>94</v>
      </c>
      <c r="B79" s="307" t="s">
        <v>318</v>
      </c>
      <c r="C79" s="308"/>
      <c r="D79" s="113">
        <v>0.50019202128157814</v>
      </c>
      <c r="E79" s="115">
        <v>534</v>
      </c>
      <c r="F79" s="114">
        <v>564</v>
      </c>
      <c r="G79" s="114">
        <v>566</v>
      </c>
      <c r="H79" s="114">
        <v>532</v>
      </c>
      <c r="I79" s="140">
        <v>555</v>
      </c>
      <c r="J79" s="115">
        <v>-21</v>
      </c>
      <c r="K79" s="116">
        <v>-3.7837837837837838</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0.31941100984460324</v>
      </c>
      <c r="E81" s="143">
        <v>341</v>
      </c>
      <c r="F81" s="144">
        <v>340</v>
      </c>
      <c r="G81" s="144">
        <v>339</v>
      </c>
      <c r="H81" s="144">
        <v>321</v>
      </c>
      <c r="I81" s="145">
        <v>326</v>
      </c>
      <c r="J81" s="143">
        <v>15</v>
      </c>
      <c r="K81" s="146">
        <v>4.6012269938650308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18367</v>
      </c>
      <c r="E12" s="114">
        <v>19565</v>
      </c>
      <c r="F12" s="114">
        <v>18751</v>
      </c>
      <c r="G12" s="114">
        <v>19305</v>
      </c>
      <c r="H12" s="140">
        <v>18792</v>
      </c>
      <c r="I12" s="115">
        <v>-425</v>
      </c>
      <c r="J12" s="116">
        <v>-2.2616006811409108</v>
      </c>
      <c r="K12"/>
      <c r="L12"/>
      <c r="M12"/>
      <c r="N12"/>
      <c r="O12"/>
      <c r="P12"/>
    </row>
    <row r="13" spans="1:16" s="110" customFormat="1" ht="14.45" customHeight="1" x14ac:dyDescent="0.2">
      <c r="A13" s="120" t="s">
        <v>105</v>
      </c>
      <c r="B13" s="119" t="s">
        <v>106</v>
      </c>
      <c r="C13" s="113">
        <v>44.83040235204443</v>
      </c>
      <c r="D13" s="115">
        <v>8234</v>
      </c>
      <c r="E13" s="114">
        <v>8826</v>
      </c>
      <c r="F13" s="114">
        <v>8406</v>
      </c>
      <c r="G13" s="114">
        <v>8656</v>
      </c>
      <c r="H13" s="140">
        <v>8361</v>
      </c>
      <c r="I13" s="115">
        <v>-127</v>
      </c>
      <c r="J13" s="116">
        <v>-1.5189570625523263</v>
      </c>
      <c r="K13"/>
      <c r="L13"/>
      <c r="M13"/>
      <c r="N13"/>
      <c r="O13"/>
      <c r="P13"/>
    </row>
    <row r="14" spans="1:16" s="110" customFormat="1" ht="14.45" customHeight="1" x14ac:dyDescent="0.2">
      <c r="A14" s="120"/>
      <c r="B14" s="119" t="s">
        <v>107</v>
      </c>
      <c r="C14" s="113">
        <v>55.16959764795557</v>
      </c>
      <c r="D14" s="115">
        <v>10133</v>
      </c>
      <c r="E14" s="114">
        <v>10739</v>
      </c>
      <c r="F14" s="114">
        <v>10345</v>
      </c>
      <c r="G14" s="114">
        <v>10649</v>
      </c>
      <c r="H14" s="140">
        <v>10431</v>
      </c>
      <c r="I14" s="115">
        <v>-298</v>
      </c>
      <c r="J14" s="116">
        <v>-2.8568689483271017</v>
      </c>
      <c r="K14"/>
      <c r="L14"/>
      <c r="M14"/>
      <c r="N14"/>
      <c r="O14"/>
      <c r="P14"/>
    </row>
    <row r="15" spans="1:16" s="110" customFormat="1" ht="14.45" customHeight="1" x14ac:dyDescent="0.2">
      <c r="A15" s="118" t="s">
        <v>105</v>
      </c>
      <c r="B15" s="121" t="s">
        <v>108</v>
      </c>
      <c r="C15" s="113">
        <v>26.629280775303535</v>
      </c>
      <c r="D15" s="115">
        <v>4891</v>
      </c>
      <c r="E15" s="114">
        <v>5453</v>
      </c>
      <c r="F15" s="114">
        <v>4859</v>
      </c>
      <c r="G15" s="114">
        <v>5274</v>
      </c>
      <c r="H15" s="140">
        <v>4860</v>
      </c>
      <c r="I15" s="115">
        <v>31</v>
      </c>
      <c r="J15" s="116">
        <v>0.63786008230452673</v>
      </c>
      <c r="K15"/>
      <c r="L15"/>
      <c r="M15"/>
      <c r="N15"/>
      <c r="O15"/>
      <c r="P15"/>
    </row>
    <row r="16" spans="1:16" s="110" customFormat="1" ht="14.45" customHeight="1" x14ac:dyDescent="0.2">
      <c r="A16" s="118"/>
      <c r="B16" s="121" t="s">
        <v>109</v>
      </c>
      <c r="C16" s="113">
        <v>49.126150160614145</v>
      </c>
      <c r="D16" s="115">
        <v>9023</v>
      </c>
      <c r="E16" s="114">
        <v>9574</v>
      </c>
      <c r="F16" s="114">
        <v>9408</v>
      </c>
      <c r="G16" s="114">
        <v>9522</v>
      </c>
      <c r="H16" s="140">
        <v>9502</v>
      </c>
      <c r="I16" s="115">
        <v>-479</v>
      </c>
      <c r="J16" s="116">
        <v>-5.0410439907387916</v>
      </c>
      <c r="K16"/>
      <c r="L16"/>
      <c r="M16"/>
      <c r="N16"/>
      <c r="O16"/>
      <c r="P16"/>
    </row>
    <row r="17" spans="1:16" s="110" customFormat="1" ht="14.45" customHeight="1" x14ac:dyDescent="0.2">
      <c r="A17" s="118"/>
      <c r="B17" s="121" t="s">
        <v>110</v>
      </c>
      <c r="C17" s="113">
        <v>13.725703707736702</v>
      </c>
      <c r="D17" s="115">
        <v>2521</v>
      </c>
      <c r="E17" s="114">
        <v>2556</v>
      </c>
      <c r="F17" s="114">
        <v>2532</v>
      </c>
      <c r="G17" s="114">
        <v>2554</v>
      </c>
      <c r="H17" s="140">
        <v>2527</v>
      </c>
      <c r="I17" s="115">
        <v>-6</v>
      </c>
      <c r="J17" s="116">
        <v>-0.23743569449940641</v>
      </c>
      <c r="K17"/>
      <c r="L17"/>
      <c r="M17"/>
      <c r="N17"/>
      <c r="O17"/>
      <c r="P17"/>
    </row>
    <row r="18" spans="1:16" s="110" customFormat="1" ht="14.45" customHeight="1" x14ac:dyDescent="0.2">
      <c r="A18" s="120"/>
      <c r="B18" s="121" t="s">
        <v>111</v>
      </c>
      <c r="C18" s="113">
        <v>10.51886535634562</v>
      </c>
      <c r="D18" s="115">
        <v>1932</v>
      </c>
      <c r="E18" s="114">
        <v>1982</v>
      </c>
      <c r="F18" s="114">
        <v>1952</v>
      </c>
      <c r="G18" s="114">
        <v>1955</v>
      </c>
      <c r="H18" s="140">
        <v>1903</v>
      </c>
      <c r="I18" s="115">
        <v>29</v>
      </c>
      <c r="J18" s="116">
        <v>1.5239096163951655</v>
      </c>
      <c r="K18"/>
      <c r="L18"/>
      <c r="M18"/>
      <c r="N18"/>
      <c r="O18"/>
      <c r="P18"/>
    </row>
    <row r="19" spans="1:16" s="110" customFormat="1" ht="14.45" customHeight="1" x14ac:dyDescent="0.2">
      <c r="A19" s="120"/>
      <c r="B19" s="121" t="s">
        <v>112</v>
      </c>
      <c r="C19" s="113">
        <v>0.95279577503130619</v>
      </c>
      <c r="D19" s="115">
        <v>175</v>
      </c>
      <c r="E19" s="114">
        <v>178</v>
      </c>
      <c r="F19" s="114">
        <v>183</v>
      </c>
      <c r="G19" s="114">
        <v>165</v>
      </c>
      <c r="H19" s="140">
        <v>161</v>
      </c>
      <c r="I19" s="115">
        <v>14</v>
      </c>
      <c r="J19" s="116">
        <v>8.695652173913043</v>
      </c>
      <c r="K19"/>
      <c r="L19"/>
      <c r="M19"/>
      <c r="N19"/>
      <c r="O19"/>
      <c r="P19"/>
    </row>
    <row r="20" spans="1:16" s="110" customFormat="1" ht="14.45" customHeight="1" x14ac:dyDescent="0.2">
      <c r="A20" s="120" t="s">
        <v>113</v>
      </c>
      <c r="B20" s="119" t="s">
        <v>116</v>
      </c>
      <c r="C20" s="113">
        <v>80.715413513366357</v>
      </c>
      <c r="D20" s="115">
        <v>14825</v>
      </c>
      <c r="E20" s="114">
        <v>15779</v>
      </c>
      <c r="F20" s="114">
        <v>15087</v>
      </c>
      <c r="G20" s="114">
        <v>15659</v>
      </c>
      <c r="H20" s="140">
        <v>15257</v>
      </c>
      <c r="I20" s="115">
        <v>-432</v>
      </c>
      <c r="J20" s="116">
        <v>-2.8314871862096087</v>
      </c>
      <c r="K20"/>
      <c r="L20"/>
      <c r="M20"/>
      <c r="N20"/>
      <c r="O20"/>
      <c r="P20"/>
    </row>
    <row r="21" spans="1:16" s="110" customFormat="1" ht="14.45" customHeight="1" x14ac:dyDescent="0.2">
      <c r="A21" s="123"/>
      <c r="B21" s="124" t="s">
        <v>117</v>
      </c>
      <c r="C21" s="125">
        <v>19.061360047912014</v>
      </c>
      <c r="D21" s="143">
        <v>3501</v>
      </c>
      <c r="E21" s="144">
        <v>3738</v>
      </c>
      <c r="F21" s="144">
        <v>3618</v>
      </c>
      <c r="G21" s="144">
        <v>3603</v>
      </c>
      <c r="H21" s="145">
        <v>3493</v>
      </c>
      <c r="I21" s="143">
        <v>8</v>
      </c>
      <c r="J21" s="146">
        <v>0.22902948754652161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14321</v>
      </c>
      <c r="E56" s="114">
        <v>15333</v>
      </c>
      <c r="F56" s="114">
        <v>14745</v>
      </c>
      <c r="G56" s="114">
        <v>15139</v>
      </c>
      <c r="H56" s="140">
        <v>14814</v>
      </c>
      <c r="I56" s="115">
        <v>-493</v>
      </c>
      <c r="J56" s="116">
        <v>-3.3279330363169972</v>
      </c>
      <c r="K56"/>
      <c r="L56"/>
      <c r="M56"/>
      <c r="N56"/>
      <c r="O56"/>
      <c r="P56"/>
    </row>
    <row r="57" spans="1:16" s="110" customFormat="1" ht="14.45" customHeight="1" x14ac:dyDescent="0.2">
      <c r="A57" s="120" t="s">
        <v>105</v>
      </c>
      <c r="B57" s="119" t="s">
        <v>106</v>
      </c>
      <c r="C57" s="113">
        <v>47.468752182110187</v>
      </c>
      <c r="D57" s="115">
        <v>6798</v>
      </c>
      <c r="E57" s="114">
        <v>7304</v>
      </c>
      <c r="F57" s="114">
        <v>6994</v>
      </c>
      <c r="G57" s="114">
        <v>7153</v>
      </c>
      <c r="H57" s="140">
        <v>7024</v>
      </c>
      <c r="I57" s="115">
        <v>-226</v>
      </c>
      <c r="J57" s="116">
        <v>-3.2175398633257402</v>
      </c>
    </row>
    <row r="58" spans="1:16" s="110" customFormat="1" ht="14.45" customHeight="1" x14ac:dyDescent="0.2">
      <c r="A58" s="120"/>
      <c r="B58" s="119" t="s">
        <v>107</v>
      </c>
      <c r="C58" s="113">
        <v>52.531247817889813</v>
      </c>
      <c r="D58" s="115">
        <v>7523</v>
      </c>
      <c r="E58" s="114">
        <v>8029</v>
      </c>
      <c r="F58" s="114">
        <v>7751</v>
      </c>
      <c r="G58" s="114">
        <v>7986</v>
      </c>
      <c r="H58" s="140">
        <v>7790</v>
      </c>
      <c r="I58" s="115">
        <v>-267</v>
      </c>
      <c r="J58" s="116">
        <v>-3.4274711168164314</v>
      </c>
    </row>
    <row r="59" spans="1:16" s="110" customFormat="1" ht="14.45" customHeight="1" x14ac:dyDescent="0.2">
      <c r="A59" s="118" t="s">
        <v>105</v>
      </c>
      <c r="B59" s="121" t="s">
        <v>108</v>
      </c>
      <c r="C59" s="113">
        <v>28.594371901403534</v>
      </c>
      <c r="D59" s="115">
        <v>4095</v>
      </c>
      <c r="E59" s="114">
        <v>4564</v>
      </c>
      <c r="F59" s="114">
        <v>4104</v>
      </c>
      <c r="G59" s="114">
        <v>4443</v>
      </c>
      <c r="H59" s="140">
        <v>4200</v>
      </c>
      <c r="I59" s="115">
        <v>-105</v>
      </c>
      <c r="J59" s="116">
        <v>-2.5</v>
      </c>
    </row>
    <row r="60" spans="1:16" s="110" customFormat="1" ht="14.45" customHeight="1" x14ac:dyDescent="0.2">
      <c r="A60" s="118"/>
      <c r="B60" s="121" t="s">
        <v>109</v>
      </c>
      <c r="C60" s="113">
        <v>50.233922212136022</v>
      </c>
      <c r="D60" s="115">
        <v>7194</v>
      </c>
      <c r="E60" s="114">
        <v>7639</v>
      </c>
      <c r="F60" s="114">
        <v>7512</v>
      </c>
      <c r="G60" s="114">
        <v>7582</v>
      </c>
      <c r="H60" s="140">
        <v>7534</v>
      </c>
      <c r="I60" s="115">
        <v>-340</v>
      </c>
      <c r="J60" s="116">
        <v>-4.5128749668170958</v>
      </c>
    </row>
    <row r="61" spans="1:16" s="110" customFormat="1" ht="14.45" customHeight="1" x14ac:dyDescent="0.2">
      <c r="A61" s="118"/>
      <c r="B61" s="121" t="s">
        <v>110</v>
      </c>
      <c r="C61" s="113">
        <v>12.017317226450666</v>
      </c>
      <c r="D61" s="115">
        <v>1721</v>
      </c>
      <c r="E61" s="114">
        <v>1763</v>
      </c>
      <c r="F61" s="114">
        <v>1767</v>
      </c>
      <c r="G61" s="114">
        <v>1754</v>
      </c>
      <c r="H61" s="140">
        <v>1750</v>
      </c>
      <c r="I61" s="115">
        <v>-29</v>
      </c>
      <c r="J61" s="116">
        <v>-1.6571428571428573</v>
      </c>
    </row>
    <row r="62" spans="1:16" s="110" customFormat="1" ht="14.45" customHeight="1" x14ac:dyDescent="0.2">
      <c r="A62" s="120"/>
      <c r="B62" s="121" t="s">
        <v>111</v>
      </c>
      <c r="C62" s="113">
        <v>9.1543886600097757</v>
      </c>
      <c r="D62" s="115">
        <v>1311</v>
      </c>
      <c r="E62" s="114">
        <v>1367</v>
      </c>
      <c r="F62" s="114">
        <v>1362</v>
      </c>
      <c r="G62" s="114">
        <v>1360</v>
      </c>
      <c r="H62" s="140">
        <v>1330</v>
      </c>
      <c r="I62" s="115">
        <v>-19</v>
      </c>
      <c r="J62" s="116">
        <v>-1.4285714285714286</v>
      </c>
    </row>
    <row r="63" spans="1:16" s="110" customFormat="1" ht="14.45" customHeight="1" x14ac:dyDescent="0.2">
      <c r="A63" s="120"/>
      <c r="B63" s="121" t="s">
        <v>112</v>
      </c>
      <c r="C63" s="113">
        <v>0.73318902311291112</v>
      </c>
      <c r="D63" s="115">
        <v>105</v>
      </c>
      <c r="E63" s="114">
        <v>118</v>
      </c>
      <c r="F63" s="114">
        <v>124</v>
      </c>
      <c r="G63" s="114">
        <v>104</v>
      </c>
      <c r="H63" s="140">
        <v>110</v>
      </c>
      <c r="I63" s="115">
        <v>-5</v>
      </c>
      <c r="J63" s="116">
        <v>-4.5454545454545459</v>
      </c>
    </row>
    <row r="64" spans="1:16" s="110" customFormat="1" ht="14.45" customHeight="1" x14ac:dyDescent="0.2">
      <c r="A64" s="120" t="s">
        <v>113</v>
      </c>
      <c r="B64" s="119" t="s">
        <v>116</v>
      </c>
      <c r="C64" s="113">
        <v>76.412261713567489</v>
      </c>
      <c r="D64" s="115">
        <v>10943</v>
      </c>
      <c r="E64" s="114">
        <v>11768</v>
      </c>
      <c r="F64" s="114">
        <v>11272</v>
      </c>
      <c r="G64" s="114">
        <v>11635</v>
      </c>
      <c r="H64" s="140">
        <v>11421</v>
      </c>
      <c r="I64" s="115">
        <v>-478</v>
      </c>
      <c r="J64" s="116">
        <v>-4.1852727431923649</v>
      </c>
    </row>
    <row r="65" spans="1:10" s="110" customFormat="1" ht="14.45" customHeight="1" x14ac:dyDescent="0.2">
      <c r="A65" s="123"/>
      <c r="B65" s="124" t="s">
        <v>117</v>
      </c>
      <c r="C65" s="125">
        <v>23.322393687591649</v>
      </c>
      <c r="D65" s="143">
        <v>3340</v>
      </c>
      <c r="E65" s="144">
        <v>3527</v>
      </c>
      <c r="F65" s="144">
        <v>3439</v>
      </c>
      <c r="G65" s="144">
        <v>3466</v>
      </c>
      <c r="H65" s="145">
        <v>3359</v>
      </c>
      <c r="I65" s="143">
        <v>-19</v>
      </c>
      <c r="J65" s="146">
        <v>-0.5656445370646026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18367</v>
      </c>
      <c r="G11" s="114">
        <v>19565</v>
      </c>
      <c r="H11" s="114">
        <v>18751</v>
      </c>
      <c r="I11" s="114">
        <v>19305</v>
      </c>
      <c r="J11" s="140">
        <v>18792</v>
      </c>
      <c r="K11" s="114">
        <v>-425</v>
      </c>
      <c r="L11" s="116">
        <v>-2.2616006811409108</v>
      </c>
    </row>
    <row r="12" spans="1:17" s="110" customFormat="1" ht="24" customHeight="1" x14ac:dyDescent="0.2">
      <c r="A12" s="606" t="s">
        <v>185</v>
      </c>
      <c r="B12" s="607"/>
      <c r="C12" s="607"/>
      <c r="D12" s="608"/>
      <c r="E12" s="113">
        <v>44.83040235204443</v>
      </c>
      <c r="F12" s="115">
        <v>8234</v>
      </c>
      <c r="G12" s="114">
        <v>8826</v>
      </c>
      <c r="H12" s="114">
        <v>8406</v>
      </c>
      <c r="I12" s="114">
        <v>8656</v>
      </c>
      <c r="J12" s="140">
        <v>8361</v>
      </c>
      <c r="K12" s="114">
        <v>-127</v>
      </c>
      <c r="L12" s="116">
        <v>-1.5189570625523263</v>
      </c>
    </row>
    <row r="13" spans="1:17" s="110" customFormat="1" ht="15" customHeight="1" x14ac:dyDescent="0.2">
      <c r="A13" s="120"/>
      <c r="B13" s="609" t="s">
        <v>107</v>
      </c>
      <c r="C13" s="609"/>
      <c r="E13" s="113">
        <v>55.16959764795557</v>
      </c>
      <c r="F13" s="115">
        <v>10133</v>
      </c>
      <c r="G13" s="114">
        <v>10739</v>
      </c>
      <c r="H13" s="114">
        <v>10345</v>
      </c>
      <c r="I13" s="114">
        <v>10649</v>
      </c>
      <c r="J13" s="140">
        <v>10431</v>
      </c>
      <c r="K13" s="114">
        <v>-298</v>
      </c>
      <c r="L13" s="116">
        <v>-2.8568689483271017</v>
      </c>
    </row>
    <row r="14" spans="1:17" s="110" customFormat="1" ht="22.5" customHeight="1" x14ac:dyDescent="0.2">
      <c r="A14" s="606" t="s">
        <v>186</v>
      </c>
      <c r="B14" s="607"/>
      <c r="C14" s="607"/>
      <c r="D14" s="608"/>
      <c r="E14" s="113">
        <v>26.629280775303535</v>
      </c>
      <c r="F14" s="115">
        <v>4891</v>
      </c>
      <c r="G14" s="114">
        <v>5453</v>
      </c>
      <c r="H14" s="114">
        <v>4859</v>
      </c>
      <c r="I14" s="114">
        <v>5274</v>
      </c>
      <c r="J14" s="140">
        <v>4860</v>
      </c>
      <c r="K14" s="114">
        <v>31</v>
      </c>
      <c r="L14" s="116">
        <v>0.63786008230452673</v>
      </c>
    </row>
    <row r="15" spans="1:17" s="110" customFormat="1" ht="15" customHeight="1" x14ac:dyDescent="0.2">
      <c r="A15" s="120"/>
      <c r="B15" s="119"/>
      <c r="C15" s="258" t="s">
        <v>106</v>
      </c>
      <c r="E15" s="113">
        <v>52.995297485176856</v>
      </c>
      <c r="F15" s="115">
        <v>2592</v>
      </c>
      <c r="G15" s="114">
        <v>2887</v>
      </c>
      <c r="H15" s="114">
        <v>2550</v>
      </c>
      <c r="I15" s="114">
        <v>2732</v>
      </c>
      <c r="J15" s="140">
        <v>2514</v>
      </c>
      <c r="K15" s="114">
        <v>78</v>
      </c>
      <c r="L15" s="116">
        <v>3.1026252983293556</v>
      </c>
    </row>
    <row r="16" spans="1:17" s="110" customFormat="1" ht="15" customHeight="1" x14ac:dyDescent="0.2">
      <c r="A16" s="120"/>
      <c r="B16" s="119"/>
      <c r="C16" s="258" t="s">
        <v>107</v>
      </c>
      <c r="E16" s="113">
        <v>47.004702514823144</v>
      </c>
      <c r="F16" s="115">
        <v>2299</v>
      </c>
      <c r="G16" s="114">
        <v>2566</v>
      </c>
      <c r="H16" s="114">
        <v>2309</v>
      </c>
      <c r="I16" s="114">
        <v>2542</v>
      </c>
      <c r="J16" s="140">
        <v>2346</v>
      </c>
      <c r="K16" s="114">
        <v>-47</v>
      </c>
      <c r="L16" s="116">
        <v>-2.0034100596760442</v>
      </c>
    </row>
    <row r="17" spans="1:12" s="110" customFormat="1" ht="15" customHeight="1" x14ac:dyDescent="0.2">
      <c r="A17" s="120"/>
      <c r="B17" s="121" t="s">
        <v>109</v>
      </c>
      <c r="C17" s="258"/>
      <c r="E17" s="113">
        <v>49.126150160614145</v>
      </c>
      <c r="F17" s="115">
        <v>9023</v>
      </c>
      <c r="G17" s="114">
        <v>9574</v>
      </c>
      <c r="H17" s="114">
        <v>9408</v>
      </c>
      <c r="I17" s="114">
        <v>9522</v>
      </c>
      <c r="J17" s="140">
        <v>9502</v>
      </c>
      <c r="K17" s="114">
        <v>-479</v>
      </c>
      <c r="L17" s="116">
        <v>-5.0410439907387916</v>
      </c>
    </row>
    <row r="18" spans="1:12" s="110" customFormat="1" ht="15" customHeight="1" x14ac:dyDescent="0.2">
      <c r="A18" s="120"/>
      <c r="B18" s="119"/>
      <c r="C18" s="258" t="s">
        <v>106</v>
      </c>
      <c r="E18" s="113">
        <v>42.657652665410616</v>
      </c>
      <c r="F18" s="115">
        <v>3849</v>
      </c>
      <c r="G18" s="114">
        <v>4122</v>
      </c>
      <c r="H18" s="114">
        <v>4049</v>
      </c>
      <c r="I18" s="114">
        <v>4115</v>
      </c>
      <c r="J18" s="140">
        <v>4084</v>
      </c>
      <c r="K18" s="114">
        <v>-235</v>
      </c>
      <c r="L18" s="116">
        <v>-5.7541625857002936</v>
      </c>
    </row>
    <row r="19" spans="1:12" s="110" customFormat="1" ht="15" customHeight="1" x14ac:dyDescent="0.2">
      <c r="A19" s="120"/>
      <c r="B19" s="119"/>
      <c r="C19" s="258" t="s">
        <v>107</v>
      </c>
      <c r="E19" s="113">
        <v>57.342347334589384</v>
      </c>
      <c r="F19" s="115">
        <v>5174</v>
      </c>
      <c r="G19" s="114">
        <v>5452</v>
      </c>
      <c r="H19" s="114">
        <v>5359</v>
      </c>
      <c r="I19" s="114">
        <v>5407</v>
      </c>
      <c r="J19" s="140">
        <v>5418</v>
      </c>
      <c r="K19" s="114">
        <v>-244</v>
      </c>
      <c r="L19" s="116">
        <v>-4.5035068290882245</v>
      </c>
    </row>
    <row r="20" spans="1:12" s="110" customFormat="1" ht="15" customHeight="1" x14ac:dyDescent="0.2">
      <c r="A20" s="120"/>
      <c r="B20" s="121" t="s">
        <v>110</v>
      </c>
      <c r="C20" s="258"/>
      <c r="E20" s="113">
        <v>13.725703707736702</v>
      </c>
      <c r="F20" s="115">
        <v>2521</v>
      </c>
      <c r="G20" s="114">
        <v>2556</v>
      </c>
      <c r="H20" s="114">
        <v>2532</v>
      </c>
      <c r="I20" s="114">
        <v>2554</v>
      </c>
      <c r="J20" s="140">
        <v>2527</v>
      </c>
      <c r="K20" s="114">
        <v>-6</v>
      </c>
      <c r="L20" s="116">
        <v>-0.23743569449940641</v>
      </c>
    </row>
    <row r="21" spans="1:12" s="110" customFormat="1" ht="15" customHeight="1" x14ac:dyDescent="0.2">
      <c r="A21" s="120"/>
      <c r="B21" s="119"/>
      <c r="C21" s="258" t="s">
        <v>106</v>
      </c>
      <c r="E21" s="113">
        <v>35.184450614835384</v>
      </c>
      <c r="F21" s="115">
        <v>887</v>
      </c>
      <c r="G21" s="114">
        <v>880</v>
      </c>
      <c r="H21" s="114">
        <v>875</v>
      </c>
      <c r="I21" s="114">
        <v>882</v>
      </c>
      <c r="J21" s="140">
        <v>857</v>
      </c>
      <c r="K21" s="114">
        <v>30</v>
      </c>
      <c r="L21" s="116">
        <v>3.500583430571762</v>
      </c>
    </row>
    <row r="22" spans="1:12" s="110" customFormat="1" ht="15" customHeight="1" x14ac:dyDescent="0.2">
      <c r="A22" s="120"/>
      <c r="B22" s="119"/>
      <c r="C22" s="258" t="s">
        <v>107</v>
      </c>
      <c r="E22" s="113">
        <v>64.815549385164616</v>
      </c>
      <c r="F22" s="115">
        <v>1634</v>
      </c>
      <c r="G22" s="114">
        <v>1676</v>
      </c>
      <c r="H22" s="114">
        <v>1657</v>
      </c>
      <c r="I22" s="114">
        <v>1672</v>
      </c>
      <c r="J22" s="140">
        <v>1670</v>
      </c>
      <c r="K22" s="114">
        <v>-36</v>
      </c>
      <c r="L22" s="116">
        <v>-2.1556886227544911</v>
      </c>
    </row>
    <row r="23" spans="1:12" s="110" customFormat="1" ht="15" customHeight="1" x14ac:dyDescent="0.2">
      <c r="A23" s="120"/>
      <c r="B23" s="121" t="s">
        <v>111</v>
      </c>
      <c r="C23" s="258"/>
      <c r="E23" s="113">
        <v>10.51886535634562</v>
      </c>
      <c r="F23" s="115">
        <v>1932</v>
      </c>
      <c r="G23" s="114">
        <v>1982</v>
      </c>
      <c r="H23" s="114">
        <v>1952</v>
      </c>
      <c r="I23" s="114">
        <v>1955</v>
      </c>
      <c r="J23" s="140">
        <v>1903</v>
      </c>
      <c r="K23" s="114">
        <v>29</v>
      </c>
      <c r="L23" s="116">
        <v>1.5239096163951655</v>
      </c>
    </row>
    <row r="24" spans="1:12" s="110" customFormat="1" ht="15" customHeight="1" x14ac:dyDescent="0.2">
      <c r="A24" s="120"/>
      <c r="B24" s="119"/>
      <c r="C24" s="258" t="s">
        <v>106</v>
      </c>
      <c r="E24" s="113">
        <v>46.894409937888199</v>
      </c>
      <c r="F24" s="115">
        <v>906</v>
      </c>
      <c r="G24" s="114">
        <v>937</v>
      </c>
      <c r="H24" s="114">
        <v>932</v>
      </c>
      <c r="I24" s="114">
        <v>927</v>
      </c>
      <c r="J24" s="140">
        <v>906</v>
      </c>
      <c r="K24" s="114">
        <v>0</v>
      </c>
      <c r="L24" s="116">
        <v>0</v>
      </c>
    </row>
    <row r="25" spans="1:12" s="110" customFormat="1" ht="15" customHeight="1" x14ac:dyDescent="0.2">
      <c r="A25" s="120"/>
      <c r="B25" s="119"/>
      <c r="C25" s="258" t="s">
        <v>107</v>
      </c>
      <c r="E25" s="113">
        <v>53.105590062111801</v>
      </c>
      <c r="F25" s="115">
        <v>1026</v>
      </c>
      <c r="G25" s="114">
        <v>1045</v>
      </c>
      <c r="H25" s="114">
        <v>1020</v>
      </c>
      <c r="I25" s="114">
        <v>1028</v>
      </c>
      <c r="J25" s="140">
        <v>997</v>
      </c>
      <c r="K25" s="114">
        <v>29</v>
      </c>
      <c r="L25" s="116">
        <v>2.9087261785356069</v>
      </c>
    </row>
    <row r="26" spans="1:12" s="110" customFormat="1" ht="15" customHeight="1" x14ac:dyDescent="0.2">
      <c r="A26" s="120"/>
      <c r="C26" s="121" t="s">
        <v>187</v>
      </c>
      <c r="D26" s="110" t="s">
        <v>188</v>
      </c>
      <c r="E26" s="113">
        <v>0.95279577503130619</v>
      </c>
      <c r="F26" s="115">
        <v>175</v>
      </c>
      <c r="G26" s="114">
        <v>178</v>
      </c>
      <c r="H26" s="114">
        <v>183</v>
      </c>
      <c r="I26" s="114">
        <v>165</v>
      </c>
      <c r="J26" s="140">
        <v>161</v>
      </c>
      <c r="K26" s="114">
        <v>14</v>
      </c>
      <c r="L26" s="116">
        <v>8.695652173913043</v>
      </c>
    </row>
    <row r="27" spans="1:12" s="110" customFormat="1" ht="15" customHeight="1" x14ac:dyDescent="0.2">
      <c r="A27" s="120"/>
      <c r="B27" s="119"/>
      <c r="D27" s="259" t="s">
        <v>106</v>
      </c>
      <c r="E27" s="113">
        <v>38.285714285714285</v>
      </c>
      <c r="F27" s="115">
        <v>67</v>
      </c>
      <c r="G27" s="114">
        <v>72</v>
      </c>
      <c r="H27" s="114">
        <v>75</v>
      </c>
      <c r="I27" s="114">
        <v>68</v>
      </c>
      <c r="J27" s="140">
        <v>62</v>
      </c>
      <c r="K27" s="114">
        <v>5</v>
      </c>
      <c r="L27" s="116">
        <v>8.064516129032258</v>
      </c>
    </row>
    <row r="28" spans="1:12" s="110" customFormat="1" ht="15" customHeight="1" x14ac:dyDescent="0.2">
      <c r="A28" s="120"/>
      <c r="B28" s="119"/>
      <c r="D28" s="259" t="s">
        <v>107</v>
      </c>
      <c r="E28" s="113">
        <v>61.714285714285715</v>
      </c>
      <c r="F28" s="115">
        <v>108</v>
      </c>
      <c r="G28" s="114">
        <v>106</v>
      </c>
      <c r="H28" s="114">
        <v>108</v>
      </c>
      <c r="I28" s="114">
        <v>97</v>
      </c>
      <c r="J28" s="140">
        <v>99</v>
      </c>
      <c r="K28" s="114">
        <v>9</v>
      </c>
      <c r="L28" s="116">
        <v>9.0909090909090917</v>
      </c>
    </row>
    <row r="29" spans="1:12" s="110" customFormat="1" ht="24" customHeight="1" x14ac:dyDescent="0.2">
      <c r="A29" s="606" t="s">
        <v>189</v>
      </c>
      <c r="B29" s="607"/>
      <c r="C29" s="607"/>
      <c r="D29" s="608"/>
      <c r="E29" s="113">
        <v>80.715413513366357</v>
      </c>
      <c r="F29" s="115">
        <v>14825</v>
      </c>
      <c r="G29" s="114">
        <v>15779</v>
      </c>
      <c r="H29" s="114">
        <v>15087</v>
      </c>
      <c r="I29" s="114">
        <v>15659</v>
      </c>
      <c r="J29" s="140">
        <v>15257</v>
      </c>
      <c r="K29" s="114">
        <v>-432</v>
      </c>
      <c r="L29" s="116">
        <v>-2.8314871862096087</v>
      </c>
    </row>
    <row r="30" spans="1:12" s="110" customFormat="1" ht="15" customHeight="1" x14ac:dyDescent="0.2">
      <c r="A30" s="120"/>
      <c r="B30" s="119"/>
      <c r="C30" s="258" t="s">
        <v>106</v>
      </c>
      <c r="E30" s="113">
        <v>44.532883642495783</v>
      </c>
      <c r="F30" s="115">
        <v>6602</v>
      </c>
      <c r="G30" s="114">
        <v>7061</v>
      </c>
      <c r="H30" s="114">
        <v>6688</v>
      </c>
      <c r="I30" s="114">
        <v>6966</v>
      </c>
      <c r="J30" s="140">
        <v>6733</v>
      </c>
      <c r="K30" s="114">
        <v>-131</v>
      </c>
      <c r="L30" s="116">
        <v>-1.9456408733105599</v>
      </c>
    </row>
    <row r="31" spans="1:12" s="110" customFormat="1" ht="15" customHeight="1" x14ac:dyDescent="0.2">
      <c r="A31" s="120"/>
      <c r="B31" s="119"/>
      <c r="C31" s="258" t="s">
        <v>107</v>
      </c>
      <c r="E31" s="113">
        <v>55.467116357504217</v>
      </c>
      <c r="F31" s="115">
        <v>8223</v>
      </c>
      <c r="G31" s="114">
        <v>8718</v>
      </c>
      <c r="H31" s="114">
        <v>8399</v>
      </c>
      <c r="I31" s="114">
        <v>8693</v>
      </c>
      <c r="J31" s="140">
        <v>8524</v>
      </c>
      <c r="K31" s="114">
        <v>-301</v>
      </c>
      <c r="L31" s="116">
        <v>-3.5312060065696858</v>
      </c>
    </row>
    <row r="32" spans="1:12" s="110" customFormat="1" ht="15" customHeight="1" x14ac:dyDescent="0.2">
      <c r="A32" s="120"/>
      <c r="B32" s="119" t="s">
        <v>117</v>
      </c>
      <c r="C32" s="258"/>
      <c r="E32" s="113">
        <v>19.061360047912014</v>
      </c>
      <c r="F32" s="114">
        <v>3501</v>
      </c>
      <c r="G32" s="114">
        <v>3738</v>
      </c>
      <c r="H32" s="114">
        <v>3618</v>
      </c>
      <c r="I32" s="114">
        <v>3603</v>
      </c>
      <c r="J32" s="140">
        <v>3493</v>
      </c>
      <c r="K32" s="114">
        <v>8</v>
      </c>
      <c r="L32" s="116">
        <v>0.22902948754652161</v>
      </c>
    </row>
    <row r="33" spans="1:12" s="110" customFormat="1" ht="15" customHeight="1" x14ac:dyDescent="0.2">
      <c r="A33" s="120"/>
      <c r="B33" s="119"/>
      <c r="C33" s="258" t="s">
        <v>106</v>
      </c>
      <c r="E33" s="113">
        <v>46.272493573264782</v>
      </c>
      <c r="F33" s="114">
        <v>1620</v>
      </c>
      <c r="G33" s="114">
        <v>1745</v>
      </c>
      <c r="H33" s="114">
        <v>1698</v>
      </c>
      <c r="I33" s="114">
        <v>1675</v>
      </c>
      <c r="J33" s="140">
        <v>1615</v>
      </c>
      <c r="K33" s="114">
        <v>5</v>
      </c>
      <c r="L33" s="116">
        <v>0.30959752321981426</v>
      </c>
    </row>
    <row r="34" spans="1:12" s="110" customFormat="1" ht="15" customHeight="1" x14ac:dyDescent="0.2">
      <c r="A34" s="120"/>
      <c r="B34" s="119"/>
      <c r="C34" s="258" t="s">
        <v>107</v>
      </c>
      <c r="E34" s="113">
        <v>53.727506426735218</v>
      </c>
      <c r="F34" s="114">
        <v>1881</v>
      </c>
      <c r="G34" s="114">
        <v>1993</v>
      </c>
      <c r="H34" s="114">
        <v>1920</v>
      </c>
      <c r="I34" s="114">
        <v>1928</v>
      </c>
      <c r="J34" s="140">
        <v>1878</v>
      </c>
      <c r="K34" s="114">
        <v>3</v>
      </c>
      <c r="L34" s="116">
        <v>0.15974440894568689</v>
      </c>
    </row>
    <row r="35" spans="1:12" s="110" customFormat="1" ht="24" customHeight="1" x14ac:dyDescent="0.2">
      <c r="A35" s="606" t="s">
        <v>192</v>
      </c>
      <c r="B35" s="607"/>
      <c r="C35" s="607"/>
      <c r="D35" s="608"/>
      <c r="E35" s="113">
        <v>31.164588664452552</v>
      </c>
      <c r="F35" s="114">
        <v>5724</v>
      </c>
      <c r="G35" s="114">
        <v>6203</v>
      </c>
      <c r="H35" s="114">
        <v>5662</v>
      </c>
      <c r="I35" s="114">
        <v>6045</v>
      </c>
      <c r="J35" s="114">
        <v>5754</v>
      </c>
      <c r="K35" s="318">
        <v>-30</v>
      </c>
      <c r="L35" s="319">
        <v>-0.52137643378519294</v>
      </c>
    </row>
    <row r="36" spans="1:12" s="110" customFormat="1" ht="15" customHeight="1" x14ac:dyDescent="0.2">
      <c r="A36" s="120"/>
      <c r="B36" s="119"/>
      <c r="C36" s="258" t="s">
        <v>106</v>
      </c>
      <c r="E36" s="113">
        <v>51.659678546471</v>
      </c>
      <c r="F36" s="114">
        <v>2957</v>
      </c>
      <c r="G36" s="114">
        <v>3222</v>
      </c>
      <c r="H36" s="114">
        <v>2911</v>
      </c>
      <c r="I36" s="114">
        <v>3109</v>
      </c>
      <c r="J36" s="114">
        <v>2963</v>
      </c>
      <c r="K36" s="318">
        <v>-6</v>
      </c>
      <c r="L36" s="116">
        <v>-0.20249746878164024</v>
      </c>
    </row>
    <row r="37" spans="1:12" s="110" customFormat="1" ht="15" customHeight="1" x14ac:dyDescent="0.2">
      <c r="A37" s="120"/>
      <c r="B37" s="119"/>
      <c r="C37" s="258" t="s">
        <v>107</v>
      </c>
      <c r="E37" s="113">
        <v>48.340321453529</v>
      </c>
      <c r="F37" s="114">
        <v>2767</v>
      </c>
      <c r="G37" s="114">
        <v>2981</v>
      </c>
      <c r="H37" s="114">
        <v>2751</v>
      </c>
      <c r="I37" s="114">
        <v>2936</v>
      </c>
      <c r="J37" s="140">
        <v>2791</v>
      </c>
      <c r="K37" s="114">
        <v>-24</v>
      </c>
      <c r="L37" s="116">
        <v>-0.85990684342529555</v>
      </c>
    </row>
    <row r="38" spans="1:12" s="110" customFormat="1" ht="15" customHeight="1" x14ac:dyDescent="0.2">
      <c r="A38" s="120"/>
      <c r="B38" s="119" t="s">
        <v>328</v>
      </c>
      <c r="C38" s="258"/>
      <c r="E38" s="113">
        <v>37.698045407524361</v>
      </c>
      <c r="F38" s="114">
        <v>6924</v>
      </c>
      <c r="G38" s="114">
        <v>7230</v>
      </c>
      <c r="H38" s="114">
        <v>7107</v>
      </c>
      <c r="I38" s="114">
        <v>7189</v>
      </c>
      <c r="J38" s="140">
        <v>7095</v>
      </c>
      <c r="K38" s="114">
        <v>-171</v>
      </c>
      <c r="L38" s="116">
        <v>-2.4101479915433406</v>
      </c>
    </row>
    <row r="39" spans="1:12" s="110" customFormat="1" ht="15" customHeight="1" x14ac:dyDescent="0.2">
      <c r="A39" s="120"/>
      <c r="B39" s="119"/>
      <c r="C39" s="258" t="s">
        <v>106</v>
      </c>
      <c r="E39" s="113">
        <v>40.005777007510112</v>
      </c>
      <c r="F39" s="115">
        <v>2770</v>
      </c>
      <c r="G39" s="114">
        <v>2868</v>
      </c>
      <c r="H39" s="114">
        <v>2822</v>
      </c>
      <c r="I39" s="114">
        <v>2820</v>
      </c>
      <c r="J39" s="140">
        <v>2754</v>
      </c>
      <c r="K39" s="114">
        <v>16</v>
      </c>
      <c r="L39" s="116">
        <v>0.58097312999273787</v>
      </c>
    </row>
    <row r="40" spans="1:12" s="110" customFormat="1" ht="15" customHeight="1" x14ac:dyDescent="0.2">
      <c r="A40" s="120"/>
      <c r="B40" s="119"/>
      <c r="C40" s="258" t="s">
        <v>107</v>
      </c>
      <c r="E40" s="113">
        <v>59.994222992489888</v>
      </c>
      <c r="F40" s="115">
        <v>4154</v>
      </c>
      <c r="G40" s="114">
        <v>4362</v>
      </c>
      <c r="H40" s="114">
        <v>4285</v>
      </c>
      <c r="I40" s="114">
        <v>4369</v>
      </c>
      <c r="J40" s="140">
        <v>4341</v>
      </c>
      <c r="K40" s="114">
        <v>-187</v>
      </c>
      <c r="L40" s="116">
        <v>-4.3077631882054828</v>
      </c>
    </row>
    <row r="41" spans="1:12" s="110" customFormat="1" ht="15" customHeight="1" x14ac:dyDescent="0.2">
      <c r="A41" s="120"/>
      <c r="B41" s="320" t="s">
        <v>515</v>
      </c>
      <c r="C41" s="258"/>
      <c r="E41" s="113">
        <v>13.736592802308488</v>
      </c>
      <c r="F41" s="115">
        <v>2523</v>
      </c>
      <c r="G41" s="114">
        <v>2659</v>
      </c>
      <c r="H41" s="114">
        <v>2596</v>
      </c>
      <c r="I41" s="114">
        <v>2690</v>
      </c>
      <c r="J41" s="140">
        <v>2603</v>
      </c>
      <c r="K41" s="114">
        <v>-80</v>
      </c>
      <c r="L41" s="116">
        <v>-3.0733768728390318</v>
      </c>
    </row>
    <row r="42" spans="1:12" s="110" customFormat="1" ht="15" customHeight="1" x14ac:dyDescent="0.2">
      <c r="A42" s="120"/>
      <c r="B42" s="119"/>
      <c r="C42" s="268" t="s">
        <v>106</v>
      </c>
      <c r="D42" s="182"/>
      <c r="E42" s="113">
        <v>48.117320650019821</v>
      </c>
      <c r="F42" s="115">
        <v>1214</v>
      </c>
      <c r="G42" s="114">
        <v>1315</v>
      </c>
      <c r="H42" s="114">
        <v>1271</v>
      </c>
      <c r="I42" s="114">
        <v>1325</v>
      </c>
      <c r="J42" s="140">
        <v>1284</v>
      </c>
      <c r="K42" s="114">
        <v>-70</v>
      </c>
      <c r="L42" s="116">
        <v>-5.4517133956386292</v>
      </c>
    </row>
    <row r="43" spans="1:12" s="110" customFormat="1" ht="15" customHeight="1" x14ac:dyDescent="0.2">
      <c r="A43" s="120"/>
      <c r="B43" s="119"/>
      <c r="C43" s="268" t="s">
        <v>107</v>
      </c>
      <c r="D43" s="182"/>
      <c r="E43" s="113">
        <v>51.882679349980179</v>
      </c>
      <c r="F43" s="115">
        <v>1309</v>
      </c>
      <c r="G43" s="114">
        <v>1344</v>
      </c>
      <c r="H43" s="114">
        <v>1325</v>
      </c>
      <c r="I43" s="114">
        <v>1365</v>
      </c>
      <c r="J43" s="140">
        <v>1319</v>
      </c>
      <c r="K43" s="114">
        <v>-10</v>
      </c>
      <c r="L43" s="116">
        <v>-0.75815011372251706</v>
      </c>
    </row>
    <row r="44" spans="1:12" s="110" customFormat="1" ht="15" customHeight="1" x14ac:dyDescent="0.2">
      <c r="A44" s="120"/>
      <c r="B44" s="119" t="s">
        <v>205</v>
      </c>
      <c r="C44" s="268"/>
      <c r="D44" s="182"/>
      <c r="E44" s="113">
        <v>17.400773125714597</v>
      </c>
      <c r="F44" s="115">
        <v>3196</v>
      </c>
      <c r="G44" s="114">
        <v>3473</v>
      </c>
      <c r="H44" s="114">
        <v>3386</v>
      </c>
      <c r="I44" s="114">
        <v>3381</v>
      </c>
      <c r="J44" s="140">
        <v>3340</v>
      </c>
      <c r="K44" s="114">
        <v>-144</v>
      </c>
      <c r="L44" s="116">
        <v>-4.3113772455089823</v>
      </c>
    </row>
    <row r="45" spans="1:12" s="110" customFormat="1" ht="15" customHeight="1" x14ac:dyDescent="0.2">
      <c r="A45" s="120"/>
      <c r="B45" s="119"/>
      <c r="C45" s="268" t="s">
        <v>106</v>
      </c>
      <c r="D45" s="182"/>
      <c r="E45" s="113">
        <v>40.456821026282853</v>
      </c>
      <c r="F45" s="115">
        <v>1293</v>
      </c>
      <c r="G45" s="114">
        <v>1421</v>
      </c>
      <c r="H45" s="114">
        <v>1402</v>
      </c>
      <c r="I45" s="114">
        <v>1402</v>
      </c>
      <c r="J45" s="140">
        <v>1360</v>
      </c>
      <c r="K45" s="114">
        <v>-67</v>
      </c>
      <c r="L45" s="116">
        <v>-4.9264705882352944</v>
      </c>
    </row>
    <row r="46" spans="1:12" s="110" customFormat="1" ht="15" customHeight="1" x14ac:dyDescent="0.2">
      <c r="A46" s="123"/>
      <c r="B46" s="124"/>
      <c r="C46" s="260" t="s">
        <v>107</v>
      </c>
      <c r="D46" s="261"/>
      <c r="E46" s="125">
        <v>59.543178973717147</v>
      </c>
      <c r="F46" s="143">
        <v>1903</v>
      </c>
      <c r="G46" s="144">
        <v>2052</v>
      </c>
      <c r="H46" s="144">
        <v>1984</v>
      </c>
      <c r="I46" s="144">
        <v>1979</v>
      </c>
      <c r="J46" s="145">
        <v>1980</v>
      </c>
      <c r="K46" s="144">
        <v>-77</v>
      </c>
      <c r="L46" s="146">
        <v>-3.8888888888888888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18367</v>
      </c>
      <c r="E11" s="114">
        <v>19565</v>
      </c>
      <c r="F11" s="114">
        <v>18751</v>
      </c>
      <c r="G11" s="114">
        <v>19305</v>
      </c>
      <c r="H11" s="140">
        <v>18792</v>
      </c>
      <c r="I11" s="115">
        <v>-425</v>
      </c>
      <c r="J11" s="116">
        <v>-2.2616006811409108</v>
      </c>
    </row>
    <row r="12" spans="1:15" s="110" customFormat="1" ht="24.95" customHeight="1" x14ac:dyDescent="0.2">
      <c r="A12" s="193" t="s">
        <v>132</v>
      </c>
      <c r="B12" s="194" t="s">
        <v>133</v>
      </c>
      <c r="C12" s="113">
        <v>0.31033919529591114</v>
      </c>
      <c r="D12" s="115">
        <v>57</v>
      </c>
      <c r="E12" s="114">
        <v>63</v>
      </c>
      <c r="F12" s="114">
        <v>65</v>
      </c>
      <c r="G12" s="114">
        <v>63</v>
      </c>
      <c r="H12" s="140">
        <v>70</v>
      </c>
      <c r="I12" s="115">
        <v>-13</v>
      </c>
      <c r="J12" s="116">
        <v>-18.571428571428573</v>
      </c>
    </row>
    <row r="13" spans="1:15" s="110" customFormat="1" ht="24.95" customHeight="1" x14ac:dyDescent="0.2">
      <c r="A13" s="193" t="s">
        <v>134</v>
      </c>
      <c r="B13" s="199" t="s">
        <v>214</v>
      </c>
      <c r="C13" s="113">
        <v>0.14155822943322263</v>
      </c>
      <c r="D13" s="115">
        <v>26</v>
      </c>
      <c r="E13" s="114">
        <v>29</v>
      </c>
      <c r="F13" s="114">
        <v>30</v>
      </c>
      <c r="G13" s="114">
        <v>29</v>
      </c>
      <c r="H13" s="140">
        <v>29</v>
      </c>
      <c r="I13" s="115">
        <v>-3</v>
      </c>
      <c r="J13" s="116">
        <v>-10.344827586206897</v>
      </c>
    </row>
    <row r="14" spans="1:15" s="287" customFormat="1" ht="24.95" customHeight="1" x14ac:dyDescent="0.2">
      <c r="A14" s="193" t="s">
        <v>215</v>
      </c>
      <c r="B14" s="199" t="s">
        <v>137</v>
      </c>
      <c r="C14" s="113">
        <v>2.934610987096423</v>
      </c>
      <c r="D14" s="115">
        <v>539</v>
      </c>
      <c r="E14" s="114">
        <v>568</v>
      </c>
      <c r="F14" s="114">
        <v>587</v>
      </c>
      <c r="G14" s="114">
        <v>557</v>
      </c>
      <c r="H14" s="140">
        <v>581</v>
      </c>
      <c r="I14" s="115">
        <v>-42</v>
      </c>
      <c r="J14" s="116">
        <v>-7.2289156626506026</v>
      </c>
      <c r="K14" s="110"/>
      <c r="L14" s="110"/>
      <c r="M14" s="110"/>
      <c r="N14" s="110"/>
      <c r="O14" s="110"/>
    </row>
    <row r="15" spans="1:15" s="110" customFormat="1" ht="24.95" customHeight="1" x14ac:dyDescent="0.2">
      <c r="A15" s="193" t="s">
        <v>216</v>
      </c>
      <c r="B15" s="199" t="s">
        <v>217</v>
      </c>
      <c r="C15" s="113">
        <v>1.5462514291936627</v>
      </c>
      <c r="D15" s="115">
        <v>284</v>
      </c>
      <c r="E15" s="114">
        <v>302</v>
      </c>
      <c r="F15" s="114">
        <v>305</v>
      </c>
      <c r="G15" s="114">
        <v>299</v>
      </c>
      <c r="H15" s="140">
        <v>312</v>
      </c>
      <c r="I15" s="115">
        <v>-28</v>
      </c>
      <c r="J15" s="116">
        <v>-8.9743589743589745</v>
      </c>
    </row>
    <row r="16" spans="1:15" s="287" customFormat="1" ht="24.95" customHeight="1" x14ac:dyDescent="0.2">
      <c r="A16" s="193" t="s">
        <v>218</v>
      </c>
      <c r="B16" s="199" t="s">
        <v>141</v>
      </c>
      <c r="C16" s="113">
        <v>1.16513311918114</v>
      </c>
      <c r="D16" s="115">
        <v>214</v>
      </c>
      <c r="E16" s="114">
        <v>228</v>
      </c>
      <c r="F16" s="114">
        <v>245</v>
      </c>
      <c r="G16" s="114">
        <v>225</v>
      </c>
      <c r="H16" s="140">
        <v>228</v>
      </c>
      <c r="I16" s="115">
        <v>-14</v>
      </c>
      <c r="J16" s="116">
        <v>-6.1403508771929829</v>
      </c>
      <c r="K16" s="110"/>
      <c r="L16" s="110"/>
      <c r="M16" s="110"/>
      <c r="N16" s="110"/>
      <c r="O16" s="110"/>
    </row>
    <row r="17" spans="1:15" s="110" customFormat="1" ht="24.95" customHeight="1" x14ac:dyDescent="0.2">
      <c r="A17" s="193" t="s">
        <v>142</v>
      </c>
      <c r="B17" s="199" t="s">
        <v>220</v>
      </c>
      <c r="C17" s="113">
        <v>0.22322643872162029</v>
      </c>
      <c r="D17" s="115">
        <v>41</v>
      </c>
      <c r="E17" s="114">
        <v>38</v>
      </c>
      <c r="F17" s="114">
        <v>37</v>
      </c>
      <c r="G17" s="114">
        <v>33</v>
      </c>
      <c r="H17" s="140">
        <v>41</v>
      </c>
      <c r="I17" s="115">
        <v>0</v>
      </c>
      <c r="J17" s="116">
        <v>0</v>
      </c>
    </row>
    <row r="18" spans="1:15" s="287" customFormat="1" ht="24.95" customHeight="1" x14ac:dyDescent="0.2">
      <c r="A18" s="201" t="s">
        <v>144</v>
      </c>
      <c r="B18" s="202" t="s">
        <v>145</v>
      </c>
      <c r="C18" s="113">
        <v>1.7694778679152829</v>
      </c>
      <c r="D18" s="115">
        <v>325</v>
      </c>
      <c r="E18" s="114">
        <v>329</v>
      </c>
      <c r="F18" s="114">
        <v>346</v>
      </c>
      <c r="G18" s="114">
        <v>352</v>
      </c>
      <c r="H18" s="140">
        <v>340</v>
      </c>
      <c r="I18" s="115">
        <v>-15</v>
      </c>
      <c r="J18" s="116">
        <v>-4.4117647058823533</v>
      </c>
      <c r="K18" s="110"/>
      <c r="L18" s="110"/>
      <c r="M18" s="110"/>
      <c r="N18" s="110"/>
      <c r="O18" s="110"/>
    </row>
    <row r="19" spans="1:15" s="110" customFormat="1" ht="24.95" customHeight="1" x14ac:dyDescent="0.2">
      <c r="A19" s="193" t="s">
        <v>146</v>
      </c>
      <c r="B19" s="199" t="s">
        <v>147</v>
      </c>
      <c r="C19" s="113">
        <v>12.549681493983774</v>
      </c>
      <c r="D19" s="115">
        <v>2305</v>
      </c>
      <c r="E19" s="114">
        <v>2425</v>
      </c>
      <c r="F19" s="114">
        <v>2327</v>
      </c>
      <c r="G19" s="114">
        <v>2306</v>
      </c>
      <c r="H19" s="140">
        <v>2285</v>
      </c>
      <c r="I19" s="115">
        <v>20</v>
      </c>
      <c r="J19" s="116">
        <v>0.87527352297592997</v>
      </c>
    </row>
    <row r="20" spans="1:15" s="287" customFormat="1" ht="24.95" customHeight="1" x14ac:dyDescent="0.2">
      <c r="A20" s="193" t="s">
        <v>148</v>
      </c>
      <c r="B20" s="199" t="s">
        <v>149</v>
      </c>
      <c r="C20" s="113">
        <v>6.3320084934937659</v>
      </c>
      <c r="D20" s="115">
        <v>1163</v>
      </c>
      <c r="E20" s="114">
        <v>1167</v>
      </c>
      <c r="F20" s="114">
        <v>1167</v>
      </c>
      <c r="G20" s="114">
        <v>1179</v>
      </c>
      <c r="H20" s="140">
        <v>1171</v>
      </c>
      <c r="I20" s="115">
        <v>-8</v>
      </c>
      <c r="J20" s="116">
        <v>-0.68317677198975235</v>
      </c>
      <c r="K20" s="110"/>
      <c r="L20" s="110"/>
      <c r="M20" s="110"/>
      <c r="N20" s="110"/>
      <c r="O20" s="110"/>
    </row>
    <row r="21" spans="1:15" s="110" customFormat="1" ht="24.95" customHeight="1" x14ac:dyDescent="0.2">
      <c r="A21" s="201" t="s">
        <v>150</v>
      </c>
      <c r="B21" s="202" t="s">
        <v>151</v>
      </c>
      <c r="C21" s="113">
        <v>10.676757227636521</v>
      </c>
      <c r="D21" s="115">
        <v>1961</v>
      </c>
      <c r="E21" s="114">
        <v>2242</v>
      </c>
      <c r="F21" s="114">
        <v>2186</v>
      </c>
      <c r="G21" s="114">
        <v>2290</v>
      </c>
      <c r="H21" s="140">
        <v>2221</v>
      </c>
      <c r="I21" s="115">
        <v>-260</v>
      </c>
      <c r="J21" s="116">
        <v>-11.706438541197659</v>
      </c>
    </row>
    <row r="22" spans="1:15" s="110" customFormat="1" ht="24.95" customHeight="1" x14ac:dyDescent="0.2">
      <c r="A22" s="201" t="s">
        <v>152</v>
      </c>
      <c r="B22" s="199" t="s">
        <v>153</v>
      </c>
      <c r="C22" s="113">
        <v>2.7059400010889094</v>
      </c>
      <c r="D22" s="115">
        <v>497</v>
      </c>
      <c r="E22" s="114">
        <v>483</v>
      </c>
      <c r="F22" s="114">
        <v>474</v>
      </c>
      <c r="G22" s="114">
        <v>469</v>
      </c>
      <c r="H22" s="140">
        <v>469</v>
      </c>
      <c r="I22" s="115">
        <v>28</v>
      </c>
      <c r="J22" s="116">
        <v>5.9701492537313436</v>
      </c>
    </row>
    <row r="23" spans="1:15" s="110" customFormat="1" ht="24.95" customHeight="1" x14ac:dyDescent="0.2">
      <c r="A23" s="193" t="s">
        <v>154</v>
      </c>
      <c r="B23" s="199" t="s">
        <v>155</v>
      </c>
      <c r="C23" s="113">
        <v>0.98001851146077201</v>
      </c>
      <c r="D23" s="115">
        <v>180</v>
      </c>
      <c r="E23" s="114">
        <v>181</v>
      </c>
      <c r="F23" s="114">
        <v>178</v>
      </c>
      <c r="G23" s="114">
        <v>173</v>
      </c>
      <c r="H23" s="140">
        <v>178</v>
      </c>
      <c r="I23" s="115">
        <v>2</v>
      </c>
      <c r="J23" s="116">
        <v>1.1235955056179776</v>
      </c>
    </row>
    <row r="24" spans="1:15" s="110" customFormat="1" ht="24.95" customHeight="1" x14ac:dyDescent="0.2">
      <c r="A24" s="193" t="s">
        <v>156</v>
      </c>
      <c r="B24" s="199" t="s">
        <v>221</v>
      </c>
      <c r="C24" s="113">
        <v>10.611422660205804</v>
      </c>
      <c r="D24" s="115">
        <v>1949</v>
      </c>
      <c r="E24" s="114">
        <v>1982</v>
      </c>
      <c r="F24" s="114">
        <v>1977</v>
      </c>
      <c r="G24" s="114">
        <v>1968</v>
      </c>
      <c r="H24" s="140">
        <v>2007</v>
      </c>
      <c r="I24" s="115">
        <v>-58</v>
      </c>
      <c r="J24" s="116">
        <v>-2.8898854010961634</v>
      </c>
    </row>
    <row r="25" spans="1:15" s="110" customFormat="1" ht="24.95" customHeight="1" x14ac:dyDescent="0.2">
      <c r="A25" s="193" t="s">
        <v>222</v>
      </c>
      <c r="B25" s="204" t="s">
        <v>159</v>
      </c>
      <c r="C25" s="113">
        <v>11.678553928240866</v>
      </c>
      <c r="D25" s="115">
        <v>2145</v>
      </c>
      <c r="E25" s="114">
        <v>2261</v>
      </c>
      <c r="F25" s="114">
        <v>2265</v>
      </c>
      <c r="G25" s="114">
        <v>2188</v>
      </c>
      <c r="H25" s="140">
        <v>2193</v>
      </c>
      <c r="I25" s="115">
        <v>-48</v>
      </c>
      <c r="J25" s="116">
        <v>-2.188782489740082</v>
      </c>
    </row>
    <row r="26" spans="1:15" s="110" customFormat="1" ht="24.95" customHeight="1" x14ac:dyDescent="0.2">
      <c r="A26" s="201">
        <v>782.78300000000002</v>
      </c>
      <c r="B26" s="203" t="s">
        <v>160</v>
      </c>
      <c r="C26" s="113">
        <v>0.58256655959057002</v>
      </c>
      <c r="D26" s="115">
        <v>107</v>
      </c>
      <c r="E26" s="114">
        <v>113</v>
      </c>
      <c r="F26" s="114">
        <v>107</v>
      </c>
      <c r="G26" s="114">
        <v>106</v>
      </c>
      <c r="H26" s="140">
        <v>113</v>
      </c>
      <c r="I26" s="115">
        <v>-6</v>
      </c>
      <c r="J26" s="116">
        <v>-5.3097345132743365</v>
      </c>
    </row>
    <row r="27" spans="1:15" s="110" customFormat="1" ht="24.95" customHeight="1" x14ac:dyDescent="0.2">
      <c r="A27" s="193" t="s">
        <v>161</v>
      </c>
      <c r="B27" s="199" t="s">
        <v>162</v>
      </c>
      <c r="C27" s="113">
        <v>1.2631349703272172</v>
      </c>
      <c r="D27" s="115">
        <v>232</v>
      </c>
      <c r="E27" s="114">
        <v>261</v>
      </c>
      <c r="F27" s="114">
        <v>226</v>
      </c>
      <c r="G27" s="114">
        <v>216</v>
      </c>
      <c r="H27" s="140">
        <v>213</v>
      </c>
      <c r="I27" s="115">
        <v>19</v>
      </c>
      <c r="J27" s="116">
        <v>8.92018779342723</v>
      </c>
    </row>
    <row r="28" spans="1:15" s="110" customFormat="1" ht="24.95" customHeight="1" x14ac:dyDescent="0.2">
      <c r="A28" s="193" t="s">
        <v>163</v>
      </c>
      <c r="B28" s="199" t="s">
        <v>164</v>
      </c>
      <c r="C28" s="113">
        <v>13.763815538737955</v>
      </c>
      <c r="D28" s="115">
        <v>2528</v>
      </c>
      <c r="E28" s="114">
        <v>2894</v>
      </c>
      <c r="F28" s="114">
        <v>2322</v>
      </c>
      <c r="G28" s="114">
        <v>2733</v>
      </c>
      <c r="H28" s="140">
        <v>2392</v>
      </c>
      <c r="I28" s="115">
        <v>136</v>
      </c>
      <c r="J28" s="116">
        <v>5.6856187290969897</v>
      </c>
    </row>
    <row r="29" spans="1:15" s="110" customFormat="1" ht="24.95" customHeight="1" x14ac:dyDescent="0.2">
      <c r="A29" s="193">
        <v>86</v>
      </c>
      <c r="B29" s="199" t="s">
        <v>165</v>
      </c>
      <c r="C29" s="113">
        <v>6.3156748516360866</v>
      </c>
      <c r="D29" s="115">
        <v>1160</v>
      </c>
      <c r="E29" s="114">
        <v>1169</v>
      </c>
      <c r="F29" s="114">
        <v>1159</v>
      </c>
      <c r="G29" s="114">
        <v>1162</v>
      </c>
      <c r="H29" s="140">
        <v>1156</v>
      </c>
      <c r="I29" s="115">
        <v>4</v>
      </c>
      <c r="J29" s="116">
        <v>0.34602076124567471</v>
      </c>
    </row>
    <row r="30" spans="1:15" s="110" customFormat="1" ht="24.95" customHeight="1" x14ac:dyDescent="0.2">
      <c r="A30" s="193">
        <v>87.88</v>
      </c>
      <c r="B30" s="204" t="s">
        <v>166</v>
      </c>
      <c r="C30" s="113">
        <v>5.5697718734687207</v>
      </c>
      <c r="D30" s="115">
        <v>1023</v>
      </c>
      <c r="E30" s="114">
        <v>1061</v>
      </c>
      <c r="F30" s="114">
        <v>1044</v>
      </c>
      <c r="G30" s="114">
        <v>1092</v>
      </c>
      <c r="H30" s="140">
        <v>1064</v>
      </c>
      <c r="I30" s="115">
        <v>-41</v>
      </c>
      <c r="J30" s="116">
        <v>-3.8533834586466167</v>
      </c>
    </row>
    <row r="31" spans="1:15" s="110" customFormat="1" ht="24.95" customHeight="1" x14ac:dyDescent="0.2">
      <c r="A31" s="193" t="s">
        <v>167</v>
      </c>
      <c r="B31" s="199" t="s">
        <v>168</v>
      </c>
      <c r="C31" s="113">
        <v>11.809223063102303</v>
      </c>
      <c r="D31" s="115">
        <v>2169</v>
      </c>
      <c r="E31" s="114">
        <v>2336</v>
      </c>
      <c r="F31" s="114">
        <v>2290</v>
      </c>
      <c r="G31" s="114">
        <v>2421</v>
      </c>
      <c r="H31" s="140">
        <v>2309</v>
      </c>
      <c r="I31" s="115">
        <v>-140</v>
      </c>
      <c r="J31" s="116">
        <v>-6.0632308358596791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0.31033919529591114</v>
      </c>
      <c r="D34" s="115">
        <v>57</v>
      </c>
      <c r="E34" s="114">
        <v>63</v>
      </c>
      <c r="F34" s="114">
        <v>65</v>
      </c>
      <c r="G34" s="114">
        <v>63</v>
      </c>
      <c r="H34" s="140">
        <v>70</v>
      </c>
      <c r="I34" s="115">
        <v>-13</v>
      </c>
      <c r="J34" s="116">
        <v>-18.571428571428573</v>
      </c>
    </row>
    <row r="35" spans="1:10" s="110" customFormat="1" ht="24.95" customHeight="1" x14ac:dyDescent="0.2">
      <c r="A35" s="292" t="s">
        <v>171</v>
      </c>
      <c r="B35" s="293" t="s">
        <v>172</v>
      </c>
      <c r="C35" s="113">
        <v>4.845647084444928</v>
      </c>
      <c r="D35" s="115">
        <v>890</v>
      </c>
      <c r="E35" s="114">
        <v>926</v>
      </c>
      <c r="F35" s="114">
        <v>963</v>
      </c>
      <c r="G35" s="114">
        <v>938</v>
      </c>
      <c r="H35" s="140">
        <v>950</v>
      </c>
      <c r="I35" s="115">
        <v>-60</v>
      </c>
      <c r="J35" s="116">
        <v>-6.3157894736842106</v>
      </c>
    </row>
    <row r="36" spans="1:10" s="110" customFormat="1" ht="24.95" customHeight="1" x14ac:dyDescent="0.2">
      <c r="A36" s="294" t="s">
        <v>173</v>
      </c>
      <c r="B36" s="295" t="s">
        <v>174</v>
      </c>
      <c r="C36" s="125">
        <v>94.838569172973266</v>
      </c>
      <c r="D36" s="143">
        <v>17419</v>
      </c>
      <c r="E36" s="144">
        <v>18575</v>
      </c>
      <c r="F36" s="144">
        <v>17722</v>
      </c>
      <c r="G36" s="144">
        <v>18303</v>
      </c>
      <c r="H36" s="145">
        <v>17771</v>
      </c>
      <c r="I36" s="143">
        <v>-352</v>
      </c>
      <c r="J36" s="146">
        <v>-1.980755162905858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18367</v>
      </c>
      <c r="F11" s="264">
        <v>19565</v>
      </c>
      <c r="G11" s="264">
        <v>18751</v>
      </c>
      <c r="H11" s="264">
        <v>19305</v>
      </c>
      <c r="I11" s="265">
        <v>18792</v>
      </c>
      <c r="J11" s="263">
        <v>-425</v>
      </c>
      <c r="K11" s="266">
        <v>-2.2616006811409108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39.532857842870364</v>
      </c>
      <c r="E13" s="115">
        <v>7261</v>
      </c>
      <c r="F13" s="114">
        <v>7537</v>
      </c>
      <c r="G13" s="114">
        <v>7457</v>
      </c>
      <c r="H13" s="114">
        <v>7579</v>
      </c>
      <c r="I13" s="140">
        <v>7373</v>
      </c>
      <c r="J13" s="115">
        <v>-112</v>
      </c>
      <c r="K13" s="116">
        <v>-1.5190560151905601</v>
      </c>
    </row>
    <row r="14" spans="1:15" ht="15.95" customHeight="1" x14ac:dyDescent="0.2">
      <c r="A14" s="306" t="s">
        <v>230</v>
      </c>
      <c r="B14" s="307"/>
      <c r="C14" s="308"/>
      <c r="D14" s="113">
        <v>36.424021342625359</v>
      </c>
      <c r="E14" s="115">
        <v>6690</v>
      </c>
      <c r="F14" s="114">
        <v>7075</v>
      </c>
      <c r="G14" s="114">
        <v>6997</v>
      </c>
      <c r="H14" s="114">
        <v>7039</v>
      </c>
      <c r="I14" s="140">
        <v>7042</v>
      </c>
      <c r="J14" s="115">
        <v>-352</v>
      </c>
      <c r="K14" s="116">
        <v>-4.9985799488781595</v>
      </c>
    </row>
    <row r="15" spans="1:15" ht="15.95" customHeight="1" x14ac:dyDescent="0.2">
      <c r="A15" s="306" t="s">
        <v>231</v>
      </c>
      <c r="B15" s="307"/>
      <c r="C15" s="308"/>
      <c r="D15" s="113">
        <v>5.5697718734687207</v>
      </c>
      <c r="E15" s="115">
        <v>1023</v>
      </c>
      <c r="F15" s="114">
        <v>1085</v>
      </c>
      <c r="G15" s="114">
        <v>1019</v>
      </c>
      <c r="H15" s="114">
        <v>988</v>
      </c>
      <c r="I15" s="140">
        <v>985</v>
      </c>
      <c r="J15" s="115">
        <v>38</v>
      </c>
      <c r="K15" s="116">
        <v>3.8578680203045685</v>
      </c>
    </row>
    <row r="16" spans="1:15" ht="15.95" customHeight="1" x14ac:dyDescent="0.2">
      <c r="A16" s="306" t="s">
        <v>232</v>
      </c>
      <c r="B16" s="307"/>
      <c r="C16" s="308"/>
      <c r="D16" s="113">
        <v>15.43529155550716</v>
      </c>
      <c r="E16" s="115">
        <v>2835</v>
      </c>
      <c r="F16" s="114">
        <v>3281</v>
      </c>
      <c r="G16" s="114">
        <v>2707</v>
      </c>
      <c r="H16" s="114">
        <v>3088</v>
      </c>
      <c r="I16" s="140">
        <v>2796</v>
      </c>
      <c r="J16" s="115">
        <v>39</v>
      </c>
      <c r="K16" s="116">
        <v>1.3948497854077253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0.31033919529591114</v>
      </c>
      <c r="E18" s="115">
        <v>57</v>
      </c>
      <c r="F18" s="114">
        <v>64</v>
      </c>
      <c r="G18" s="114">
        <v>59</v>
      </c>
      <c r="H18" s="114">
        <v>59</v>
      </c>
      <c r="I18" s="140">
        <v>64</v>
      </c>
      <c r="J18" s="115">
        <v>-7</v>
      </c>
      <c r="K18" s="116">
        <v>-10.9375</v>
      </c>
    </row>
    <row r="19" spans="1:11" ht="14.1" customHeight="1" x14ac:dyDescent="0.2">
      <c r="A19" s="306" t="s">
        <v>235</v>
      </c>
      <c r="B19" s="307" t="s">
        <v>236</v>
      </c>
      <c r="C19" s="308"/>
      <c r="D19" s="113">
        <v>9.2557303860184029E-2</v>
      </c>
      <c r="E19" s="115">
        <v>17</v>
      </c>
      <c r="F19" s="114">
        <v>21</v>
      </c>
      <c r="G19" s="114">
        <v>17</v>
      </c>
      <c r="H19" s="114">
        <v>17</v>
      </c>
      <c r="I19" s="140">
        <v>17</v>
      </c>
      <c r="J19" s="115">
        <v>0</v>
      </c>
      <c r="K19" s="116">
        <v>0</v>
      </c>
    </row>
    <row r="20" spans="1:11" ht="14.1" customHeight="1" x14ac:dyDescent="0.2">
      <c r="A20" s="306">
        <v>12</v>
      </c>
      <c r="B20" s="307" t="s">
        <v>237</v>
      </c>
      <c r="C20" s="308"/>
      <c r="D20" s="113">
        <v>0.48456470844449284</v>
      </c>
      <c r="E20" s="115">
        <v>89</v>
      </c>
      <c r="F20" s="114">
        <v>87</v>
      </c>
      <c r="G20" s="114">
        <v>89</v>
      </c>
      <c r="H20" s="114">
        <v>91</v>
      </c>
      <c r="I20" s="140">
        <v>85</v>
      </c>
      <c r="J20" s="115">
        <v>4</v>
      </c>
      <c r="K20" s="116">
        <v>4.7058823529411766</v>
      </c>
    </row>
    <row r="21" spans="1:11" ht="14.1" customHeight="1" x14ac:dyDescent="0.2">
      <c r="A21" s="306">
        <v>21</v>
      </c>
      <c r="B21" s="307" t="s">
        <v>238</v>
      </c>
      <c r="C21" s="308"/>
      <c r="D21" s="113">
        <v>2.1778189143572713E-2</v>
      </c>
      <c r="E21" s="115">
        <v>4</v>
      </c>
      <c r="F21" s="114">
        <v>5</v>
      </c>
      <c r="G21" s="114">
        <v>6</v>
      </c>
      <c r="H21" s="114">
        <v>9</v>
      </c>
      <c r="I21" s="140">
        <v>6</v>
      </c>
      <c r="J21" s="115">
        <v>-2</v>
      </c>
      <c r="K21" s="116">
        <v>-33.333333333333336</v>
      </c>
    </row>
    <row r="22" spans="1:11" ht="14.1" customHeight="1" x14ac:dyDescent="0.2">
      <c r="A22" s="306">
        <v>22</v>
      </c>
      <c r="B22" s="307" t="s">
        <v>239</v>
      </c>
      <c r="C22" s="308"/>
      <c r="D22" s="113">
        <v>0.13611368214732944</v>
      </c>
      <c r="E22" s="115">
        <v>25</v>
      </c>
      <c r="F22" s="114">
        <v>26</v>
      </c>
      <c r="G22" s="114">
        <v>25</v>
      </c>
      <c r="H22" s="114">
        <v>22</v>
      </c>
      <c r="I22" s="140">
        <v>24</v>
      </c>
      <c r="J22" s="115">
        <v>1</v>
      </c>
      <c r="K22" s="116">
        <v>4.166666666666667</v>
      </c>
    </row>
    <row r="23" spans="1:11" ht="14.1" customHeight="1" x14ac:dyDescent="0.2">
      <c r="A23" s="306">
        <v>23</v>
      </c>
      <c r="B23" s="307" t="s">
        <v>240</v>
      </c>
      <c r="C23" s="308"/>
      <c r="D23" s="113">
        <v>0.37567376272662928</v>
      </c>
      <c r="E23" s="115">
        <v>69</v>
      </c>
      <c r="F23" s="114">
        <v>73</v>
      </c>
      <c r="G23" s="114">
        <v>71</v>
      </c>
      <c r="H23" s="114">
        <v>66</v>
      </c>
      <c r="I23" s="140">
        <v>66</v>
      </c>
      <c r="J23" s="115">
        <v>3</v>
      </c>
      <c r="K23" s="116">
        <v>4.5454545454545459</v>
      </c>
    </row>
    <row r="24" spans="1:11" ht="14.1" customHeight="1" x14ac:dyDescent="0.2">
      <c r="A24" s="306">
        <v>24</v>
      </c>
      <c r="B24" s="307" t="s">
        <v>241</v>
      </c>
      <c r="C24" s="308"/>
      <c r="D24" s="113">
        <v>0.29945010072412481</v>
      </c>
      <c r="E24" s="115">
        <v>55</v>
      </c>
      <c r="F24" s="114">
        <v>55</v>
      </c>
      <c r="G24" s="114">
        <v>54</v>
      </c>
      <c r="H24" s="114">
        <v>53</v>
      </c>
      <c r="I24" s="140">
        <v>55</v>
      </c>
      <c r="J24" s="115">
        <v>0</v>
      </c>
      <c r="K24" s="116">
        <v>0</v>
      </c>
    </row>
    <row r="25" spans="1:11" ht="14.1" customHeight="1" x14ac:dyDescent="0.2">
      <c r="A25" s="306">
        <v>25</v>
      </c>
      <c r="B25" s="307" t="s">
        <v>242</v>
      </c>
      <c r="C25" s="308"/>
      <c r="D25" s="113">
        <v>0.76223662002504489</v>
      </c>
      <c r="E25" s="115">
        <v>140</v>
      </c>
      <c r="F25" s="114">
        <v>144</v>
      </c>
      <c r="G25" s="114">
        <v>140</v>
      </c>
      <c r="H25" s="114">
        <v>145</v>
      </c>
      <c r="I25" s="140">
        <v>136</v>
      </c>
      <c r="J25" s="115">
        <v>4</v>
      </c>
      <c r="K25" s="116">
        <v>2.9411764705882355</v>
      </c>
    </row>
    <row r="26" spans="1:11" ht="14.1" customHeight="1" x14ac:dyDescent="0.2">
      <c r="A26" s="306">
        <v>26</v>
      </c>
      <c r="B26" s="307" t="s">
        <v>243</v>
      </c>
      <c r="C26" s="308"/>
      <c r="D26" s="113">
        <v>0.57167746501878369</v>
      </c>
      <c r="E26" s="115">
        <v>105</v>
      </c>
      <c r="F26" s="114">
        <v>102</v>
      </c>
      <c r="G26" s="114">
        <v>116</v>
      </c>
      <c r="H26" s="114">
        <v>98</v>
      </c>
      <c r="I26" s="140">
        <v>96</v>
      </c>
      <c r="J26" s="115">
        <v>9</v>
      </c>
      <c r="K26" s="116">
        <v>9.375</v>
      </c>
    </row>
    <row r="27" spans="1:11" ht="14.1" customHeight="1" x14ac:dyDescent="0.2">
      <c r="A27" s="306">
        <v>27</v>
      </c>
      <c r="B27" s="307" t="s">
        <v>244</v>
      </c>
      <c r="C27" s="308"/>
      <c r="D27" s="113">
        <v>0.31578374258180431</v>
      </c>
      <c r="E27" s="115">
        <v>58</v>
      </c>
      <c r="F27" s="114">
        <v>54</v>
      </c>
      <c r="G27" s="114">
        <v>59</v>
      </c>
      <c r="H27" s="114">
        <v>56</v>
      </c>
      <c r="I27" s="140">
        <v>61</v>
      </c>
      <c r="J27" s="115">
        <v>-3</v>
      </c>
      <c r="K27" s="116">
        <v>-4.918032786885246</v>
      </c>
    </row>
    <row r="28" spans="1:11" ht="14.1" customHeight="1" x14ac:dyDescent="0.2">
      <c r="A28" s="306">
        <v>28</v>
      </c>
      <c r="B28" s="307" t="s">
        <v>245</v>
      </c>
      <c r="C28" s="308"/>
      <c r="D28" s="113">
        <v>0.13066913486143628</v>
      </c>
      <c r="E28" s="115">
        <v>24</v>
      </c>
      <c r="F28" s="114">
        <v>31</v>
      </c>
      <c r="G28" s="114">
        <v>28</v>
      </c>
      <c r="H28" s="114">
        <v>21</v>
      </c>
      <c r="I28" s="140">
        <v>23</v>
      </c>
      <c r="J28" s="115">
        <v>1</v>
      </c>
      <c r="K28" s="116">
        <v>4.3478260869565215</v>
      </c>
    </row>
    <row r="29" spans="1:11" ht="14.1" customHeight="1" x14ac:dyDescent="0.2">
      <c r="A29" s="306">
        <v>29</v>
      </c>
      <c r="B29" s="307" t="s">
        <v>246</v>
      </c>
      <c r="C29" s="308"/>
      <c r="D29" s="113">
        <v>2.7712745685196274</v>
      </c>
      <c r="E29" s="115">
        <v>509</v>
      </c>
      <c r="F29" s="114">
        <v>597</v>
      </c>
      <c r="G29" s="114">
        <v>597</v>
      </c>
      <c r="H29" s="114">
        <v>652</v>
      </c>
      <c r="I29" s="140">
        <v>634</v>
      </c>
      <c r="J29" s="115">
        <v>-125</v>
      </c>
      <c r="K29" s="116">
        <v>-19.71608832807571</v>
      </c>
    </row>
    <row r="30" spans="1:11" ht="14.1" customHeight="1" x14ac:dyDescent="0.2">
      <c r="A30" s="306" t="s">
        <v>247</v>
      </c>
      <c r="B30" s="307" t="s">
        <v>248</v>
      </c>
      <c r="C30" s="308"/>
      <c r="D30" s="113">
        <v>0.25044917515108617</v>
      </c>
      <c r="E30" s="115">
        <v>46</v>
      </c>
      <c r="F30" s="114">
        <v>48</v>
      </c>
      <c r="G30" s="114">
        <v>44</v>
      </c>
      <c r="H30" s="114">
        <v>48</v>
      </c>
      <c r="I30" s="140">
        <v>49</v>
      </c>
      <c r="J30" s="115">
        <v>-3</v>
      </c>
      <c r="K30" s="116">
        <v>-6.1224489795918364</v>
      </c>
    </row>
    <row r="31" spans="1:11" ht="14.1" customHeight="1" x14ac:dyDescent="0.2">
      <c r="A31" s="306" t="s">
        <v>249</v>
      </c>
      <c r="B31" s="307" t="s">
        <v>250</v>
      </c>
      <c r="C31" s="308"/>
      <c r="D31" s="113">
        <v>2.5208253933685416</v>
      </c>
      <c r="E31" s="115">
        <v>463</v>
      </c>
      <c r="F31" s="114">
        <v>549</v>
      </c>
      <c r="G31" s="114">
        <v>553</v>
      </c>
      <c r="H31" s="114">
        <v>604</v>
      </c>
      <c r="I31" s="140">
        <v>585</v>
      </c>
      <c r="J31" s="115">
        <v>-122</v>
      </c>
      <c r="K31" s="116">
        <v>-20.854700854700855</v>
      </c>
    </row>
    <row r="32" spans="1:11" ht="14.1" customHeight="1" x14ac:dyDescent="0.2">
      <c r="A32" s="306">
        <v>31</v>
      </c>
      <c r="B32" s="307" t="s">
        <v>251</v>
      </c>
      <c r="C32" s="308"/>
      <c r="D32" s="113">
        <v>0.37567376272662928</v>
      </c>
      <c r="E32" s="115">
        <v>69</v>
      </c>
      <c r="F32" s="114">
        <v>65</v>
      </c>
      <c r="G32" s="114">
        <v>73</v>
      </c>
      <c r="H32" s="114">
        <v>73</v>
      </c>
      <c r="I32" s="140">
        <v>76</v>
      </c>
      <c r="J32" s="115">
        <v>-7</v>
      </c>
      <c r="K32" s="116">
        <v>-9.2105263157894743</v>
      </c>
    </row>
    <row r="33" spans="1:11" ht="14.1" customHeight="1" x14ac:dyDescent="0.2">
      <c r="A33" s="306">
        <v>32</v>
      </c>
      <c r="B33" s="307" t="s">
        <v>252</v>
      </c>
      <c r="C33" s="308"/>
      <c r="D33" s="113">
        <v>0.27222736429465888</v>
      </c>
      <c r="E33" s="115">
        <v>50</v>
      </c>
      <c r="F33" s="114">
        <v>52</v>
      </c>
      <c r="G33" s="114">
        <v>58</v>
      </c>
      <c r="H33" s="114">
        <v>67</v>
      </c>
      <c r="I33" s="140">
        <v>54</v>
      </c>
      <c r="J33" s="115">
        <v>-4</v>
      </c>
      <c r="K33" s="116">
        <v>-7.4074074074074074</v>
      </c>
    </row>
    <row r="34" spans="1:11" ht="14.1" customHeight="1" x14ac:dyDescent="0.2">
      <c r="A34" s="306">
        <v>33</v>
      </c>
      <c r="B34" s="307" t="s">
        <v>253</v>
      </c>
      <c r="C34" s="308"/>
      <c r="D34" s="113">
        <v>0.15789187129090215</v>
      </c>
      <c r="E34" s="115">
        <v>29</v>
      </c>
      <c r="F34" s="114">
        <v>35</v>
      </c>
      <c r="G34" s="114">
        <v>34</v>
      </c>
      <c r="H34" s="114">
        <v>42</v>
      </c>
      <c r="I34" s="140">
        <v>45</v>
      </c>
      <c r="J34" s="115">
        <v>-16</v>
      </c>
      <c r="K34" s="116">
        <v>-35.555555555555557</v>
      </c>
    </row>
    <row r="35" spans="1:11" ht="14.1" customHeight="1" x14ac:dyDescent="0.2">
      <c r="A35" s="306">
        <v>34</v>
      </c>
      <c r="B35" s="307" t="s">
        <v>254</v>
      </c>
      <c r="C35" s="308"/>
      <c r="D35" s="113">
        <v>2.8257200413785593</v>
      </c>
      <c r="E35" s="115">
        <v>519</v>
      </c>
      <c r="F35" s="114">
        <v>526</v>
      </c>
      <c r="G35" s="114">
        <v>543</v>
      </c>
      <c r="H35" s="114">
        <v>520</v>
      </c>
      <c r="I35" s="140">
        <v>525</v>
      </c>
      <c r="J35" s="115">
        <v>-6</v>
      </c>
      <c r="K35" s="116">
        <v>-1.1428571428571428</v>
      </c>
    </row>
    <row r="36" spans="1:11" ht="14.1" customHeight="1" x14ac:dyDescent="0.2">
      <c r="A36" s="306">
        <v>41</v>
      </c>
      <c r="B36" s="307" t="s">
        <v>255</v>
      </c>
      <c r="C36" s="308"/>
      <c r="D36" s="113">
        <v>0.21778189143572713</v>
      </c>
      <c r="E36" s="115">
        <v>40</v>
      </c>
      <c r="F36" s="114">
        <v>40</v>
      </c>
      <c r="G36" s="114">
        <v>37</v>
      </c>
      <c r="H36" s="114">
        <v>34</v>
      </c>
      <c r="I36" s="140">
        <v>36</v>
      </c>
      <c r="J36" s="115">
        <v>4</v>
      </c>
      <c r="K36" s="116">
        <v>11.111111111111111</v>
      </c>
    </row>
    <row r="37" spans="1:11" ht="14.1" customHeight="1" x14ac:dyDescent="0.2">
      <c r="A37" s="306">
        <v>42</v>
      </c>
      <c r="B37" s="307" t="s">
        <v>256</v>
      </c>
      <c r="C37" s="308"/>
      <c r="D37" s="113">
        <v>7.0779114716611316E-2</v>
      </c>
      <c r="E37" s="115">
        <v>13</v>
      </c>
      <c r="F37" s="114">
        <v>14</v>
      </c>
      <c r="G37" s="114">
        <v>15</v>
      </c>
      <c r="H37" s="114">
        <v>18</v>
      </c>
      <c r="I37" s="140">
        <v>22</v>
      </c>
      <c r="J37" s="115">
        <v>-9</v>
      </c>
      <c r="K37" s="116">
        <v>-40.909090909090907</v>
      </c>
    </row>
    <row r="38" spans="1:11" ht="14.1" customHeight="1" x14ac:dyDescent="0.2">
      <c r="A38" s="306">
        <v>43</v>
      </c>
      <c r="B38" s="307" t="s">
        <v>257</v>
      </c>
      <c r="C38" s="308"/>
      <c r="D38" s="113">
        <v>0.65879022159307454</v>
      </c>
      <c r="E38" s="115">
        <v>121</v>
      </c>
      <c r="F38" s="114">
        <v>126</v>
      </c>
      <c r="G38" s="114">
        <v>131</v>
      </c>
      <c r="H38" s="114">
        <v>137</v>
      </c>
      <c r="I38" s="140">
        <v>136</v>
      </c>
      <c r="J38" s="115">
        <v>-15</v>
      </c>
      <c r="K38" s="116">
        <v>-11.029411764705882</v>
      </c>
    </row>
    <row r="39" spans="1:11" ht="14.1" customHeight="1" x14ac:dyDescent="0.2">
      <c r="A39" s="306">
        <v>51</v>
      </c>
      <c r="B39" s="307" t="s">
        <v>258</v>
      </c>
      <c r="C39" s="308"/>
      <c r="D39" s="113">
        <v>7.4372515925300808</v>
      </c>
      <c r="E39" s="115">
        <v>1366</v>
      </c>
      <c r="F39" s="114">
        <v>1386</v>
      </c>
      <c r="G39" s="114">
        <v>1373</v>
      </c>
      <c r="H39" s="114">
        <v>1345</v>
      </c>
      <c r="I39" s="140">
        <v>1345</v>
      </c>
      <c r="J39" s="115">
        <v>21</v>
      </c>
      <c r="K39" s="116">
        <v>1.5613382899628252</v>
      </c>
    </row>
    <row r="40" spans="1:11" ht="14.1" customHeight="1" x14ac:dyDescent="0.2">
      <c r="A40" s="306" t="s">
        <v>259</v>
      </c>
      <c r="B40" s="307" t="s">
        <v>260</v>
      </c>
      <c r="C40" s="308"/>
      <c r="D40" s="113">
        <v>6.8710186747971909</v>
      </c>
      <c r="E40" s="115">
        <v>1262</v>
      </c>
      <c r="F40" s="114">
        <v>1279</v>
      </c>
      <c r="G40" s="114">
        <v>1277</v>
      </c>
      <c r="H40" s="114">
        <v>1240</v>
      </c>
      <c r="I40" s="140">
        <v>1242</v>
      </c>
      <c r="J40" s="115">
        <v>20</v>
      </c>
      <c r="K40" s="116">
        <v>1.6103059581320451</v>
      </c>
    </row>
    <row r="41" spans="1:11" ht="14.1" customHeight="1" x14ac:dyDescent="0.2">
      <c r="A41" s="306"/>
      <c r="B41" s="307" t="s">
        <v>261</v>
      </c>
      <c r="C41" s="308"/>
      <c r="D41" s="113">
        <v>1.8620351717754668</v>
      </c>
      <c r="E41" s="115">
        <v>342</v>
      </c>
      <c r="F41" s="114">
        <v>359</v>
      </c>
      <c r="G41" s="114">
        <v>364</v>
      </c>
      <c r="H41" s="114">
        <v>339</v>
      </c>
      <c r="I41" s="140">
        <v>333</v>
      </c>
      <c r="J41" s="115">
        <v>9</v>
      </c>
      <c r="K41" s="116">
        <v>2.7027027027027026</v>
      </c>
    </row>
    <row r="42" spans="1:11" ht="14.1" customHeight="1" x14ac:dyDescent="0.2">
      <c r="A42" s="306">
        <v>52</v>
      </c>
      <c r="B42" s="307" t="s">
        <v>262</v>
      </c>
      <c r="C42" s="308"/>
      <c r="D42" s="113">
        <v>3.0053901018130342</v>
      </c>
      <c r="E42" s="115">
        <v>552</v>
      </c>
      <c r="F42" s="114">
        <v>572</v>
      </c>
      <c r="G42" s="114">
        <v>541</v>
      </c>
      <c r="H42" s="114">
        <v>548</v>
      </c>
      <c r="I42" s="140">
        <v>527</v>
      </c>
      <c r="J42" s="115">
        <v>25</v>
      </c>
      <c r="K42" s="116">
        <v>4.7438330170777991</v>
      </c>
    </row>
    <row r="43" spans="1:11" ht="14.1" customHeight="1" x14ac:dyDescent="0.2">
      <c r="A43" s="306" t="s">
        <v>263</v>
      </c>
      <c r="B43" s="307" t="s">
        <v>264</v>
      </c>
      <c r="C43" s="308"/>
      <c r="D43" s="113">
        <v>2.9836119126694616</v>
      </c>
      <c r="E43" s="115">
        <v>548</v>
      </c>
      <c r="F43" s="114">
        <v>569</v>
      </c>
      <c r="G43" s="114">
        <v>538</v>
      </c>
      <c r="H43" s="114">
        <v>543</v>
      </c>
      <c r="I43" s="140">
        <v>522</v>
      </c>
      <c r="J43" s="115">
        <v>26</v>
      </c>
      <c r="K43" s="116">
        <v>4.9808429118773949</v>
      </c>
    </row>
    <row r="44" spans="1:11" ht="14.1" customHeight="1" x14ac:dyDescent="0.2">
      <c r="A44" s="306">
        <v>53</v>
      </c>
      <c r="B44" s="307" t="s">
        <v>265</v>
      </c>
      <c r="C44" s="308"/>
      <c r="D44" s="113">
        <v>1.529917787335983</v>
      </c>
      <c r="E44" s="115">
        <v>281</v>
      </c>
      <c r="F44" s="114">
        <v>281</v>
      </c>
      <c r="G44" s="114">
        <v>286</v>
      </c>
      <c r="H44" s="114">
        <v>279</v>
      </c>
      <c r="I44" s="140">
        <v>286</v>
      </c>
      <c r="J44" s="115">
        <v>-5</v>
      </c>
      <c r="K44" s="116">
        <v>-1.7482517482517483</v>
      </c>
    </row>
    <row r="45" spans="1:11" ht="14.1" customHeight="1" x14ac:dyDescent="0.2">
      <c r="A45" s="306" t="s">
        <v>266</v>
      </c>
      <c r="B45" s="307" t="s">
        <v>267</v>
      </c>
      <c r="C45" s="308"/>
      <c r="D45" s="113">
        <v>1.4972505036206238</v>
      </c>
      <c r="E45" s="115">
        <v>275</v>
      </c>
      <c r="F45" s="114">
        <v>274</v>
      </c>
      <c r="G45" s="114">
        <v>279</v>
      </c>
      <c r="H45" s="114">
        <v>274</v>
      </c>
      <c r="I45" s="140">
        <v>279</v>
      </c>
      <c r="J45" s="115">
        <v>-4</v>
      </c>
      <c r="K45" s="116">
        <v>-1.4336917562724014</v>
      </c>
    </row>
    <row r="46" spans="1:11" ht="14.1" customHeight="1" x14ac:dyDescent="0.2">
      <c r="A46" s="306">
        <v>54</v>
      </c>
      <c r="B46" s="307" t="s">
        <v>268</v>
      </c>
      <c r="C46" s="308"/>
      <c r="D46" s="113">
        <v>11.727554853813905</v>
      </c>
      <c r="E46" s="115">
        <v>2154</v>
      </c>
      <c r="F46" s="114">
        <v>2244</v>
      </c>
      <c r="G46" s="114">
        <v>2243</v>
      </c>
      <c r="H46" s="114">
        <v>2207</v>
      </c>
      <c r="I46" s="140">
        <v>2220</v>
      </c>
      <c r="J46" s="115">
        <v>-66</v>
      </c>
      <c r="K46" s="116">
        <v>-2.9729729729729728</v>
      </c>
    </row>
    <row r="47" spans="1:11" ht="14.1" customHeight="1" x14ac:dyDescent="0.2">
      <c r="A47" s="306">
        <v>61</v>
      </c>
      <c r="B47" s="307" t="s">
        <v>269</v>
      </c>
      <c r="C47" s="308"/>
      <c r="D47" s="113">
        <v>0.6805684107366472</v>
      </c>
      <c r="E47" s="115">
        <v>125</v>
      </c>
      <c r="F47" s="114">
        <v>137</v>
      </c>
      <c r="G47" s="114">
        <v>125</v>
      </c>
      <c r="H47" s="114">
        <v>119</v>
      </c>
      <c r="I47" s="140">
        <v>117</v>
      </c>
      <c r="J47" s="115">
        <v>8</v>
      </c>
      <c r="K47" s="116">
        <v>6.8376068376068373</v>
      </c>
    </row>
    <row r="48" spans="1:11" ht="14.1" customHeight="1" x14ac:dyDescent="0.2">
      <c r="A48" s="306">
        <v>62</v>
      </c>
      <c r="B48" s="307" t="s">
        <v>270</v>
      </c>
      <c r="C48" s="308"/>
      <c r="D48" s="113">
        <v>10.660423585778842</v>
      </c>
      <c r="E48" s="115">
        <v>1958</v>
      </c>
      <c r="F48" s="114">
        <v>2071</v>
      </c>
      <c r="G48" s="114">
        <v>2009</v>
      </c>
      <c r="H48" s="114">
        <v>1980</v>
      </c>
      <c r="I48" s="140">
        <v>1932</v>
      </c>
      <c r="J48" s="115">
        <v>26</v>
      </c>
      <c r="K48" s="116">
        <v>1.3457556935817805</v>
      </c>
    </row>
    <row r="49" spans="1:11" ht="14.1" customHeight="1" x14ac:dyDescent="0.2">
      <c r="A49" s="306">
        <v>63</v>
      </c>
      <c r="B49" s="307" t="s">
        <v>271</v>
      </c>
      <c r="C49" s="308"/>
      <c r="D49" s="113">
        <v>11.226656503511734</v>
      </c>
      <c r="E49" s="115">
        <v>2062</v>
      </c>
      <c r="F49" s="114">
        <v>2305</v>
      </c>
      <c r="G49" s="114">
        <v>2227</v>
      </c>
      <c r="H49" s="114">
        <v>2376</v>
      </c>
      <c r="I49" s="140">
        <v>2284</v>
      </c>
      <c r="J49" s="115">
        <v>-222</v>
      </c>
      <c r="K49" s="116">
        <v>-9.7197898423817861</v>
      </c>
    </row>
    <row r="50" spans="1:11" ht="14.1" customHeight="1" x14ac:dyDescent="0.2">
      <c r="A50" s="306" t="s">
        <v>272</v>
      </c>
      <c r="B50" s="307" t="s">
        <v>273</v>
      </c>
      <c r="C50" s="308"/>
      <c r="D50" s="113">
        <v>0.36478466815484295</v>
      </c>
      <c r="E50" s="115">
        <v>67</v>
      </c>
      <c r="F50" s="114">
        <v>81</v>
      </c>
      <c r="G50" s="114">
        <v>79</v>
      </c>
      <c r="H50" s="114">
        <v>81</v>
      </c>
      <c r="I50" s="140">
        <v>86</v>
      </c>
      <c r="J50" s="115">
        <v>-19</v>
      </c>
      <c r="K50" s="116">
        <v>-22.093023255813954</v>
      </c>
    </row>
    <row r="51" spans="1:11" ht="14.1" customHeight="1" x14ac:dyDescent="0.2">
      <c r="A51" s="306" t="s">
        <v>274</v>
      </c>
      <c r="B51" s="307" t="s">
        <v>275</v>
      </c>
      <c r="C51" s="308"/>
      <c r="D51" s="113">
        <v>10.050634289758806</v>
      </c>
      <c r="E51" s="115">
        <v>1846</v>
      </c>
      <c r="F51" s="114">
        <v>2084</v>
      </c>
      <c r="G51" s="114">
        <v>1990</v>
      </c>
      <c r="H51" s="114">
        <v>2055</v>
      </c>
      <c r="I51" s="140">
        <v>2055</v>
      </c>
      <c r="J51" s="115">
        <v>-209</v>
      </c>
      <c r="K51" s="116">
        <v>-10.170316301703163</v>
      </c>
    </row>
    <row r="52" spans="1:11" ht="14.1" customHeight="1" x14ac:dyDescent="0.2">
      <c r="A52" s="306">
        <v>71</v>
      </c>
      <c r="B52" s="307" t="s">
        <v>276</v>
      </c>
      <c r="C52" s="308"/>
      <c r="D52" s="113">
        <v>12.114117711112321</v>
      </c>
      <c r="E52" s="115">
        <v>2225</v>
      </c>
      <c r="F52" s="114">
        <v>2221</v>
      </c>
      <c r="G52" s="114">
        <v>2200</v>
      </c>
      <c r="H52" s="114">
        <v>2210</v>
      </c>
      <c r="I52" s="140">
        <v>2205</v>
      </c>
      <c r="J52" s="115">
        <v>20</v>
      </c>
      <c r="K52" s="116">
        <v>0.90702947845804993</v>
      </c>
    </row>
    <row r="53" spans="1:11" ht="14.1" customHeight="1" x14ac:dyDescent="0.2">
      <c r="A53" s="306" t="s">
        <v>277</v>
      </c>
      <c r="B53" s="307" t="s">
        <v>278</v>
      </c>
      <c r="C53" s="308"/>
      <c r="D53" s="113">
        <v>0.87657211302880167</v>
      </c>
      <c r="E53" s="115">
        <v>161</v>
      </c>
      <c r="F53" s="114">
        <v>175</v>
      </c>
      <c r="G53" s="114">
        <v>175</v>
      </c>
      <c r="H53" s="114">
        <v>173</v>
      </c>
      <c r="I53" s="140">
        <v>179</v>
      </c>
      <c r="J53" s="115">
        <v>-18</v>
      </c>
      <c r="K53" s="116">
        <v>-10.05586592178771</v>
      </c>
    </row>
    <row r="54" spans="1:11" ht="14.1" customHeight="1" x14ac:dyDescent="0.2">
      <c r="A54" s="306" t="s">
        <v>279</v>
      </c>
      <c r="B54" s="307" t="s">
        <v>280</v>
      </c>
      <c r="C54" s="308"/>
      <c r="D54" s="113">
        <v>10.65497903849295</v>
      </c>
      <c r="E54" s="115">
        <v>1957</v>
      </c>
      <c r="F54" s="114">
        <v>1936</v>
      </c>
      <c r="G54" s="114">
        <v>1914</v>
      </c>
      <c r="H54" s="114">
        <v>1922</v>
      </c>
      <c r="I54" s="140">
        <v>1916</v>
      </c>
      <c r="J54" s="115">
        <v>41</v>
      </c>
      <c r="K54" s="116">
        <v>2.1398747390396662</v>
      </c>
    </row>
    <row r="55" spans="1:11" ht="14.1" customHeight="1" x14ac:dyDescent="0.2">
      <c r="A55" s="306">
        <v>72</v>
      </c>
      <c r="B55" s="307" t="s">
        <v>281</v>
      </c>
      <c r="C55" s="308"/>
      <c r="D55" s="113">
        <v>1.1760222137529264</v>
      </c>
      <c r="E55" s="115">
        <v>216</v>
      </c>
      <c r="F55" s="114">
        <v>215</v>
      </c>
      <c r="G55" s="114">
        <v>210</v>
      </c>
      <c r="H55" s="114">
        <v>212</v>
      </c>
      <c r="I55" s="140">
        <v>209</v>
      </c>
      <c r="J55" s="115">
        <v>7</v>
      </c>
      <c r="K55" s="116">
        <v>3.3492822966507179</v>
      </c>
    </row>
    <row r="56" spans="1:11" ht="14.1" customHeight="1" x14ac:dyDescent="0.2">
      <c r="A56" s="306" t="s">
        <v>282</v>
      </c>
      <c r="B56" s="307" t="s">
        <v>283</v>
      </c>
      <c r="C56" s="308"/>
      <c r="D56" s="113">
        <v>0.19055915500626122</v>
      </c>
      <c r="E56" s="115">
        <v>35</v>
      </c>
      <c r="F56" s="114">
        <v>38</v>
      </c>
      <c r="G56" s="114">
        <v>39</v>
      </c>
      <c r="H56" s="114">
        <v>39</v>
      </c>
      <c r="I56" s="140">
        <v>35</v>
      </c>
      <c r="J56" s="115">
        <v>0</v>
      </c>
      <c r="K56" s="116">
        <v>0</v>
      </c>
    </row>
    <row r="57" spans="1:11" ht="14.1" customHeight="1" x14ac:dyDescent="0.2">
      <c r="A57" s="306" t="s">
        <v>284</v>
      </c>
      <c r="B57" s="307" t="s">
        <v>285</v>
      </c>
      <c r="C57" s="308"/>
      <c r="D57" s="113">
        <v>0.71868024173789946</v>
      </c>
      <c r="E57" s="115">
        <v>132</v>
      </c>
      <c r="F57" s="114">
        <v>129</v>
      </c>
      <c r="G57" s="114">
        <v>124</v>
      </c>
      <c r="H57" s="114">
        <v>126</v>
      </c>
      <c r="I57" s="140">
        <v>129</v>
      </c>
      <c r="J57" s="115">
        <v>3</v>
      </c>
      <c r="K57" s="116">
        <v>2.3255813953488373</v>
      </c>
    </row>
    <row r="58" spans="1:11" ht="14.1" customHeight="1" x14ac:dyDescent="0.2">
      <c r="A58" s="306">
        <v>73</v>
      </c>
      <c r="B58" s="307" t="s">
        <v>286</v>
      </c>
      <c r="C58" s="308"/>
      <c r="D58" s="113">
        <v>1.4591386726193718</v>
      </c>
      <c r="E58" s="115">
        <v>268</v>
      </c>
      <c r="F58" s="114">
        <v>277</v>
      </c>
      <c r="G58" s="114">
        <v>278</v>
      </c>
      <c r="H58" s="114">
        <v>276</v>
      </c>
      <c r="I58" s="140">
        <v>278</v>
      </c>
      <c r="J58" s="115">
        <v>-10</v>
      </c>
      <c r="K58" s="116">
        <v>-3.5971223021582732</v>
      </c>
    </row>
    <row r="59" spans="1:11" ht="14.1" customHeight="1" x14ac:dyDescent="0.2">
      <c r="A59" s="306" t="s">
        <v>287</v>
      </c>
      <c r="B59" s="307" t="s">
        <v>288</v>
      </c>
      <c r="C59" s="308"/>
      <c r="D59" s="113">
        <v>0.95824032231719936</v>
      </c>
      <c r="E59" s="115">
        <v>176</v>
      </c>
      <c r="F59" s="114">
        <v>181</v>
      </c>
      <c r="G59" s="114">
        <v>184</v>
      </c>
      <c r="H59" s="114">
        <v>190</v>
      </c>
      <c r="I59" s="140">
        <v>188</v>
      </c>
      <c r="J59" s="115">
        <v>-12</v>
      </c>
      <c r="K59" s="116">
        <v>-6.3829787234042552</v>
      </c>
    </row>
    <row r="60" spans="1:11" ht="14.1" customHeight="1" x14ac:dyDescent="0.2">
      <c r="A60" s="306">
        <v>81</v>
      </c>
      <c r="B60" s="307" t="s">
        <v>289</v>
      </c>
      <c r="C60" s="308"/>
      <c r="D60" s="113">
        <v>4.6224206457233077</v>
      </c>
      <c r="E60" s="115">
        <v>849</v>
      </c>
      <c r="F60" s="114">
        <v>860</v>
      </c>
      <c r="G60" s="114">
        <v>855</v>
      </c>
      <c r="H60" s="114">
        <v>879</v>
      </c>
      <c r="I60" s="140">
        <v>870</v>
      </c>
      <c r="J60" s="115">
        <v>-21</v>
      </c>
      <c r="K60" s="116">
        <v>-2.4137931034482758</v>
      </c>
    </row>
    <row r="61" spans="1:11" ht="14.1" customHeight="1" x14ac:dyDescent="0.2">
      <c r="A61" s="306" t="s">
        <v>290</v>
      </c>
      <c r="B61" s="307" t="s">
        <v>291</v>
      </c>
      <c r="C61" s="308"/>
      <c r="D61" s="113">
        <v>1.2631349703272172</v>
      </c>
      <c r="E61" s="115">
        <v>232</v>
      </c>
      <c r="F61" s="114">
        <v>236</v>
      </c>
      <c r="G61" s="114">
        <v>228</v>
      </c>
      <c r="H61" s="114">
        <v>227</v>
      </c>
      <c r="I61" s="140">
        <v>232</v>
      </c>
      <c r="J61" s="115">
        <v>0</v>
      </c>
      <c r="K61" s="116">
        <v>0</v>
      </c>
    </row>
    <row r="62" spans="1:11" ht="14.1" customHeight="1" x14ac:dyDescent="0.2">
      <c r="A62" s="306" t="s">
        <v>292</v>
      </c>
      <c r="B62" s="307" t="s">
        <v>293</v>
      </c>
      <c r="C62" s="308"/>
      <c r="D62" s="113">
        <v>2.292154407361028</v>
      </c>
      <c r="E62" s="115">
        <v>421</v>
      </c>
      <c r="F62" s="114">
        <v>423</v>
      </c>
      <c r="G62" s="114">
        <v>426</v>
      </c>
      <c r="H62" s="114">
        <v>439</v>
      </c>
      <c r="I62" s="140">
        <v>427</v>
      </c>
      <c r="J62" s="115">
        <v>-6</v>
      </c>
      <c r="K62" s="116">
        <v>-1.405152224824356</v>
      </c>
    </row>
    <row r="63" spans="1:11" ht="14.1" customHeight="1" x14ac:dyDescent="0.2">
      <c r="A63" s="306"/>
      <c r="B63" s="307" t="s">
        <v>294</v>
      </c>
      <c r="C63" s="308"/>
      <c r="D63" s="113">
        <v>1.774922415201176</v>
      </c>
      <c r="E63" s="115">
        <v>326</v>
      </c>
      <c r="F63" s="114">
        <v>330</v>
      </c>
      <c r="G63" s="114">
        <v>336</v>
      </c>
      <c r="H63" s="114">
        <v>339</v>
      </c>
      <c r="I63" s="140">
        <v>329</v>
      </c>
      <c r="J63" s="115">
        <v>-3</v>
      </c>
      <c r="K63" s="116">
        <v>-0.91185410334346506</v>
      </c>
    </row>
    <row r="64" spans="1:11" ht="14.1" customHeight="1" x14ac:dyDescent="0.2">
      <c r="A64" s="306" t="s">
        <v>295</v>
      </c>
      <c r="B64" s="307" t="s">
        <v>296</v>
      </c>
      <c r="C64" s="308"/>
      <c r="D64" s="113">
        <v>0.10889094571786356</v>
      </c>
      <c r="E64" s="115">
        <v>20</v>
      </c>
      <c r="F64" s="114">
        <v>24</v>
      </c>
      <c r="G64" s="114">
        <v>24</v>
      </c>
      <c r="H64" s="114">
        <v>25</v>
      </c>
      <c r="I64" s="140">
        <v>26</v>
      </c>
      <c r="J64" s="115">
        <v>-6</v>
      </c>
      <c r="K64" s="116">
        <v>-23.076923076923077</v>
      </c>
    </row>
    <row r="65" spans="1:11" ht="14.1" customHeight="1" x14ac:dyDescent="0.2">
      <c r="A65" s="306" t="s">
        <v>297</v>
      </c>
      <c r="B65" s="307" t="s">
        <v>298</v>
      </c>
      <c r="C65" s="308"/>
      <c r="D65" s="113">
        <v>0.38656285729841566</v>
      </c>
      <c r="E65" s="115">
        <v>71</v>
      </c>
      <c r="F65" s="114">
        <v>70</v>
      </c>
      <c r="G65" s="114">
        <v>73</v>
      </c>
      <c r="H65" s="114">
        <v>78</v>
      </c>
      <c r="I65" s="140">
        <v>75</v>
      </c>
      <c r="J65" s="115">
        <v>-4</v>
      </c>
      <c r="K65" s="116">
        <v>-5.333333333333333</v>
      </c>
    </row>
    <row r="66" spans="1:11" ht="14.1" customHeight="1" x14ac:dyDescent="0.2">
      <c r="A66" s="306">
        <v>82</v>
      </c>
      <c r="B66" s="307" t="s">
        <v>299</v>
      </c>
      <c r="C66" s="308"/>
      <c r="D66" s="113">
        <v>1.9818152120651167</v>
      </c>
      <c r="E66" s="115">
        <v>364</v>
      </c>
      <c r="F66" s="114">
        <v>383</v>
      </c>
      <c r="G66" s="114">
        <v>390</v>
      </c>
      <c r="H66" s="114">
        <v>397</v>
      </c>
      <c r="I66" s="140">
        <v>390</v>
      </c>
      <c r="J66" s="115">
        <v>-26</v>
      </c>
      <c r="K66" s="116">
        <v>-6.666666666666667</v>
      </c>
    </row>
    <row r="67" spans="1:11" ht="14.1" customHeight="1" x14ac:dyDescent="0.2">
      <c r="A67" s="306" t="s">
        <v>300</v>
      </c>
      <c r="B67" s="307" t="s">
        <v>301</v>
      </c>
      <c r="C67" s="308"/>
      <c r="D67" s="113">
        <v>0.87112756574290851</v>
      </c>
      <c r="E67" s="115">
        <v>160</v>
      </c>
      <c r="F67" s="114">
        <v>176</v>
      </c>
      <c r="G67" s="114">
        <v>180</v>
      </c>
      <c r="H67" s="114">
        <v>184</v>
      </c>
      <c r="I67" s="140">
        <v>184</v>
      </c>
      <c r="J67" s="115">
        <v>-24</v>
      </c>
      <c r="K67" s="116">
        <v>-13.043478260869565</v>
      </c>
    </row>
    <row r="68" spans="1:11" ht="14.1" customHeight="1" x14ac:dyDescent="0.2">
      <c r="A68" s="306" t="s">
        <v>302</v>
      </c>
      <c r="B68" s="307" t="s">
        <v>303</v>
      </c>
      <c r="C68" s="308"/>
      <c r="D68" s="113">
        <v>0.887461207600588</v>
      </c>
      <c r="E68" s="115">
        <v>163</v>
      </c>
      <c r="F68" s="114">
        <v>164</v>
      </c>
      <c r="G68" s="114">
        <v>166</v>
      </c>
      <c r="H68" s="114">
        <v>167</v>
      </c>
      <c r="I68" s="140">
        <v>157</v>
      </c>
      <c r="J68" s="115">
        <v>6</v>
      </c>
      <c r="K68" s="116">
        <v>3.8216560509554141</v>
      </c>
    </row>
    <row r="69" spans="1:11" ht="14.1" customHeight="1" x14ac:dyDescent="0.2">
      <c r="A69" s="306">
        <v>83</v>
      </c>
      <c r="B69" s="307" t="s">
        <v>304</v>
      </c>
      <c r="C69" s="308"/>
      <c r="D69" s="113">
        <v>3.7349594381227202</v>
      </c>
      <c r="E69" s="115">
        <v>686</v>
      </c>
      <c r="F69" s="114">
        <v>687</v>
      </c>
      <c r="G69" s="114">
        <v>666</v>
      </c>
      <c r="H69" s="114">
        <v>704</v>
      </c>
      <c r="I69" s="140">
        <v>694</v>
      </c>
      <c r="J69" s="115">
        <v>-8</v>
      </c>
      <c r="K69" s="116">
        <v>-1.1527377521613833</v>
      </c>
    </row>
    <row r="70" spans="1:11" ht="14.1" customHeight="1" x14ac:dyDescent="0.2">
      <c r="A70" s="306" t="s">
        <v>305</v>
      </c>
      <c r="B70" s="307" t="s">
        <v>306</v>
      </c>
      <c r="C70" s="308"/>
      <c r="D70" s="113">
        <v>3.1905047095334025</v>
      </c>
      <c r="E70" s="115">
        <v>586</v>
      </c>
      <c r="F70" s="114">
        <v>591</v>
      </c>
      <c r="G70" s="114">
        <v>569</v>
      </c>
      <c r="H70" s="114">
        <v>600</v>
      </c>
      <c r="I70" s="140">
        <v>581</v>
      </c>
      <c r="J70" s="115">
        <v>5</v>
      </c>
      <c r="K70" s="116">
        <v>0.86058519793459554</v>
      </c>
    </row>
    <row r="71" spans="1:11" ht="14.1" customHeight="1" x14ac:dyDescent="0.2">
      <c r="A71" s="306"/>
      <c r="B71" s="307" t="s">
        <v>307</v>
      </c>
      <c r="C71" s="308"/>
      <c r="D71" s="113">
        <v>1.8402569826318942</v>
      </c>
      <c r="E71" s="115">
        <v>338</v>
      </c>
      <c r="F71" s="114">
        <v>344</v>
      </c>
      <c r="G71" s="114">
        <v>331</v>
      </c>
      <c r="H71" s="114">
        <v>374</v>
      </c>
      <c r="I71" s="140">
        <v>370</v>
      </c>
      <c r="J71" s="115">
        <v>-32</v>
      </c>
      <c r="K71" s="116">
        <v>-8.6486486486486491</v>
      </c>
    </row>
    <row r="72" spans="1:11" ht="14.1" customHeight="1" x14ac:dyDescent="0.2">
      <c r="A72" s="306">
        <v>84</v>
      </c>
      <c r="B72" s="307" t="s">
        <v>308</v>
      </c>
      <c r="C72" s="308"/>
      <c r="D72" s="113">
        <v>13.235694452006316</v>
      </c>
      <c r="E72" s="115">
        <v>2431</v>
      </c>
      <c r="F72" s="114">
        <v>2890</v>
      </c>
      <c r="G72" s="114">
        <v>2276</v>
      </c>
      <c r="H72" s="114">
        <v>2666</v>
      </c>
      <c r="I72" s="140">
        <v>2346</v>
      </c>
      <c r="J72" s="115">
        <v>85</v>
      </c>
      <c r="K72" s="116">
        <v>3.6231884057971016</v>
      </c>
    </row>
    <row r="73" spans="1:11" ht="14.1" customHeight="1" x14ac:dyDescent="0.2">
      <c r="A73" s="306" t="s">
        <v>309</v>
      </c>
      <c r="B73" s="307" t="s">
        <v>310</v>
      </c>
      <c r="C73" s="308"/>
      <c r="D73" s="113">
        <v>0.89290575488648116</v>
      </c>
      <c r="E73" s="115">
        <v>164</v>
      </c>
      <c r="F73" s="114">
        <v>201</v>
      </c>
      <c r="G73" s="114">
        <v>164</v>
      </c>
      <c r="H73" s="114">
        <v>148</v>
      </c>
      <c r="I73" s="140">
        <v>153</v>
      </c>
      <c r="J73" s="115">
        <v>11</v>
      </c>
      <c r="K73" s="116">
        <v>7.1895424836601309</v>
      </c>
    </row>
    <row r="74" spans="1:11" ht="14.1" customHeight="1" x14ac:dyDescent="0.2">
      <c r="A74" s="306" t="s">
        <v>311</v>
      </c>
      <c r="B74" s="307" t="s">
        <v>312</v>
      </c>
      <c r="C74" s="308"/>
      <c r="D74" s="113">
        <v>9.8001851146077207E-2</v>
      </c>
      <c r="E74" s="115">
        <v>18</v>
      </c>
      <c r="F74" s="114">
        <v>18</v>
      </c>
      <c r="G74" s="114">
        <v>16</v>
      </c>
      <c r="H74" s="114">
        <v>15</v>
      </c>
      <c r="I74" s="140">
        <v>13</v>
      </c>
      <c r="J74" s="115">
        <v>5</v>
      </c>
      <c r="K74" s="116">
        <v>38.46153846153846</v>
      </c>
    </row>
    <row r="75" spans="1:11" ht="14.1" customHeight="1" x14ac:dyDescent="0.2">
      <c r="A75" s="306" t="s">
        <v>313</v>
      </c>
      <c r="B75" s="307" t="s">
        <v>314</v>
      </c>
      <c r="C75" s="308"/>
      <c r="D75" s="113">
        <v>10.954429139217075</v>
      </c>
      <c r="E75" s="115">
        <v>2012</v>
      </c>
      <c r="F75" s="114">
        <v>2428</v>
      </c>
      <c r="G75" s="114">
        <v>1852</v>
      </c>
      <c r="H75" s="114">
        <v>2235</v>
      </c>
      <c r="I75" s="140">
        <v>1940</v>
      </c>
      <c r="J75" s="115">
        <v>72</v>
      </c>
      <c r="K75" s="116">
        <v>3.7113402061855671</v>
      </c>
    </row>
    <row r="76" spans="1:11" ht="14.1" customHeight="1" x14ac:dyDescent="0.2">
      <c r="A76" s="306">
        <v>91</v>
      </c>
      <c r="B76" s="307" t="s">
        <v>315</v>
      </c>
      <c r="C76" s="308"/>
      <c r="D76" s="113">
        <v>0.21233734414983393</v>
      </c>
      <c r="E76" s="115">
        <v>39</v>
      </c>
      <c r="F76" s="114">
        <v>42</v>
      </c>
      <c r="G76" s="114">
        <v>57</v>
      </c>
      <c r="H76" s="114">
        <v>36</v>
      </c>
      <c r="I76" s="140">
        <v>42</v>
      </c>
      <c r="J76" s="115">
        <v>-3</v>
      </c>
      <c r="K76" s="116">
        <v>-7.1428571428571432</v>
      </c>
    </row>
    <row r="77" spans="1:11" ht="14.1" customHeight="1" x14ac:dyDescent="0.2">
      <c r="A77" s="306">
        <v>92</v>
      </c>
      <c r="B77" s="307" t="s">
        <v>316</v>
      </c>
      <c r="C77" s="308"/>
      <c r="D77" s="113">
        <v>0.62067839059182228</v>
      </c>
      <c r="E77" s="115">
        <v>114</v>
      </c>
      <c r="F77" s="114">
        <v>121</v>
      </c>
      <c r="G77" s="114">
        <v>119</v>
      </c>
      <c r="H77" s="114">
        <v>124</v>
      </c>
      <c r="I77" s="140">
        <v>135</v>
      </c>
      <c r="J77" s="115">
        <v>-21</v>
      </c>
      <c r="K77" s="116">
        <v>-15.555555555555555</v>
      </c>
    </row>
    <row r="78" spans="1:11" ht="14.1" customHeight="1" x14ac:dyDescent="0.2">
      <c r="A78" s="306">
        <v>93</v>
      </c>
      <c r="B78" s="307" t="s">
        <v>317</v>
      </c>
      <c r="C78" s="308"/>
      <c r="D78" s="113">
        <v>7.6223662002504494E-2</v>
      </c>
      <c r="E78" s="115">
        <v>14</v>
      </c>
      <c r="F78" s="114">
        <v>21</v>
      </c>
      <c r="G78" s="114">
        <v>19</v>
      </c>
      <c r="H78" s="114">
        <v>21</v>
      </c>
      <c r="I78" s="140">
        <v>19</v>
      </c>
      <c r="J78" s="115">
        <v>-5</v>
      </c>
      <c r="K78" s="116">
        <v>-26.315789473684209</v>
      </c>
    </row>
    <row r="79" spans="1:11" ht="14.1" customHeight="1" x14ac:dyDescent="0.2">
      <c r="A79" s="306">
        <v>94</v>
      </c>
      <c r="B79" s="307" t="s">
        <v>318</v>
      </c>
      <c r="C79" s="308"/>
      <c r="D79" s="113">
        <v>0.66967931616486087</v>
      </c>
      <c r="E79" s="115">
        <v>123</v>
      </c>
      <c r="F79" s="114">
        <v>161</v>
      </c>
      <c r="G79" s="114">
        <v>164</v>
      </c>
      <c r="H79" s="114">
        <v>144</v>
      </c>
      <c r="I79" s="140">
        <v>146</v>
      </c>
      <c r="J79" s="115">
        <v>-23</v>
      </c>
      <c r="K79" s="116">
        <v>-15.753424657534246</v>
      </c>
    </row>
    <row r="80" spans="1:11" ht="14.1" customHeight="1" x14ac:dyDescent="0.2">
      <c r="A80" s="306" t="s">
        <v>319</v>
      </c>
      <c r="B80" s="307" t="s">
        <v>320</v>
      </c>
      <c r="C80" s="308"/>
      <c r="D80" s="113">
        <v>3.2667283715359069E-2</v>
      </c>
      <c r="E80" s="115">
        <v>6</v>
      </c>
      <c r="F80" s="114">
        <v>8</v>
      </c>
      <c r="G80" s="114">
        <v>7</v>
      </c>
      <c r="H80" s="114">
        <v>8</v>
      </c>
      <c r="I80" s="140">
        <v>7</v>
      </c>
      <c r="J80" s="115">
        <v>-1</v>
      </c>
      <c r="K80" s="116">
        <v>-14.285714285714286</v>
      </c>
    </row>
    <row r="81" spans="1:11" ht="14.1" customHeight="1" x14ac:dyDescent="0.2">
      <c r="A81" s="310" t="s">
        <v>321</v>
      </c>
      <c r="B81" s="311" t="s">
        <v>333</v>
      </c>
      <c r="C81" s="312"/>
      <c r="D81" s="125">
        <v>3.0380573855283934</v>
      </c>
      <c r="E81" s="143">
        <v>558</v>
      </c>
      <c r="F81" s="144">
        <v>587</v>
      </c>
      <c r="G81" s="144">
        <v>571</v>
      </c>
      <c r="H81" s="144">
        <v>611</v>
      </c>
      <c r="I81" s="145">
        <v>596</v>
      </c>
      <c r="J81" s="143">
        <v>-38</v>
      </c>
      <c r="K81" s="146">
        <v>-6.375838926174497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519</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7527</v>
      </c>
      <c r="G12" s="535">
        <v>7574</v>
      </c>
      <c r="H12" s="535">
        <v>10344</v>
      </c>
      <c r="I12" s="535">
        <v>10971</v>
      </c>
      <c r="J12" s="536">
        <v>8470</v>
      </c>
      <c r="K12" s="537">
        <v>-943</v>
      </c>
      <c r="L12" s="348">
        <v>-11.133412042502952</v>
      </c>
    </row>
    <row r="13" spans="1:17" s="110" customFormat="1" ht="15" customHeight="1" x14ac:dyDescent="0.2">
      <c r="A13" s="349" t="s">
        <v>344</v>
      </c>
      <c r="B13" s="350" t="s">
        <v>345</v>
      </c>
      <c r="C13" s="346"/>
      <c r="D13" s="346"/>
      <c r="E13" s="347"/>
      <c r="F13" s="535">
        <v>4251</v>
      </c>
      <c r="G13" s="535">
        <v>4394</v>
      </c>
      <c r="H13" s="535">
        <v>5881</v>
      </c>
      <c r="I13" s="535">
        <v>6025</v>
      </c>
      <c r="J13" s="536">
        <v>4679</v>
      </c>
      <c r="K13" s="537">
        <v>-428</v>
      </c>
      <c r="L13" s="348">
        <v>-9.1472536866851897</v>
      </c>
    </row>
    <row r="14" spans="1:17" s="110" customFormat="1" ht="22.5" customHeight="1" x14ac:dyDescent="0.2">
      <c r="A14" s="349"/>
      <c r="B14" s="350" t="s">
        <v>346</v>
      </c>
      <c r="C14" s="346"/>
      <c r="D14" s="346"/>
      <c r="E14" s="347"/>
      <c r="F14" s="535">
        <v>3276</v>
      </c>
      <c r="G14" s="535">
        <v>3180</v>
      </c>
      <c r="H14" s="535">
        <v>4463</v>
      </c>
      <c r="I14" s="535">
        <v>4946</v>
      </c>
      <c r="J14" s="536">
        <v>3791</v>
      </c>
      <c r="K14" s="537">
        <v>-515</v>
      </c>
      <c r="L14" s="348">
        <v>-13.584806119757319</v>
      </c>
    </row>
    <row r="15" spans="1:17" s="110" customFormat="1" ht="15" customHeight="1" x14ac:dyDescent="0.2">
      <c r="A15" s="349" t="s">
        <v>347</v>
      </c>
      <c r="B15" s="350" t="s">
        <v>108</v>
      </c>
      <c r="C15" s="346"/>
      <c r="D15" s="346"/>
      <c r="E15" s="347"/>
      <c r="F15" s="535">
        <v>1855</v>
      </c>
      <c r="G15" s="535">
        <v>2226</v>
      </c>
      <c r="H15" s="535">
        <v>3508</v>
      </c>
      <c r="I15" s="535">
        <v>2015</v>
      </c>
      <c r="J15" s="536">
        <v>1756</v>
      </c>
      <c r="K15" s="537">
        <v>99</v>
      </c>
      <c r="L15" s="348">
        <v>5.6378132118451028</v>
      </c>
    </row>
    <row r="16" spans="1:17" s="110" customFormat="1" ht="15" customHeight="1" x14ac:dyDescent="0.2">
      <c r="A16" s="349"/>
      <c r="B16" s="350" t="s">
        <v>109</v>
      </c>
      <c r="C16" s="346"/>
      <c r="D16" s="346"/>
      <c r="E16" s="347"/>
      <c r="F16" s="535">
        <v>5122</v>
      </c>
      <c r="G16" s="535">
        <v>4923</v>
      </c>
      <c r="H16" s="535">
        <v>6087</v>
      </c>
      <c r="I16" s="535">
        <v>7952</v>
      </c>
      <c r="J16" s="536">
        <v>5990</v>
      </c>
      <c r="K16" s="537">
        <v>-868</v>
      </c>
      <c r="L16" s="348">
        <v>-14.490818030050084</v>
      </c>
    </row>
    <row r="17" spans="1:12" s="110" customFormat="1" ht="15" customHeight="1" x14ac:dyDescent="0.2">
      <c r="A17" s="349"/>
      <c r="B17" s="350" t="s">
        <v>110</v>
      </c>
      <c r="C17" s="346"/>
      <c r="D17" s="346"/>
      <c r="E17" s="347"/>
      <c r="F17" s="535">
        <v>500</v>
      </c>
      <c r="G17" s="535">
        <v>373</v>
      </c>
      <c r="H17" s="535">
        <v>701</v>
      </c>
      <c r="I17" s="535">
        <v>950</v>
      </c>
      <c r="J17" s="536">
        <v>642</v>
      </c>
      <c r="K17" s="537">
        <v>-142</v>
      </c>
      <c r="L17" s="348">
        <v>-22.118380062305295</v>
      </c>
    </row>
    <row r="18" spans="1:12" s="110" customFormat="1" ht="15" customHeight="1" x14ac:dyDescent="0.2">
      <c r="A18" s="349"/>
      <c r="B18" s="350" t="s">
        <v>111</v>
      </c>
      <c r="C18" s="346"/>
      <c r="D18" s="346"/>
      <c r="E18" s="347"/>
      <c r="F18" s="535">
        <v>50</v>
      </c>
      <c r="G18" s="535">
        <v>52</v>
      </c>
      <c r="H18" s="535">
        <v>48</v>
      </c>
      <c r="I18" s="535">
        <v>54</v>
      </c>
      <c r="J18" s="536">
        <v>82</v>
      </c>
      <c r="K18" s="537">
        <v>-32</v>
      </c>
      <c r="L18" s="348">
        <v>-39.024390243902438</v>
      </c>
    </row>
    <row r="19" spans="1:12" s="110" customFormat="1" ht="15" customHeight="1" x14ac:dyDescent="0.2">
      <c r="A19" s="118" t="s">
        <v>113</v>
      </c>
      <c r="B19" s="119" t="s">
        <v>181</v>
      </c>
      <c r="C19" s="346"/>
      <c r="D19" s="346"/>
      <c r="E19" s="347"/>
      <c r="F19" s="535">
        <v>4586</v>
      </c>
      <c r="G19" s="535">
        <v>4114</v>
      </c>
      <c r="H19" s="535">
        <v>7016</v>
      </c>
      <c r="I19" s="535">
        <v>7257</v>
      </c>
      <c r="J19" s="536">
        <v>5325</v>
      </c>
      <c r="K19" s="537">
        <v>-739</v>
      </c>
      <c r="L19" s="348">
        <v>-13.87793427230047</v>
      </c>
    </row>
    <row r="20" spans="1:12" s="110" customFormat="1" ht="15" customHeight="1" x14ac:dyDescent="0.2">
      <c r="A20" s="118"/>
      <c r="B20" s="119" t="s">
        <v>182</v>
      </c>
      <c r="C20" s="346"/>
      <c r="D20" s="346"/>
      <c r="E20" s="347"/>
      <c r="F20" s="535">
        <v>2941</v>
      </c>
      <c r="G20" s="535">
        <v>3460</v>
      </c>
      <c r="H20" s="535">
        <v>3328</v>
      </c>
      <c r="I20" s="535">
        <v>3714</v>
      </c>
      <c r="J20" s="536">
        <v>3145</v>
      </c>
      <c r="K20" s="537">
        <v>-204</v>
      </c>
      <c r="L20" s="348">
        <v>-6.4864864864864868</v>
      </c>
    </row>
    <row r="21" spans="1:12" s="110" customFormat="1" ht="15" customHeight="1" x14ac:dyDescent="0.2">
      <c r="A21" s="118" t="s">
        <v>113</v>
      </c>
      <c r="B21" s="119" t="s">
        <v>116</v>
      </c>
      <c r="C21" s="346"/>
      <c r="D21" s="346"/>
      <c r="E21" s="347"/>
      <c r="F21" s="535">
        <v>5394</v>
      </c>
      <c r="G21" s="535">
        <v>5438</v>
      </c>
      <c r="H21" s="535">
        <v>7867</v>
      </c>
      <c r="I21" s="535">
        <v>8455</v>
      </c>
      <c r="J21" s="536">
        <v>6345</v>
      </c>
      <c r="K21" s="537">
        <v>-951</v>
      </c>
      <c r="L21" s="348">
        <v>-14.988179669030734</v>
      </c>
    </row>
    <row r="22" spans="1:12" s="110" customFormat="1" ht="15" customHeight="1" x14ac:dyDescent="0.2">
      <c r="A22" s="118"/>
      <c r="B22" s="119" t="s">
        <v>117</v>
      </c>
      <c r="C22" s="346"/>
      <c r="D22" s="346"/>
      <c r="E22" s="347"/>
      <c r="F22" s="535">
        <v>2128</v>
      </c>
      <c r="G22" s="535">
        <v>2129</v>
      </c>
      <c r="H22" s="535">
        <v>2470</v>
      </c>
      <c r="I22" s="535">
        <v>2510</v>
      </c>
      <c r="J22" s="536">
        <v>2119</v>
      </c>
      <c r="K22" s="537">
        <v>9</v>
      </c>
      <c r="L22" s="348">
        <v>0.42472864558754131</v>
      </c>
    </row>
    <row r="23" spans="1:12" s="110" customFormat="1" ht="15" customHeight="1" x14ac:dyDescent="0.2">
      <c r="A23" s="351" t="s">
        <v>347</v>
      </c>
      <c r="B23" s="352" t="s">
        <v>193</v>
      </c>
      <c r="C23" s="353"/>
      <c r="D23" s="353"/>
      <c r="E23" s="354"/>
      <c r="F23" s="538">
        <v>99</v>
      </c>
      <c r="G23" s="538">
        <v>358</v>
      </c>
      <c r="H23" s="538">
        <v>1487</v>
      </c>
      <c r="I23" s="538">
        <v>121</v>
      </c>
      <c r="J23" s="539">
        <v>158</v>
      </c>
      <c r="K23" s="540">
        <v>-59</v>
      </c>
      <c r="L23" s="355">
        <v>-37.341772151898731</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43.4</v>
      </c>
      <c r="G25" s="541">
        <v>49.1</v>
      </c>
      <c r="H25" s="541">
        <v>41.1</v>
      </c>
      <c r="I25" s="541">
        <v>33.799999999999997</v>
      </c>
      <c r="J25" s="541">
        <v>40.9</v>
      </c>
      <c r="K25" s="542" t="s">
        <v>349</v>
      </c>
      <c r="L25" s="363">
        <v>2.5</v>
      </c>
    </row>
    <row r="26" spans="1:12" s="110" customFormat="1" ht="15" customHeight="1" x14ac:dyDescent="0.2">
      <c r="A26" s="364" t="s">
        <v>105</v>
      </c>
      <c r="B26" s="365" t="s">
        <v>345</v>
      </c>
      <c r="C26" s="361"/>
      <c r="D26" s="361"/>
      <c r="E26" s="362"/>
      <c r="F26" s="541">
        <v>42.1</v>
      </c>
      <c r="G26" s="541">
        <v>48.8</v>
      </c>
      <c r="H26" s="541">
        <v>39.9</v>
      </c>
      <c r="I26" s="541">
        <v>34.799999999999997</v>
      </c>
      <c r="J26" s="543">
        <v>41.2</v>
      </c>
      <c r="K26" s="542" t="s">
        <v>349</v>
      </c>
      <c r="L26" s="363">
        <v>0.89999999999999858</v>
      </c>
    </row>
    <row r="27" spans="1:12" s="110" customFormat="1" ht="15" customHeight="1" x14ac:dyDescent="0.2">
      <c r="A27" s="364"/>
      <c r="B27" s="365" t="s">
        <v>346</v>
      </c>
      <c r="C27" s="361"/>
      <c r="D27" s="361"/>
      <c r="E27" s="362"/>
      <c r="F27" s="541">
        <v>45.2</v>
      </c>
      <c r="G27" s="541">
        <v>49.5</v>
      </c>
      <c r="H27" s="541">
        <v>42.8</v>
      </c>
      <c r="I27" s="541">
        <v>32.5</v>
      </c>
      <c r="J27" s="541">
        <v>40.4</v>
      </c>
      <c r="K27" s="542" t="s">
        <v>349</v>
      </c>
      <c r="L27" s="363">
        <v>4.8000000000000043</v>
      </c>
    </row>
    <row r="28" spans="1:12" s="110" customFormat="1" ht="15" customHeight="1" x14ac:dyDescent="0.2">
      <c r="A28" s="364" t="s">
        <v>113</v>
      </c>
      <c r="B28" s="365" t="s">
        <v>108</v>
      </c>
      <c r="C28" s="361"/>
      <c r="D28" s="361"/>
      <c r="E28" s="362"/>
      <c r="F28" s="541">
        <v>55.7</v>
      </c>
      <c r="G28" s="541">
        <v>60.5</v>
      </c>
      <c r="H28" s="541">
        <v>56.9</v>
      </c>
      <c r="I28" s="541">
        <v>58.7</v>
      </c>
      <c r="J28" s="541">
        <v>56.3</v>
      </c>
      <c r="K28" s="542" t="s">
        <v>349</v>
      </c>
      <c r="L28" s="363">
        <v>-0.59999999999999432</v>
      </c>
    </row>
    <row r="29" spans="1:12" s="110" customFormat="1" ht="11.25" x14ac:dyDescent="0.2">
      <c r="A29" s="364"/>
      <c r="B29" s="365" t="s">
        <v>109</v>
      </c>
      <c r="C29" s="361"/>
      <c r="D29" s="361"/>
      <c r="E29" s="362"/>
      <c r="F29" s="541">
        <v>40.9</v>
      </c>
      <c r="G29" s="541">
        <v>45.8</v>
      </c>
      <c r="H29" s="541">
        <v>38.1</v>
      </c>
      <c r="I29" s="541">
        <v>30.1</v>
      </c>
      <c r="J29" s="543">
        <v>37.5</v>
      </c>
      <c r="K29" s="542" t="s">
        <v>349</v>
      </c>
      <c r="L29" s="363">
        <v>3.3999999999999986</v>
      </c>
    </row>
    <row r="30" spans="1:12" s="110" customFormat="1" ht="15" customHeight="1" x14ac:dyDescent="0.2">
      <c r="A30" s="364"/>
      <c r="B30" s="365" t="s">
        <v>110</v>
      </c>
      <c r="C30" s="361"/>
      <c r="D30" s="361"/>
      <c r="E30" s="362"/>
      <c r="F30" s="541">
        <v>26</v>
      </c>
      <c r="G30" s="541">
        <v>35.799999999999997</v>
      </c>
      <c r="H30" s="541">
        <v>22.3</v>
      </c>
      <c r="I30" s="541">
        <v>13.7</v>
      </c>
      <c r="J30" s="541">
        <v>30.7</v>
      </c>
      <c r="K30" s="542" t="s">
        <v>349</v>
      </c>
      <c r="L30" s="363">
        <v>-4.6999999999999993</v>
      </c>
    </row>
    <row r="31" spans="1:12" s="110" customFormat="1" ht="15" customHeight="1" x14ac:dyDescent="0.2">
      <c r="A31" s="364"/>
      <c r="B31" s="365" t="s">
        <v>111</v>
      </c>
      <c r="C31" s="361"/>
      <c r="D31" s="361"/>
      <c r="E31" s="362"/>
      <c r="F31" s="541">
        <v>52</v>
      </c>
      <c r="G31" s="541">
        <v>57.7</v>
      </c>
      <c r="H31" s="541">
        <v>60.4</v>
      </c>
      <c r="I31" s="541">
        <v>40.700000000000003</v>
      </c>
      <c r="J31" s="541">
        <v>61</v>
      </c>
      <c r="K31" s="542" t="s">
        <v>349</v>
      </c>
      <c r="L31" s="363">
        <v>-9</v>
      </c>
    </row>
    <row r="32" spans="1:12" s="110" customFormat="1" ht="15" customHeight="1" x14ac:dyDescent="0.2">
      <c r="A32" s="366" t="s">
        <v>113</v>
      </c>
      <c r="B32" s="367" t="s">
        <v>181</v>
      </c>
      <c r="C32" s="361"/>
      <c r="D32" s="361"/>
      <c r="E32" s="362"/>
      <c r="F32" s="541">
        <v>36</v>
      </c>
      <c r="G32" s="541">
        <v>38.1</v>
      </c>
      <c r="H32" s="541">
        <v>32.700000000000003</v>
      </c>
      <c r="I32" s="541">
        <v>23.9</v>
      </c>
      <c r="J32" s="543">
        <v>33.200000000000003</v>
      </c>
      <c r="K32" s="542" t="s">
        <v>349</v>
      </c>
      <c r="L32" s="363">
        <v>2.7999999999999972</v>
      </c>
    </row>
    <row r="33" spans="1:12" s="110" customFormat="1" ht="15" customHeight="1" x14ac:dyDescent="0.2">
      <c r="A33" s="366"/>
      <c r="B33" s="367" t="s">
        <v>182</v>
      </c>
      <c r="C33" s="361"/>
      <c r="D33" s="361"/>
      <c r="E33" s="362"/>
      <c r="F33" s="541">
        <v>54.6</v>
      </c>
      <c r="G33" s="541">
        <v>60.8</v>
      </c>
      <c r="H33" s="541">
        <v>54.3</v>
      </c>
      <c r="I33" s="541">
        <v>52.7</v>
      </c>
      <c r="J33" s="541">
        <v>53.4</v>
      </c>
      <c r="K33" s="542" t="s">
        <v>349</v>
      </c>
      <c r="L33" s="363">
        <v>1.2000000000000028</v>
      </c>
    </row>
    <row r="34" spans="1:12" s="368" customFormat="1" ht="15" customHeight="1" x14ac:dyDescent="0.2">
      <c r="A34" s="366" t="s">
        <v>113</v>
      </c>
      <c r="B34" s="367" t="s">
        <v>116</v>
      </c>
      <c r="C34" s="361"/>
      <c r="D34" s="361"/>
      <c r="E34" s="362"/>
      <c r="F34" s="541">
        <v>42.7</v>
      </c>
      <c r="G34" s="541">
        <v>48.6</v>
      </c>
      <c r="H34" s="541">
        <v>38.9</v>
      </c>
      <c r="I34" s="541">
        <v>32.5</v>
      </c>
      <c r="J34" s="541">
        <v>39.4</v>
      </c>
      <c r="K34" s="542" t="s">
        <v>349</v>
      </c>
      <c r="L34" s="363">
        <v>3.3000000000000043</v>
      </c>
    </row>
    <row r="35" spans="1:12" s="368" customFormat="1" ht="11.25" x14ac:dyDescent="0.2">
      <c r="A35" s="369"/>
      <c r="B35" s="370" t="s">
        <v>117</v>
      </c>
      <c r="C35" s="371"/>
      <c r="D35" s="371"/>
      <c r="E35" s="372"/>
      <c r="F35" s="544">
        <v>45.4</v>
      </c>
      <c r="G35" s="544">
        <v>50.4</v>
      </c>
      <c r="H35" s="544">
        <v>47.2</v>
      </c>
      <c r="I35" s="544">
        <v>38.1</v>
      </c>
      <c r="J35" s="545">
        <v>45.3</v>
      </c>
      <c r="K35" s="546" t="s">
        <v>349</v>
      </c>
      <c r="L35" s="373">
        <v>0.10000000000000142</v>
      </c>
    </row>
    <row r="36" spans="1:12" s="368" customFormat="1" ht="15.95" customHeight="1" x14ac:dyDescent="0.2">
      <c r="A36" s="374" t="s">
        <v>350</v>
      </c>
      <c r="B36" s="375"/>
      <c r="C36" s="376"/>
      <c r="D36" s="375"/>
      <c r="E36" s="377"/>
      <c r="F36" s="547">
        <v>7329</v>
      </c>
      <c r="G36" s="547">
        <v>7046</v>
      </c>
      <c r="H36" s="547">
        <v>8378</v>
      </c>
      <c r="I36" s="547">
        <v>10759</v>
      </c>
      <c r="J36" s="547">
        <v>8225</v>
      </c>
      <c r="K36" s="548">
        <v>-896</v>
      </c>
      <c r="L36" s="379">
        <v>-10.893617021276595</v>
      </c>
    </row>
    <row r="37" spans="1:12" s="368" customFormat="1" ht="15.95" customHeight="1" x14ac:dyDescent="0.2">
      <c r="A37" s="380"/>
      <c r="B37" s="381" t="s">
        <v>113</v>
      </c>
      <c r="C37" s="381" t="s">
        <v>351</v>
      </c>
      <c r="D37" s="381"/>
      <c r="E37" s="382"/>
      <c r="F37" s="547">
        <v>3183</v>
      </c>
      <c r="G37" s="547">
        <v>3460</v>
      </c>
      <c r="H37" s="547">
        <v>3443</v>
      </c>
      <c r="I37" s="547">
        <v>3633</v>
      </c>
      <c r="J37" s="547">
        <v>3360</v>
      </c>
      <c r="K37" s="548">
        <v>-177</v>
      </c>
      <c r="L37" s="379">
        <v>-5.2678571428571432</v>
      </c>
    </row>
    <row r="38" spans="1:12" s="368" customFormat="1" ht="15.95" customHeight="1" x14ac:dyDescent="0.2">
      <c r="A38" s="380"/>
      <c r="B38" s="383" t="s">
        <v>105</v>
      </c>
      <c r="C38" s="383" t="s">
        <v>106</v>
      </c>
      <c r="D38" s="384"/>
      <c r="E38" s="382"/>
      <c r="F38" s="547">
        <v>4164</v>
      </c>
      <c r="G38" s="547">
        <v>4163</v>
      </c>
      <c r="H38" s="547">
        <v>4892</v>
      </c>
      <c r="I38" s="547">
        <v>5944</v>
      </c>
      <c r="J38" s="549">
        <v>4570</v>
      </c>
      <c r="K38" s="548">
        <v>-406</v>
      </c>
      <c r="L38" s="379">
        <v>-8.8840262582056901</v>
      </c>
    </row>
    <row r="39" spans="1:12" s="368" customFormat="1" ht="15.95" customHeight="1" x14ac:dyDescent="0.2">
      <c r="A39" s="380"/>
      <c r="B39" s="384"/>
      <c r="C39" s="381" t="s">
        <v>352</v>
      </c>
      <c r="D39" s="384"/>
      <c r="E39" s="382"/>
      <c r="F39" s="547">
        <v>1753</v>
      </c>
      <c r="G39" s="547">
        <v>2032</v>
      </c>
      <c r="H39" s="547">
        <v>1951</v>
      </c>
      <c r="I39" s="547">
        <v>2069</v>
      </c>
      <c r="J39" s="547">
        <v>1883</v>
      </c>
      <c r="K39" s="548">
        <v>-130</v>
      </c>
      <c r="L39" s="379">
        <v>-6.9038767923526292</v>
      </c>
    </row>
    <row r="40" spans="1:12" s="368" customFormat="1" ht="15.95" customHeight="1" x14ac:dyDescent="0.2">
      <c r="A40" s="380"/>
      <c r="B40" s="383"/>
      <c r="C40" s="383" t="s">
        <v>107</v>
      </c>
      <c r="D40" s="384"/>
      <c r="E40" s="382"/>
      <c r="F40" s="547">
        <v>3165</v>
      </c>
      <c r="G40" s="547">
        <v>2883</v>
      </c>
      <c r="H40" s="547">
        <v>3486</v>
      </c>
      <c r="I40" s="547">
        <v>4815</v>
      </c>
      <c r="J40" s="547">
        <v>3655</v>
      </c>
      <c r="K40" s="548">
        <v>-490</v>
      </c>
      <c r="L40" s="379">
        <v>-13.406292749658002</v>
      </c>
    </row>
    <row r="41" spans="1:12" s="368" customFormat="1" ht="24" customHeight="1" x14ac:dyDescent="0.2">
      <c r="A41" s="380"/>
      <c r="B41" s="384"/>
      <c r="C41" s="381" t="s">
        <v>352</v>
      </c>
      <c r="D41" s="384"/>
      <c r="E41" s="382"/>
      <c r="F41" s="547">
        <v>1430</v>
      </c>
      <c r="G41" s="547">
        <v>1428</v>
      </c>
      <c r="H41" s="547">
        <v>1492</v>
      </c>
      <c r="I41" s="547">
        <v>1564</v>
      </c>
      <c r="J41" s="549">
        <v>1477</v>
      </c>
      <c r="K41" s="548">
        <v>-47</v>
      </c>
      <c r="L41" s="379">
        <v>-3.1821259309410967</v>
      </c>
    </row>
    <row r="42" spans="1:12" s="110" customFormat="1" ht="15" customHeight="1" x14ac:dyDescent="0.2">
      <c r="A42" s="380"/>
      <c r="B42" s="383" t="s">
        <v>113</v>
      </c>
      <c r="C42" s="383" t="s">
        <v>353</v>
      </c>
      <c r="D42" s="384"/>
      <c r="E42" s="382"/>
      <c r="F42" s="547">
        <v>1710</v>
      </c>
      <c r="G42" s="547">
        <v>1800</v>
      </c>
      <c r="H42" s="547">
        <v>1848</v>
      </c>
      <c r="I42" s="547">
        <v>1903</v>
      </c>
      <c r="J42" s="547">
        <v>1607</v>
      </c>
      <c r="K42" s="548">
        <v>103</v>
      </c>
      <c r="L42" s="379">
        <v>6.4094586185438702</v>
      </c>
    </row>
    <row r="43" spans="1:12" s="110" customFormat="1" ht="15" customHeight="1" x14ac:dyDescent="0.2">
      <c r="A43" s="380"/>
      <c r="B43" s="384"/>
      <c r="C43" s="381" t="s">
        <v>352</v>
      </c>
      <c r="D43" s="384"/>
      <c r="E43" s="382"/>
      <c r="F43" s="547">
        <v>952</v>
      </c>
      <c r="G43" s="547">
        <v>1089</v>
      </c>
      <c r="H43" s="547">
        <v>1052</v>
      </c>
      <c r="I43" s="547">
        <v>1118</v>
      </c>
      <c r="J43" s="547">
        <v>904</v>
      </c>
      <c r="K43" s="548">
        <v>48</v>
      </c>
      <c r="L43" s="379">
        <v>5.3097345132743365</v>
      </c>
    </row>
    <row r="44" spans="1:12" s="110" customFormat="1" ht="15" customHeight="1" x14ac:dyDescent="0.2">
      <c r="A44" s="380"/>
      <c r="B44" s="383"/>
      <c r="C44" s="365" t="s">
        <v>109</v>
      </c>
      <c r="D44" s="384"/>
      <c r="E44" s="382"/>
      <c r="F44" s="547">
        <v>5069</v>
      </c>
      <c r="G44" s="547">
        <v>4822</v>
      </c>
      <c r="H44" s="547">
        <v>5783</v>
      </c>
      <c r="I44" s="547">
        <v>7853</v>
      </c>
      <c r="J44" s="549">
        <v>5895</v>
      </c>
      <c r="K44" s="548">
        <v>-826</v>
      </c>
      <c r="L44" s="379">
        <v>-14.011874469889737</v>
      </c>
    </row>
    <row r="45" spans="1:12" s="110" customFormat="1" ht="15" customHeight="1" x14ac:dyDescent="0.2">
      <c r="A45" s="380"/>
      <c r="B45" s="384"/>
      <c r="C45" s="381" t="s">
        <v>352</v>
      </c>
      <c r="D45" s="384"/>
      <c r="E45" s="382"/>
      <c r="F45" s="547">
        <v>2075</v>
      </c>
      <c r="G45" s="547">
        <v>2208</v>
      </c>
      <c r="H45" s="547">
        <v>2206</v>
      </c>
      <c r="I45" s="547">
        <v>2363</v>
      </c>
      <c r="J45" s="547">
        <v>2209</v>
      </c>
      <c r="K45" s="548">
        <v>-134</v>
      </c>
      <c r="L45" s="379">
        <v>-6.0660932548664555</v>
      </c>
    </row>
    <row r="46" spans="1:12" s="110" customFormat="1" ht="15" customHeight="1" x14ac:dyDescent="0.2">
      <c r="A46" s="380"/>
      <c r="B46" s="383"/>
      <c r="C46" s="365" t="s">
        <v>110</v>
      </c>
      <c r="D46" s="384"/>
      <c r="E46" s="382"/>
      <c r="F46" s="547">
        <v>500</v>
      </c>
      <c r="G46" s="547">
        <v>372</v>
      </c>
      <c r="H46" s="547">
        <v>699</v>
      </c>
      <c r="I46" s="547">
        <v>949</v>
      </c>
      <c r="J46" s="547">
        <v>641</v>
      </c>
      <c r="K46" s="548">
        <v>-141</v>
      </c>
      <c r="L46" s="379">
        <v>-21.996879875195006</v>
      </c>
    </row>
    <row r="47" spans="1:12" s="110" customFormat="1" ht="15" customHeight="1" x14ac:dyDescent="0.2">
      <c r="A47" s="380"/>
      <c r="B47" s="384"/>
      <c r="C47" s="381" t="s">
        <v>352</v>
      </c>
      <c r="D47" s="384"/>
      <c r="E47" s="382"/>
      <c r="F47" s="547">
        <v>130</v>
      </c>
      <c r="G47" s="547">
        <v>133</v>
      </c>
      <c r="H47" s="547">
        <v>156</v>
      </c>
      <c r="I47" s="547">
        <v>130</v>
      </c>
      <c r="J47" s="549">
        <v>197</v>
      </c>
      <c r="K47" s="548">
        <v>-67</v>
      </c>
      <c r="L47" s="379">
        <v>-34.01015228426396</v>
      </c>
    </row>
    <row r="48" spans="1:12" s="110" customFormat="1" ht="15" customHeight="1" x14ac:dyDescent="0.2">
      <c r="A48" s="380"/>
      <c r="B48" s="384"/>
      <c r="C48" s="365" t="s">
        <v>111</v>
      </c>
      <c r="D48" s="385"/>
      <c r="E48" s="386"/>
      <c r="F48" s="547">
        <v>50</v>
      </c>
      <c r="G48" s="547">
        <v>52</v>
      </c>
      <c r="H48" s="547">
        <v>48</v>
      </c>
      <c r="I48" s="547">
        <v>54</v>
      </c>
      <c r="J48" s="547">
        <v>82</v>
      </c>
      <c r="K48" s="548">
        <v>-32</v>
      </c>
      <c r="L48" s="379">
        <v>-39.024390243902438</v>
      </c>
    </row>
    <row r="49" spans="1:12" s="110" customFormat="1" ht="15" customHeight="1" x14ac:dyDescent="0.2">
      <c r="A49" s="380"/>
      <c r="B49" s="384"/>
      <c r="C49" s="381" t="s">
        <v>352</v>
      </c>
      <c r="D49" s="384"/>
      <c r="E49" s="382"/>
      <c r="F49" s="547">
        <v>26</v>
      </c>
      <c r="G49" s="547">
        <v>30</v>
      </c>
      <c r="H49" s="547">
        <v>29</v>
      </c>
      <c r="I49" s="547">
        <v>22</v>
      </c>
      <c r="J49" s="547">
        <v>50</v>
      </c>
      <c r="K49" s="548">
        <v>-24</v>
      </c>
      <c r="L49" s="379">
        <v>-48</v>
      </c>
    </row>
    <row r="50" spans="1:12" s="110" customFormat="1" ht="15" customHeight="1" x14ac:dyDescent="0.2">
      <c r="A50" s="380"/>
      <c r="B50" s="383" t="s">
        <v>113</v>
      </c>
      <c r="C50" s="381" t="s">
        <v>181</v>
      </c>
      <c r="D50" s="384"/>
      <c r="E50" s="382"/>
      <c r="F50" s="547">
        <v>4408</v>
      </c>
      <c r="G50" s="547">
        <v>3626</v>
      </c>
      <c r="H50" s="547">
        <v>5116</v>
      </c>
      <c r="I50" s="547">
        <v>7072</v>
      </c>
      <c r="J50" s="549">
        <v>5101</v>
      </c>
      <c r="K50" s="548">
        <v>-693</v>
      </c>
      <c r="L50" s="379">
        <v>-13.585571456577142</v>
      </c>
    </row>
    <row r="51" spans="1:12" s="110" customFormat="1" ht="15" customHeight="1" x14ac:dyDescent="0.2">
      <c r="A51" s="380"/>
      <c r="B51" s="384"/>
      <c r="C51" s="381" t="s">
        <v>352</v>
      </c>
      <c r="D51" s="384"/>
      <c r="E51" s="382"/>
      <c r="F51" s="547">
        <v>1587</v>
      </c>
      <c r="G51" s="547">
        <v>1380</v>
      </c>
      <c r="H51" s="547">
        <v>1672</v>
      </c>
      <c r="I51" s="547">
        <v>1690</v>
      </c>
      <c r="J51" s="547">
        <v>1692</v>
      </c>
      <c r="K51" s="548">
        <v>-105</v>
      </c>
      <c r="L51" s="379">
        <v>-6.205673758865248</v>
      </c>
    </row>
    <row r="52" spans="1:12" s="110" customFormat="1" ht="15" customHeight="1" x14ac:dyDescent="0.2">
      <c r="A52" s="380"/>
      <c r="B52" s="383"/>
      <c r="C52" s="381" t="s">
        <v>182</v>
      </c>
      <c r="D52" s="384"/>
      <c r="E52" s="382"/>
      <c r="F52" s="547">
        <v>2921</v>
      </c>
      <c r="G52" s="547">
        <v>3420</v>
      </c>
      <c r="H52" s="547">
        <v>3262</v>
      </c>
      <c r="I52" s="547">
        <v>3687</v>
      </c>
      <c r="J52" s="547">
        <v>3124</v>
      </c>
      <c r="K52" s="548">
        <v>-203</v>
      </c>
      <c r="L52" s="379">
        <v>-6.4980793854033294</v>
      </c>
    </row>
    <row r="53" spans="1:12" s="269" customFormat="1" ht="11.25" customHeight="1" x14ac:dyDescent="0.2">
      <c r="A53" s="380"/>
      <c r="B53" s="384"/>
      <c r="C53" s="381" t="s">
        <v>352</v>
      </c>
      <c r="D53" s="384"/>
      <c r="E53" s="382"/>
      <c r="F53" s="547">
        <v>1596</v>
      </c>
      <c r="G53" s="547">
        <v>2080</v>
      </c>
      <c r="H53" s="547">
        <v>1771</v>
      </c>
      <c r="I53" s="547">
        <v>1943</v>
      </c>
      <c r="J53" s="549">
        <v>1668</v>
      </c>
      <c r="K53" s="548">
        <v>-72</v>
      </c>
      <c r="L53" s="379">
        <v>-4.3165467625899279</v>
      </c>
    </row>
    <row r="54" spans="1:12" s="151" customFormat="1" ht="12.75" customHeight="1" x14ac:dyDescent="0.2">
      <c r="A54" s="380"/>
      <c r="B54" s="383" t="s">
        <v>113</v>
      </c>
      <c r="C54" s="383" t="s">
        <v>116</v>
      </c>
      <c r="D54" s="384"/>
      <c r="E54" s="382"/>
      <c r="F54" s="547">
        <v>5245</v>
      </c>
      <c r="G54" s="547">
        <v>5004</v>
      </c>
      <c r="H54" s="547">
        <v>6165</v>
      </c>
      <c r="I54" s="547">
        <v>8274</v>
      </c>
      <c r="J54" s="547">
        <v>6140</v>
      </c>
      <c r="K54" s="548">
        <v>-895</v>
      </c>
      <c r="L54" s="379">
        <v>-14.576547231270359</v>
      </c>
    </row>
    <row r="55" spans="1:12" ht="11.25" x14ac:dyDescent="0.2">
      <c r="A55" s="380"/>
      <c r="B55" s="384"/>
      <c r="C55" s="381" t="s">
        <v>352</v>
      </c>
      <c r="D55" s="384"/>
      <c r="E55" s="382"/>
      <c r="F55" s="547">
        <v>2238</v>
      </c>
      <c r="G55" s="547">
        <v>2430</v>
      </c>
      <c r="H55" s="547">
        <v>2398</v>
      </c>
      <c r="I55" s="547">
        <v>2686</v>
      </c>
      <c r="J55" s="547">
        <v>2417</v>
      </c>
      <c r="K55" s="548">
        <v>-179</v>
      </c>
      <c r="L55" s="379">
        <v>-7.4058750517170049</v>
      </c>
    </row>
    <row r="56" spans="1:12" ht="14.25" customHeight="1" x14ac:dyDescent="0.2">
      <c r="A56" s="380"/>
      <c r="B56" s="384"/>
      <c r="C56" s="383" t="s">
        <v>117</v>
      </c>
      <c r="D56" s="384"/>
      <c r="E56" s="382"/>
      <c r="F56" s="547">
        <v>2079</v>
      </c>
      <c r="G56" s="547">
        <v>2035</v>
      </c>
      <c r="H56" s="547">
        <v>2206</v>
      </c>
      <c r="I56" s="547">
        <v>2480</v>
      </c>
      <c r="J56" s="547">
        <v>2079</v>
      </c>
      <c r="K56" s="548">
        <v>0</v>
      </c>
      <c r="L56" s="379">
        <v>0</v>
      </c>
    </row>
    <row r="57" spans="1:12" ht="18.75" customHeight="1" x14ac:dyDescent="0.2">
      <c r="A57" s="387"/>
      <c r="B57" s="388"/>
      <c r="C57" s="389" t="s">
        <v>352</v>
      </c>
      <c r="D57" s="388"/>
      <c r="E57" s="390"/>
      <c r="F57" s="550">
        <v>944</v>
      </c>
      <c r="G57" s="551">
        <v>1026</v>
      </c>
      <c r="H57" s="551">
        <v>1042</v>
      </c>
      <c r="I57" s="551">
        <v>945</v>
      </c>
      <c r="J57" s="551">
        <v>942</v>
      </c>
      <c r="K57" s="552">
        <f t="shared" ref="K57" si="0">IF(OR(F57=".",J57=".")=TRUE,".",IF(OR(F57="*",J57="*")=TRUE,"*",IF(AND(F57="-",J57="-")=TRUE,"-",IF(AND(ISNUMBER(J57),ISNUMBER(F57))=TRUE,IF(F57-J57=0,0,F57-J57),IF(ISNUMBER(F57)=TRUE,F57,-J57)))))</f>
        <v>2</v>
      </c>
      <c r="L57" s="391">
        <f t="shared" ref="L57" si="1">IF(K57 =".",".",IF(K57 ="*","*",IF(K57="-","-",IF(K57=0,0,IF(OR(J57="-",J57=".",F57="-",F57=".")=TRUE,"X",IF(J57=0,"0,0",IF(ABS(K57*100/J57)&gt;250,".X",(K57*100/J57))))))))</f>
        <v>0.21231422505307856</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519</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7527</v>
      </c>
      <c r="E11" s="114">
        <v>7574</v>
      </c>
      <c r="F11" s="114">
        <v>10344</v>
      </c>
      <c r="G11" s="114">
        <v>10971</v>
      </c>
      <c r="H11" s="140">
        <v>8470</v>
      </c>
      <c r="I11" s="115">
        <v>-943</v>
      </c>
      <c r="J11" s="116">
        <v>-11.133412042502952</v>
      </c>
    </row>
    <row r="12" spans="1:15" s="110" customFormat="1" ht="24.95" customHeight="1" x14ac:dyDescent="0.2">
      <c r="A12" s="193" t="s">
        <v>132</v>
      </c>
      <c r="B12" s="194" t="s">
        <v>133</v>
      </c>
      <c r="C12" s="113">
        <v>0.30556662681015012</v>
      </c>
      <c r="D12" s="115">
        <v>23</v>
      </c>
      <c r="E12" s="114">
        <v>16</v>
      </c>
      <c r="F12" s="114">
        <v>30</v>
      </c>
      <c r="G12" s="114">
        <v>21</v>
      </c>
      <c r="H12" s="140">
        <v>23</v>
      </c>
      <c r="I12" s="115">
        <v>0</v>
      </c>
      <c r="J12" s="116">
        <v>0</v>
      </c>
    </row>
    <row r="13" spans="1:15" s="110" customFormat="1" ht="24.95" customHeight="1" x14ac:dyDescent="0.2">
      <c r="A13" s="193" t="s">
        <v>134</v>
      </c>
      <c r="B13" s="199" t="s">
        <v>214</v>
      </c>
      <c r="C13" s="113">
        <v>0.63770426464726981</v>
      </c>
      <c r="D13" s="115">
        <v>48</v>
      </c>
      <c r="E13" s="114">
        <v>48</v>
      </c>
      <c r="F13" s="114">
        <v>68</v>
      </c>
      <c r="G13" s="114">
        <v>37</v>
      </c>
      <c r="H13" s="140">
        <v>56</v>
      </c>
      <c r="I13" s="115">
        <v>-8</v>
      </c>
      <c r="J13" s="116">
        <v>-14.285714285714286</v>
      </c>
    </row>
    <row r="14" spans="1:15" s="287" customFormat="1" ht="24.95" customHeight="1" x14ac:dyDescent="0.2">
      <c r="A14" s="193" t="s">
        <v>215</v>
      </c>
      <c r="B14" s="199" t="s">
        <v>137</v>
      </c>
      <c r="C14" s="113">
        <v>11.226252158894646</v>
      </c>
      <c r="D14" s="115">
        <v>845</v>
      </c>
      <c r="E14" s="114">
        <v>1017</v>
      </c>
      <c r="F14" s="114">
        <v>1653</v>
      </c>
      <c r="G14" s="114">
        <v>3813</v>
      </c>
      <c r="H14" s="140">
        <v>864</v>
      </c>
      <c r="I14" s="115">
        <v>-19</v>
      </c>
      <c r="J14" s="116">
        <v>-2.199074074074074</v>
      </c>
      <c r="K14" s="110"/>
      <c r="L14" s="110"/>
      <c r="M14" s="110"/>
      <c r="N14" s="110"/>
      <c r="O14" s="110"/>
    </row>
    <row r="15" spans="1:15" s="110" customFormat="1" ht="24.95" customHeight="1" x14ac:dyDescent="0.2">
      <c r="A15" s="193" t="s">
        <v>216</v>
      </c>
      <c r="B15" s="199" t="s">
        <v>217</v>
      </c>
      <c r="C15" s="113">
        <v>6.9748903945795133</v>
      </c>
      <c r="D15" s="115">
        <v>525</v>
      </c>
      <c r="E15" s="114">
        <v>494</v>
      </c>
      <c r="F15" s="114">
        <v>730</v>
      </c>
      <c r="G15" s="114">
        <v>3538</v>
      </c>
      <c r="H15" s="140">
        <v>525</v>
      </c>
      <c r="I15" s="115">
        <v>0</v>
      </c>
      <c r="J15" s="116">
        <v>0</v>
      </c>
    </row>
    <row r="16" spans="1:15" s="287" customFormat="1" ht="24.95" customHeight="1" x14ac:dyDescent="0.2">
      <c r="A16" s="193" t="s">
        <v>218</v>
      </c>
      <c r="B16" s="199" t="s">
        <v>141</v>
      </c>
      <c r="C16" s="113">
        <v>2.8962402019396838</v>
      </c>
      <c r="D16" s="115">
        <v>218</v>
      </c>
      <c r="E16" s="114">
        <v>461</v>
      </c>
      <c r="F16" s="114">
        <v>258</v>
      </c>
      <c r="G16" s="114">
        <v>196</v>
      </c>
      <c r="H16" s="140">
        <v>261</v>
      </c>
      <c r="I16" s="115">
        <v>-43</v>
      </c>
      <c r="J16" s="116">
        <v>-16.475095785440612</v>
      </c>
      <c r="K16" s="110"/>
      <c r="L16" s="110"/>
      <c r="M16" s="110"/>
      <c r="N16" s="110"/>
      <c r="O16" s="110"/>
    </row>
    <row r="17" spans="1:15" s="110" customFormat="1" ht="24.95" customHeight="1" x14ac:dyDescent="0.2">
      <c r="A17" s="193" t="s">
        <v>142</v>
      </c>
      <c r="B17" s="199" t="s">
        <v>220</v>
      </c>
      <c r="C17" s="113">
        <v>1.3551215623754485</v>
      </c>
      <c r="D17" s="115">
        <v>102</v>
      </c>
      <c r="E17" s="114">
        <v>62</v>
      </c>
      <c r="F17" s="114">
        <v>665</v>
      </c>
      <c r="G17" s="114">
        <v>79</v>
      </c>
      <c r="H17" s="140">
        <v>78</v>
      </c>
      <c r="I17" s="115">
        <v>24</v>
      </c>
      <c r="J17" s="116">
        <v>30.76923076923077</v>
      </c>
    </row>
    <row r="18" spans="1:15" s="287" customFormat="1" ht="24.95" customHeight="1" x14ac:dyDescent="0.2">
      <c r="A18" s="201" t="s">
        <v>144</v>
      </c>
      <c r="B18" s="202" t="s">
        <v>145</v>
      </c>
      <c r="C18" s="113">
        <v>4.224790753288163</v>
      </c>
      <c r="D18" s="115">
        <v>318</v>
      </c>
      <c r="E18" s="114">
        <v>159</v>
      </c>
      <c r="F18" s="114">
        <v>844</v>
      </c>
      <c r="G18" s="114">
        <v>279</v>
      </c>
      <c r="H18" s="140">
        <v>230</v>
      </c>
      <c r="I18" s="115">
        <v>88</v>
      </c>
      <c r="J18" s="116">
        <v>38.260869565217391</v>
      </c>
      <c r="K18" s="110"/>
      <c r="L18" s="110"/>
      <c r="M18" s="110"/>
      <c r="N18" s="110"/>
      <c r="O18" s="110"/>
    </row>
    <row r="19" spans="1:15" s="110" customFormat="1" ht="24.95" customHeight="1" x14ac:dyDescent="0.2">
      <c r="A19" s="193" t="s">
        <v>146</v>
      </c>
      <c r="B19" s="199" t="s">
        <v>147</v>
      </c>
      <c r="C19" s="113">
        <v>9.4459944200876844</v>
      </c>
      <c r="D19" s="115">
        <v>711</v>
      </c>
      <c r="E19" s="114">
        <v>703</v>
      </c>
      <c r="F19" s="114">
        <v>981</v>
      </c>
      <c r="G19" s="114">
        <v>632</v>
      </c>
      <c r="H19" s="140">
        <v>772</v>
      </c>
      <c r="I19" s="115">
        <v>-61</v>
      </c>
      <c r="J19" s="116">
        <v>-7.9015544041450774</v>
      </c>
    </row>
    <row r="20" spans="1:15" s="287" customFormat="1" ht="24.95" customHeight="1" x14ac:dyDescent="0.2">
      <c r="A20" s="193" t="s">
        <v>148</v>
      </c>
      <c r="B20" s="199" t="s">
        <v>149</v>
      </c>
      <c r="C20" s="113">
        <v>4.3842168194499802</v>
      </c>
      <c r="D20" s="115">
        <v>330</v>
      </c>
      <c r="E20" s="114">
        <v>153</v>
      </c>
      <c r="F20" s="114">
        <v>222</v>
      </c>
      <c r="G20" s="114">
        <v>161</v>
      </c>
      <c r="H20" s="140">
        <v>216</v>
      </c>
      <c r="I20" s="115">
        <v>114</v>
      </c>
      <c r="J20" s="116">
        <v>52.777777777777779</v>
      </c>
      <c r="K20" s="110"/>
      <c r="L20" s="110"/>
      <c r="M20" s="110"/>
      <c r="N20" s="110"/>
      <c r="O20" s="110"/>
    </row>
    <row r="21" spans="1:15" s="110" customFormat="1" ht="24.95" customHeight="1" x14ac:dyDescent="0.2">
      <c r="A21" s="201" t="s">
        <v>150</v>
      </c>
      <c r="B21" s="202" t="s">
        <v>151</v>
      </c>
      <c r="C21" s="113">
        <v>6.6560382622558789</v>
      </c>
      <c r="D21" s="115">
        <v>501</v>
      </c>
      <c r="E21" s="114">
        <v>452</v>
      </c>
      <c r="F21" s="114">
        <v>540</v>
      </c>
      <c r="G21" s="114">
        <v>464</v>
      </c>
      <c r="H21" s="140">
        <v>519</v>
      </c>
      <c r="I21" s="115">
        <v>-18</v>
      </c>
      <c r="J21" s="116">
        <v>-3.4682080924855492</v>
      </c>
    </row>
    <row r="22" spans="1:15" s="110" customFormat="1" ht="24.95" customHeight="1" x14ac:dyDescent="0.2">
      <c r="A22" s="201" t="s">
        <v>152</v>
      </c>
      <c r="B22" s="199" t="s">
        <v>153</v>
      </c>
      <c r="C22" s="113">
        <v>8.2635844293875387</v>
      </c>
      <c r="D22" s="115">
        <v>622</v>
      </c>
      <c r="E22" s="114">
        <v>498</v>
      </c>
      <c r="F22" s="114">
        <v>572</v>
      </c>
      <c r="G22" s="114">
        <v>688</v>
      </c>
      <c r="H22" s="140">
        <v>761</v>
      </c>
      <c r="I22" s="115">
        <v>-139</v>
      </c>
      <c r="J22" s="116">
        <v>-18.265440210249672</v>
      </c>
    </row>
    <row r="23" spans="1:15" s="110" customFormat="1" ht="24.95" customHeight="1" x14ac:dyDescent="0.2">
      <c r="A23" s="193" t="s">
        <v>154</v>
      </c>
      <c r="B23" s="199" t="s">
        <v>155</v>
      </c>
      <c r="C23" s="113">
        <v>1.3684070678889331</v>
      </c>
      <c r="D23" s="115">
        <v>103</v>
      </c>
      <c r="E23" s="114">
        <v>78</v>
      </c>
      <c r="F23" s="114">
        <v>154</v>
      </c>
      <c r="G23" s="114">
        <v>91</v>
      </c>
      <c r="H23" s="140">
        <v>78</v>
      </c>
      <c r="I23" s="115">
        <v>25</v>
      </c>
      <c r="J23" s="116">
        <v>32.051282051282051</v>
      </c>
    </row>
    <row r="24" spans="1:15" s="110" customFormat="1" ht="24.95" customHeight="1" x14ac:dyDescent="0.2">
      <c r="A24" s="193" t="s">
        <v>156</v>
      </c>
      <c r="B24" s="199" t="s">
        <v>221</v>
      </c>
      <c r="C24" s="113">
        <v>12.063239006244187</v>
      </c>
      <c r="D24" s="115">
        <v>908</v>
      </c>
      <c r="E24" s="114">
        <v>792</v>
      </c>
      <c r="F24" s="114">
        <v>942</v>
      </c>
      <c r="G24" s="114">
        <v>859</v>
      </c>
      <c r="H24" s="140">
        <v>1513</v>
      </c>
      <c r="I24" s="115">
        <v>-605</v>
      </c>
      <c r="J24" s="116">
        <v>-39.986781229345674</v>
      </c>
    </row>
    <row r="25" spans="1:15" s="110" customFormat="1" ht="24.95" customHeight="1" x14ac:dyDescent="0.2">
      <c r="A25" s="193" t="s">
        <v>222</v>
      </c>
      <c r="B25" s="204" t="s">
        <v>159</v>
      </c>
      <c r="C25" s="113">
        <v>4.2779327753421015</v>
      </c>
      <c r="D25" s="115">
        <v>322</v>
      </c>
      <c r="E25" s="114">
        <v>439</v>
      </c>
      <c r="F25" s="114">
        <v>411</v>
      </c>
      <c r="G25" s="114">
        <v>635</v>
      </c>
      <c r="H25" s="140">
        <v>347</v>
      </c>
      <c r="I25" s="115">
        <v>-25</v>
      </c>
      <c r="J25" s="116">
        <v>-7.2046109510086458</v>
      </c>
    </row>
    <row r="26" spans="1:15" s="110" customFormat="1" ht="24.95" customHeight="1" x14ac:dyDescent="0.2">
      <c r="A26" s="201">
        <v>782.78300000000002</v>
      </c>
      <c r="B26" s="203" t="s">
        <v>160</v>
      </c>
      <c r="C26" s="113">
        <v>12.382091138567823</v>
      </c>
      <c r="D26" s="115">
        <v>932</v>
      </c>
      <c r="E26" s="114">
        <v>891</v>
      </c>
      <c r="F26" s="114">
        <v>1022</v>
      </c>
      <c r="G26" s="114">
        <v>1019</v>
      </c>
      <c r="H26" s="140">
        <v>968</v>
      </c>
      <c r="I26" s="115">
        <v>-36</v>
      </c>
      <c r="J26" s="116">
        <v>-3.71900826446281</v>
      </c>
    </row>
    <row r="27" spans="1:15" s="110" customFormat="1" ht="24.95" customHeight="1" x14ac:dyDescent="0.2">
      <c r="A27" s="193" t="s">
        <v>161</v>
      </c>
      <c r="B27" s="199" t="s">
        <v>162</v>
      </c>
      <c r="C27" s="113">
        <v>2.0326823435631725</v>
      </c>
      <c r="D27" s="115">
        <v>153</v>
      </c>
      <c r="E27" s="114">
        <v>160</v>
      </c>
      <c r="F27" s="114">
        <v>292</v>
      </c>
      <c r="G27" s="114">
        <v>253</v>
      </c>
      <c r="H27" s="140">
        <v>300</v>
      </c>
      <c r="I27" s="115">
        <v>-147</v>
      </c>
      <c r="J27" s="116">
        <v>-49</v>
      </c>
    </row>
    <row r="28" spans="1:15" s="110" customFormat="1" ht="24.95" customHeight="1" x14ac:dyDescent="0.2">
      <c r="A28" s="193" t="s">
        <v>163</v>
      </c>
      <c r="B28" s="199" t="s">
        <v>164</v>
      </c>
      <c r="C28" s="113">
        <v>9.3264248704663206</v>
      </c>
      <c r="D28" s="115">
        <v>702</v>
      </c>
      <c r="E28" s="114">
        <v>979</v>
      </c>
      <c r="F28" s="114">
        <v>950</v>
      </c>
      <c r="G28" s="114">
        <v>830</v>
      </c>
      <c r="H28" s="140">
        <v>698</v>
      </c>
      <c r="I28" s="115">
        <v>4</v>
      </c>
      <c r="J28" s="116">
        <v>0.57306590257879653</v>
      </c>
    </row>
    <row r="29" spans="1:15" s="110" customFormat="1" ht="24.95" customHeight="1" x14ac:dyDescent="0.2">
      <c r="A29" s="193">
        <v>86</v>
      </c>
      <c r="B29" s="199" t="s">
        <v>165</v>
      </c>
      <c r="C29" s="113">
        <v>4.2779327753421015</v>
      </c>
      <c r="D29" s="115">
        <v>322</v>
      </c>
      <c r="E29" s="114">
        <v>438</v>
      </c>
      <c r="F29" s="114">
        <v>517</v>
      </c>
      <c r="G29" s="114">
        <v>406</v>
      </c>
      <c r="H29" s="140">
        <v>399</v>
      </c>
      <c r="I29" s="115">
        <v>-77</v>
      </c>
      <c r="J29" s="116">
        <v>-19.298245614035089</v>
      </c>
    </row>
    <row r="30" spans="1:15" s="110" customFormat="1" ht="24.95" customHeight="1" x14ac:dyDescent="0.2">
      <c r="A30" s="193">
        <v>87.88</v>
      </c>
      <c r="B30" s="204" t="s">
        <v>166</v>
      </c>
      <c r="C30" s="113">
        <v>5.4603427660422481</v>
      </c>
      <c r="D30" s="115">
        <v>411</v>
      </c>
      <c r="E30" s="114">
        <v>443</v>
      </c>
      <c r="F30" s="114">
        <v>616</v>
      </c>
      <c r="G30" s="114">
        <v>422</v>
      </c>
      <c r="H30" s="140">
        <v>384</v>
      </c>
      <c r="I30" s="115">
        <v>27</v>
      </c>
      <c r="J30" s="116">
        <v>7.03125</v>
      </c>
    </row>
    <row r="31" spans="1:15" s="110" customFormat="1" ht="24.95" customHeight="1" x14ac:dyDescent="0.2">
      <c r="A31" s="193" t="s">
        <v>167</v>
      </c>
      <c r="B31" s="199" t="s">
        <v>168</v>
      </c>
      <c r="C31" s="113">
        <v>3.6667995217218015</v>
      </c>
      <c r="D31" s="115">
        <v>276</v>
      </c>
      <c r="E31" s="114">
        <v>308</v>
      </c>
      <c r="F31" s="114">
        <v>530</v>
      </c>
      <c r="G31" s="114">
        <v>361</v>
      </c>
      <c r="H31" s="140">
        <v>342</v>
      </c>
      <c r="I31" s="115">
        <v>-66</v>
      </c>
      <c r="J31" s="116">
        <v>-19.298245614035089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0.30556662681015012</v>
      </c>
      <c r="D34" s="115">
        <v>23</v>
      </c>
      <c r="E34" s="114">
        <v>16</v>
      </c>
      <c r="F34" s="114">
        <v>30</v>
      </c>
      <c r="G34" s="114">
        <v>21</v>
      </c>
      <c r="H34" s="140">
        <v>23</v>
      </c>
      <c r="I34" s="115">
        <v>0</v>
      </c>
      <c r="J34" s="116">
        <v>0</v>
      </c>
    </row>
    <row r="35" spans="1:10" s="110" customFormat="1" ht="24.95" customHeight="1" x14ac:dyDescent="0.2">
      <c r="A35" s="292" t="s">
        <v>171</v>
      </c>
      <c r="B35" s="293" t="s">
        <v>172</v>
      </c>
      <c r="C35" s="113">
        <v>16.088747176830079</v>
      </c>
      <c r="D35" s="115">
        <v>1211</v>
      </c>
      <c r="E35" s="114">
        <v>1224</v>
      </c>
      <c r="F35" s="114">
        <v>2565</v>
      </c>
      <c r="G35" s="114">
        <v>4129</v>
      </c>
      <c r="H35" s="140">
        <v>1150</v>
      </c>
      <c r="I35" s="115">
        <v>61</v>
      </c>
      <c r="J35" s="116">
        <v>5.3043478260869561</v>
      </c>
    </row>
    <row r="36" spans="1:10" s="110" customFormat="1" ht="24.95" customHeight="1" x14ac:dyDescent="0.2">
      <c r="A36" s="294" t="s">
        <v>173</v>
      </c>
      <c r="B36" s="295" t="s">
        <v>174</v>
      </c>
      <c r="C36" s="125">
        <v>83.60568619635977</v>
      </c>
      <c r="D36" s="143">
        <v>6293</v>
      </c>
      <c r="E36" s="144">
        <v>6334</v>
      </c>
      <c r="F36" s="144">
        <v>7749</v>
      </c>
      <c r="G36" s="144">
        <v>6821</v>
      </c>
      <c r="H36" s="145">
        <v>7297</v>
      </c>
      <c r="I36" s="143">
        <v>-1004</v>
      </c>
      <c r="J36" s="146">
        <v>-13.759079073591886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519</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7527</v>
      </c>
      <c r="F11" s="264">
        <v>7574</v>
      </c>
      <c r="G11" s="264">
        <v>10344</v>
      </c>
      <c r="H11" s="264">
        <v>10971</v>
      </c>
      <c r="I11" s="265">
        <v>8470</v>
      </c>
      <c r="J11" s="263">
        <v>-943</v>
      </c>
      <c r="K11" s="266">
        <v>-11.133412042502952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22.080510163411716</v>
      </c>
      <c r="E13" s="115">
        <v>1662</v>
      </c>
      <c r="F13" s="114">
        <v>1806</v>
      </c>
      <c r="G13" s="114">
        <v>2006</v>
      </c>
      <c r="H13" s="114">
        <v>1728</v>
      </c>
      <c r="I13" s="140">
        <v>1659</v>
      </c>
      <c r="J13" s="115">
        <v>3</v>
      </c>
      <c r="K13" s="116">
        <v>0.18083182640144665</v>
      </c>
    </row>
    <row r="14" spans="1:15" ht="15.95" customHeight="1" x14ac:dyDescent="0.2">
      <c r="A14" s="306" t="s">
        <v>230</v>
      </c>
      <c r="B14" s="307"/>
      <c r="C14" s="308"/>
      <c r="D14" s="113">
        <v>43.935166733094192</v>
      </c>
      <c r="E14" s="115">
        <v>3307</v>
      </c>
      <c r="F14" s="114">
        <v>3078</v>
      </c>
      <c r="G14" s="114">
        <v>5084</v>
      </c>
      <c r="H14" s="114">
        <v>4917</v>
      </c>
      <c r="I14" s="140">
        <v>3665</v>
      </c>
      <c r="J14" s="115">
        <v>-358</v>
      </c>
      <c r="K14" s="116">
        <v>-9.7680763983628918</v>
      </c>
    </row>
    <row r="15" spans="1:15" ht="15.95" customHeight="1" x14ac:dyDescent="0.2">
      <c r="A15" s="306" t="s">
        <v>231</v>
      </c>
      <c r="B15" s="307"/>
      <c r="C15" s="308"/>
      <c r="D15" s="113">
        <v>11.877241929055401</v>
      </c>
      <c r="E15" s="115">
        <v>894</v>
      </c>
      <c r="F15" s="114">
        <v>827</v>
      </c>
      <c r="G15" s="114">
        <v>1239</v>
      </c>
      <c r="H15" s="114">
        <v>1609</v>
      </c>
      <c r="I15" s="140">
        <v>1124</v>
      </c>
      <c r="J15" s="115">
        <v>-230</v>
      </c>
      <c r="K15" s="116">
        <v>-20.462633451957295</v>
      </c>
    </row>
    <row r="16" spans="1:15" ht="15.95" customHeight="1" x14ac:dyDescent="0.2">
      <c r="A16" s="306" t="s">
        <v>232</v>
      </c>
      <c r="B16" s="307"/>
      <c r="C16" s="308"/>
      <c r="D16" s="113">
        <v>21.921084097249899</v>
      </c>
      <c r="E16" s="115">
        <v>1650</v>
      </c>
      <c r="F16" s="114">
        <v>1847</v>
      </c>
      <c r="G16" s="114">
        <v>1985</v>
      </c>
      <c r="H16" s="114">
        <v>2701</v>
      </c>
      <c r="I16" s="140">
        <v>2014</v>
      </c>
      <c r="J16" s="115">
        <v>-364</v>
      </c>
      <c r="K16" s="116">
        <v>-18.073485600794438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0.26571011026969577</v>
      </c>
      <c r="E18" s="115">
        <v>20</v>
      </c>
      <c r="F18" s="114">
        <v>12</v>
      </c>
      <c r="G18" s="114">
        <v>38</v>
      </c>
      <c r="H18" s="114">
        <v>41</v>
      </c>
      <c r="I18" s="140">
        <v>27</v>
      </c>
      <c r="J18" s="115">
        <v>-7</v>
      </c>
      <c r="K18" s="116">
        <v>-25.925925925925927</v>
      </c>
    </row>
    <row r="19" spans="1:11" ht="14.1" customHeight="1" x14ac:dyDescent="0.2">
      <c r="A19" s="306" t="s">
        <v>235</v>
      </c>
      <c r="B19" s="307" t="s">
        <v>236</v>
      </c>
      <c r="C19" s="308"/>
      <c r="D19" s="113">
        <v>0.14614056064833267</v>
      </c>
      <c r="E19" s="115">
        <v>11</v>
      </c>
      <c r="F19" s="114">
        <v>9</v>
      </c>
      <c r="G19" s="114">
        <v>25</v>
      </c>
      <c r="H19" s="114">
        <v>15</v>
      </c>
      <c r="I19" s="140">
        <v>22</v>
      </c>
      <c r="J19" s="115">
        <v>-11</v>
      </c>
      <c r="K19" s="116">
        <v>-50</v>
      </c>
    </row>
    <row r="20" spans="1:11" ht="14.1" customHeight="1" x14ac:dyDescent="0.2">
      <c r="A20" s="306">
        <v>12</v>
      </c>
      <c r="B20" s="307" t="s">
        <v>237</v>
      </c>
      <c r="C20" s="308"/>
      <c r="D20" s="113">
        <v>0.87684336388999606</v>
      </c>
      <c r="E20" s="115">
        <v>66</v>
      </c>
      <c r="F20" s="114">
        <v>24</v>
      </c>
      <c r="G20" s="114">
        <v>57</v>
      </c>
      <c r="H20" s="114">
        <v>49</v>
      </c>
      <c r="I20" s="140">
        <v>37</v>
      </c>
      <c r="J20" s="115">
        <v>29</v>
      </c>
      <c r="K20" s="116">
        <v>78.378378378378372</v>
      </c>
    </row>
    <row r="21" spans="1:11" ht="14.1" customHeight="1" x14ac:dyDescent="0.2">
      <c r="A21" s="306">
        <v>21</v>
      </c>
      <c r="B21" s="307" t="s">
        <v>238</v>
      </c>
      <c r="C21" s="308"/>
      <c r="D21" s="113">
        <v>3.9856516540454363E-2</v>
      </c>
      <c r="E21" s="115">
        <v>3</v>
      </c>
      <c r="F21" s="114">
        <v>5</v>
      </c>
      <c r="G21" s="114">
        <v>6</v>
      </c>
      <c r="H21" s="114">
        <v>17</v>
      </c>
      <c r="I21" s="140">
        <v>9</v>
      </c>
      <c r="J21" s="115">
        <v>-6</v>
      </c>
      <c r="K21" s="116">
        <v>-66.666666666666671</v>
      </c>
    </row>
    <row r="22" spans="1:11" ht="14.1" customHeight="1" x14ac:dyDescent="0.2">
      <c r="A22" s="306">
        <v>22</v>
      </c>
      <c r="B22" s="307" t="s">
        <v>239</v>
      </c>
      <c r="C22" s="308"/>
      <c r="D22" s="113">
        <v>0.43842168194499803</v>
      </c>
      <c r="E22" s="115">
        <v>33</v>
      </c>
      <c r="F22" s="114">
        <v>22</v>
      </c>
      <c r="G22" s="114">
        <v>53</v>
      </c>
      <c r="H22" s="114">
        <v>32</v>
      </c>
      <c r="I22" s="140">
        <v>45</v>
      </c>
      <c r="J22" s="115">
        <v>-12</v>
      </c>
      <c r="K22" s="116">
        <v>-26.666666666666668</v>
      </c>
    </row>
    <row r="23" spans="1:11" ht="14.1" customHeight="1" x14ac:dyDescent="0.2">
      <c r="A23" s="306">
        <v>23</v>
      </c>
      <c r="B23" s="307" t="s">
        <v>240</v>
      </c>
      <c r="C23" s="308"/>
      <c r="D23" s="113">
        <v>0.58456224259333067</v>
      </c>
      <c r="E23" s="115">
        <v>44</v>
      </c>
      <c r="F23" s="114">
        <v>34</v>
      </c>
      <c r="G23" s="114">
        <v>73</v>
      </c>
      <c r="H23" s="114">
        <v>48</v>
      </c>
      <c r="I23" s="140">
        <v>65</v>
      </c>
      <c r="J23" s="115">
        <v>-21</v>
      </c>
      <c r="K23" s="116">
        <v>-32.307692307692307</v>
      </c>
    </row>
    <row r="24" spans="1:11" ht="14.1" customHeight="1" x14ac:dyDescent="0.2">
      <c r="A24" s="306">
        <v>24</v>
      </c>
      <c r="B24" s="307" t="s">
        <v>241</v>
      </c>
      <c r="C24" s="308"/>
      <c r="D24" s="113">
        <v>0.89012886940348079</v>
      </c>
      <c r="E24" s="115">
        <v>67</v>
      </c>
      <c r="F24" s="114">
        <v>50</v>
      </c>
      <c r="G24" s="114">
        <v>73</v>
      </c>
      <c r="H24" s="114">
        <v>69</v>
      </c>
      <c r="I24" s="140">
        <v>44</v>
      </c>
      <c r="J24" s="115">
        <v>23</v>
      </c>
      <c r="K24" s="116">
        <v>52.272727272727273</v>
      </c>
    </row>
    <row r="25" spans="1:11" ht="14.1" customHeight="1" x14ac:dyDescent="0.2">
      <c r="A25" s="306">
        <v>25</v>
      </c>
      <c r="B25" s="307" t="s">
        <v>242</v>
      </c>
      <c r="C25" s="308"/>
      <c r="D25" s="113">
        <v>2.9095257074531684</v>
      </c>
      <c r="E25" s="115">
        <v>219</v>
      </c>
      <c r="F25" s="114">
        <v>207</v>
      </c>
      <c r="G25" s="114">
        <v>254</v>
      </c>
      <c r="H25" s="114">
        <v>140</v>
      </c>
      <c r="I25" s="140">
        <v>232</v>
      </c>
      <c r="J25" s="115">
        <v>-13</v>
      </c>
      <c r="K25" s="116">
        <v>-5.6034482758620694</v>
      </c>
    </row>
    <row r="26" spans="1:11" ht="14.1" customHeight="1" x14ac:dyDescent="0.2">
      <c r="A26" s="306">
        <v>26</v>
      </c>
      <c r="B26" s="307" t="s">
        <v>243</v>
      </c>
      <c r="C26" s="308"/>
      <c r="D26" s="113">
        <v>2.5641025641025643</v>
      </c>
      <c r="E26" s="115">
        <v>193</v>
      </c>
      <c r="F26" s="114">
        <v>277</v>
      </c>
      <c r="G26" s="114">
        <v>532</v>
      </c>
      <c r="H26" s="114">
        <v>222</v>
      </c>
      <c r="I26" s="140">
        <v>202</v>
      </c>
      <c r="J26" s="115">
        <v>-9</v>
      </c>
      <c r="K26" s="116">
        <v>-4.4554455445544559</v>
      </c>
    </row>
    <row r="27" spans="1:11" ht="14.1" customHeight="1" x14ac:dyDescent="0.2">
      <c r="A27" s="306">
        <v>27</v>
      </c>
      <c r="B27" s="307" t="s">
        <v>244</v>
      </c>
      <c r="C27" s="308"/>
      <c r="D27" s="113">
        <v>3.2416633452902883</v>
      </c>
      <c r="E27" s="115">
        <v>244</v>
      </c>
      <c r="F27" s="114">
        <v>236</v>
      </c>
      <c r="G27" s="114">
        <v>254</v>
      </c>
      <c r="H27" s="114">
        <v>1182</v>
      </c>
      <c r="I27" s="140">
        <v>253</v>
      </c>
      <c r="J27" s="115">
        <v>-9</v>
      </c>
      <c r="K27" s="116">
        <v>-3.5573122529644268</v>
      </c>
    </row>
    <row r="28" spans="1:11" ht="14.1" customHeight="1" x14ac:dyDescent="0.2">
      <c r="A28" s="306">
        <v>28</v>
      </c>
      <c r="B28" s="307" t="s">
        <v>245</v>
      </c>
      <c r="C28" s="308"/>
      <c r="D28" s="113">
        <v>0.18599707718878702</v>
      </c>
      <c r="E28" s="115">
        <v>14</v>
      </c>
      <c r="F28" s="114">
        <v>4</v>
      </c>
      <c r="G28" s="114">
        <v>6</v>
      </c>
      <c r="H28" s="114" t="s">
        <v>513</v>
      </c>
      <c r="I28" s="140" t="s">
        <v>513</v>
      </c>
      <c r="J28" s="115" t="s">
        <v>513</v>
      </c>
      <c r="K28" s="116" t="s">
        <v>513</v>
      </c>
    </row>
    <row r="29" spans="1:11" ht="14.1" customHeight="1" x14ac:dyDescent="0.2">
      <c r="A29" s="306">
        <v>29</v>
      </c>
      <c r="B29" s="307" t="s">
        <v>246</v>
      </c>
      <c r="C29" s="308"/>
      <c r="D29" s="113">
        <v>2.7500996412913512</v>
      </c>
      <c r="E29" s="115">
        <v>207</v>
      </c>
      <c r="F29" s="114">
        <v>209</v>
      </c>
      <c r="G29" s="114">
        <v>259</v>
      </c>
      <c r="H29" s="114">
        <v>236</v>
      </c>
      <c r="I29" s="140">
        <v>276</v>
      </c>
      <c r="J29" s="115">
        <v>-69</v>
      </c>
      <c r="K29" s="116">
        <v>-25</v>
      </c>
    </row>
    <row r="30" spans="1:11" ht="14.1" customHeight="1" x14ac:dyDescent="0.2">
      <c r="A30" s="306" t="s">
        <v>247</v>
      </c>
      <c r="B30" s="307" t="s">
        <v>248</v>
      </c>
      <c r="C30" s="308"/>
      <c r="D30" s="113">
        <v>0.39856516540454362</v>
      </c>
      <c r="E30" s="115">
        <v>30</v>
      </c>
      <c r="F30" s="114">
        <v>23</v>
      </c>
      <c r="G30" s="114">
        <v>40</v>
      </c>
      <c r="H30" s="114">
        <v>26</v>
      </c>
      <c r="I30" s="140">
        <v>45</v>
      </c>
      <c r="J30" s="115">
        <v>-15</v>
      </c>
      <c r="K30" s="116">
        <v>-33.333333333333336</v>
      </c>
    </row>
    <row r="31" spans="1:11" ht="14.1" customHeight="1" x14ac:dyDescent="0.2">
      <c r="A31" s="306" t="s">
        <v>249</v>
      </c>
      <c r="B31" s="307" t="s">
        <v>250</v>
      </c>
      <c r="C31" s="308"/>
      <c r="D31" s="113">
        <v>1.8998272884283247</v>
      </c>
      <c r="E31" s="115">
        <v>143</v>
      </c>
      <c r="F31" s="114">
        <v>177</v>
      </c>
      <c r="G31" s="114">
        <v>209</v>
      </c>
      <c r="H31" s="114">
        <v>192</v>
      </c>
      <c r="I31" s="140">
        <v>209</v>
      </c>
      <c r="J31" s="115">
        <v>-66</v>
      </c>
      <c r="K31" s="116">
        <v>-31.578947368421051</v>
      </c>
    </row>
    <row r="32" spans="1:11" ht="14.1" customHeight="1" x14ac:dyDescent="0.2">
      <c r="A32" s="306">
        <v>31</v>
      </c>
      <c r="B32" s="307" t="s">
        <v>251</v>
      </c>
      <c r="C32" s="308"/>
      <c r="D32" s="113">
        <v>1.700544705726053</v>
      </c>
      <c r="E32" s="115">
        <v>128</v>
      </c>
      <c r="F32" s="114">
        <v>148</v>
      </c>
      <c r="G32" s="114">
        <v>178</v>
      </c>
      <c r="H32" s="114">
        <v>176</v>
      </c>
      <c r="I32" s="140">
        <v>152</v>
      </c>
      <c r="J32" s="115">
        <v>-24</v>
      </c>
      <c r="K32" s="116">
        <v>-15.789473684210526</v>
      </c>
    </row>
    <row r="33" spans="1:11" ht="14.1" customHeight="1" x14ac:dyDescent="0.2">
      <c r="A33" s="306">
        <v>32</v>
      </c>
      <c r="B33" s="307" t="s">
        <v>252</v>
      </c>
      <c r="C33" s="308"/>
      <c r="D33" s="113">
        <v>2.1389663876710507</v>
      </c>
      <c r="E33" s="115">
        <v>161</v>
      </c>
      <c r="F33" s="114">
        <v>79</v>
      </c>
      <c r="G33" s="114">
        <v>120</v>
      </c>
      <c r="H33" s="114">
        <v>138</v>
      </c>
      <c r="I33" s="140">
        <v>120</v>
      </c>
      <c r="J33" s="115">
        <v>41</v>
      </c>
      <c r="K33" s="116">
        <v>34.166666666666664</v>
      </c>
    </row>
    <row r="34" spans="1:11" ht="14.1" customHeight="1" x14ac:dyDescent="0.2">
      <c r="A34" s="306">
        <v>33</v>
      </c>
      <c r="B34" s="307" t="s">
        <v>253</v>
      </c>
      <c r="C34" s="308"/>
      <c r="D34" s="113">
        <v>0.34542314335060448</v>
      </c>
      <c r="E34" s="115">
        <v>26</v>
      </c>
      <c r="F34" s="114">
        <v>34</v>
      </c>
      <c r="G34" s="114">
        <v>57</v>
      </c>
      <c r="H34" s="114">
        <v>38</v>
      </c>
      <c r="I34" s="140">
        <v>43</v>
      </c>
      <c r="J34" s="115">
        <v>-17</v>
      </c>
      <c r="K34" s="116">
        <v>-39.534883720930232</v>
      </c>
    </row>
    <row r="35" spans="1:11" ht="14.1" customHeight="1" x14ac:dyDescent="0.2">
      <c r="A35" s="306">
        <v>34</v>
      </c>
      <c r="B35" s="307" t="s">
        <v>254</v>
      </c>
      <c r="C35" s="308"/>
      <c r="D35" s="113">
        <v>1.3418360568619636</v>
      </c>
      <c r="E35" s="115">
        <v>101</v>
      </c>
      <c r="F35" s="114">
        <v>141</v>
      </c>
      <c r="G35" s="114">
        <v>198</v>
      </c>
      <c r="H35" s="114">
        <v>77</v>
      </c>
      <c r="I35" s="140">
        <v>87</v>
      </c>
      <c r="J35" s="115">
        <v>14</v>
      </c>
      <c r="K35" s="116">
        <v>16.091954022988507</v>
      </c>
    </row>
    <row r="36" spans="1:11" ht="14.1" customHeight="1" x14ac:dyDescent="0.2">
      <c r="A36" s="306">
        <v>41</v>
      </c>
      <c r="B36" s="307" t="s">
        <v>255</v>
      </c>
      <c r="C36" s="308"/>
      <c r="D36" s="113">
        <v>2.8298126743722598</v>
      </c>
      <c r="E36" s="115">
        <v>213</v>
      </c>
      <c r="F36" s="114">
        <v>125</v>
      </c>
      <c r="G36" s="114">
        <v>434</v>
      </c>
      <c r="H36" s="114">
        <v>981</v>
      </c>
      <c r="I36" s="140">
        <v>211</v>
      </c>
      <c r="J36" s="115">
        <v>2</v>
      </c>
      <c r="K36" s="116">
        <v>0.94786729857819907</v>
      </c>
    </row>
    <row r="37" spans="1:11" ht="14.1" customHeight="1" x14ac:dyDescent="0.2">
      <c r="A37" s="306">
        <v>42</v>
      </c>
      <c r="B37" s="307" t="s">
        <v>256</v>
      </c>
      <c r="C37" s="308"/>
      <c r="D37" s="113">
        <v>0.21256808821575662</v>
      </c>
      <c r="E37" s="115">
        <v>16</v>
      </c>
      <c r="F37" s="114">
        <v>12</v>
      </c>
      <c r="G37" s="114">
        <v>24</v>
      </c>
      <c r="H37" s="114">
        <v>18</v>
      </c>
      <c r="I37" s="140">
        <v>19</v>
      </c>
      <c r="J37" s="115">
        <v>-3</v>
      </c>
      <c r="K37" s="116">
        <v>-15.789473684210526</v>
      </c>
    </row>
    <row r="38" spans="1:11" ht="14.1" customHeight="1" x14ac:dyDescent="0.2">
      <c r="A38" s="306">
        <v>43</v>
      </c>
      <c r="B38" s="307" t="s">
        <v>257</v>
      </c>
      <c r="C38" s="308"/>
      <c r="D38" s="113">
        <v>4.623355918692706</v>
      </c>
      <c r="E38" s="115">
        <v>348</v>
      </c>
      <c r="F38" s="114">
        <v>303</v>
      </c>
      <c r="G38" s="114">
        <v>434</v>
      </c>
      <c r="H38" s="114">
        <v>482</v>
      </c>
      <c r="I38" s="140">
        <v>452</v>
      </c>
      <c r="J38" s="115">
        <v>-104</v>
      </c>
      <c r="K38" s="116">
        <v>-23.008849557522122</v>
      </c>
    </row>
    <row r="39" spans="1:11" ht="14.1" customHeight="1" x14ac:dyDescent="0.2">
      <c r="A39" s="306">
        <v>51</v>
      </c>
      <c r="B39" s="307" t="s">
        <v>258</v>
      </c>
      <c r="C39" s="308"/>
      <c r="D39" s="113">
        <v>10.548691377706922</v>
      </c>
      <c r="E39" s="115">
        <v>794</v>
      </c>
      <c r="F39" s="114">
        <v>742</v>
      </c>
      <c r="G39" s="114">
        <v>901</v>
      </c>
      <c r="H39" s="114">
        <v>665</v>
      </c>
      <c r="I39" s="140">
        <v>745</v>
      </c>
      <c r="J39" s="115">
        <v>49</v>
      </c>
      <c r="K39" s="116">
        <v>6.5771812080536911</v>
      </c>
    </row>
    <row r="40" spans="1:11" ht="14.1" customHeight="1" x14ac:dyDescent="0.2">
      <c r="A40" s="306" t="s">
        <v>259</v>
      </c>
      <c r="B40" s="307" t="s">
        <v>260</v>
      </c>
      <c r="C40" s="308"/>
      <c r="D40" s="113">
        <v>9.8711305965191976</v>
      </c>
      <c r="E40" s="115">
        <v>743</v>
      </c>
      <c r="F40" s="114">
        <v>704</v>
      </c>
      <c r="G40" s="114">
        <v>863</v>
      </c>
      <c r="H40" s="114">
        <v>630</v>
      </c>
      <c r="I40" s="140">
        <v>686</v>
      </c>
      <c r="J40" s="115">
        <v>57</v>
      </c>
      <c r="K40" s="116">
        <v>8.3090379008746353</v>
      </c>
    </row>
    <row r="41" spans="1:11" ht="14.1" customHeight="1" x14ac:dyDescent="0.2">
      <c r="A41" s="306"/>
      <c r="B41" s="307" t="s">
        <v>261</v>
      </c>
      <c r="C41" s="308"/>
      <c r="D41" s="113">
        <v>9.2732828484123822</v>
      </c>
      <c r="E41" s="115">
        <v>698</v>
      </c>
      <c r="F41" s="114">
        <v>612</v>
      </c>
      <c r="G41" s="114">
        <v>735</v>
      </c>
      <c r="H41" s="114">
        <v>556</v>
      </c>
      <c r="I41" s="140">
        <v>609</v>
      </c>
      <c r="J41" s="115">
        <v>89</v>
      </c>
      <c r="K41" s="116">
        <v>14.614121510673234</v>
      </c>
    </row>
    <row r="42" spans="1:11" ht="14.1" customHeight="1" x14ac:dyDescent="0.2">
      <c r="A42" s="306">
        <v>52</v>
      </c>
      <c r="B42" s="307" t="s">
        <v>262</v>
      </c>
      <c r="C42" s="308"/>
      <c r="D42" s="113">
        <v>2.4046764979407467</v>
      </c>
      <c r="E42" s="115">
        <v>181</v>
      </c>
      <c r="F42" s="114">
        <v>153</v>
      </c>
      <c r="G42" s="114">
        <v>196</v>
      </c>
      <c r="H42" s="114">
        <v>184</v>
      </c>
      <c r="I42" s="140">
        <v>227</v>
      </c>
      <c r="J42" s="115">
        <v>-46</v>
      </c>
      <c r="K42" s="116">
        <v>-20.264317180616739</v>
      </c>
    </row>
    <row r="43" spans="1:11" ht="14.1" customHeight="1" x14ac:dyDescent="0.2">
      <c r="A43" s="306" t="s">
        <v>263</v>
      </c>
      <c r="B43" s="307" t="s">
        <v>264</v>
      </c>
      <c r="C43" s="308"/>
      <c r="D43" s="113">
        <v>1.7669722332934767</v>
      </c>
      <c r="E43" s="115">
        <v>133</v>
      </c>
      <c r="F43" s="114">
        <v>114</v>
      </c>
      <c r="G43" s="114">
        <v>146</v>
      </c>
      <c r="H43" s="114">
        <v>133</v>
      </c>
      <c r="I43" s="140">
        <v>173</v>
      </c>
      <c r="J43" s="115">
        <v>-40</v>
      </c>
      <c r="K43" s="116">
        <v>-23.121387283236995</v>
      </c>
    </row>
    <row r="44" spans="1:11" ht="14.1" customHeight="1" x14ac:dyDescent="0.2">
      <c r="A44" s="306">
        <v>53</v>
      </c>
      <c r="B44" s="307" t="s">
        <v>265</v>
      </c>
      <c r="C44" s="308"/>
      <c r="D44" s="113">
        <v>0.53142022053939153</v>
      </c>
      <c r="E44" s="115">
        <v>40</v>
      </c>
      <c r="F44" s="114">
        <v>66</v>
      </c>
      <c r="G44" s="114">
        <v>72</v>
      </c>
      <c r="H44" s="114">
        <v>79</v>
      </c>
      <c r="I44" s="140">
        <v>59</v>
      </c>
      <c r="J44" s="115">
        <v>-19</v>
      </c>
      <c r="K44" s="116">
        <v>-32.203389830508478</v>
      </c>
    </row>
    <row r="45" spans="1:11" ht="14.1" customHeight="1" x14ac:dyDescent="0.2">
      <c r="A45" s="306" t="s">
        <v>266</v>
      </c>
      <c r="B45" s="307" t="s">
        <v>267</v>
      </c>
      <c r="C45" s="308"/>
      <c r="D45" s="113">
        <v>0.39856516540454362</v>
      </c>
      <c r="E45" s="115">
        <v>30</v>
      </c>
      <c r="F45" s="114">
        <v>65</v>
      </c>
      <c r="G45" s="114">
        <v>68</v>
      </c>
      <c r="H45" s="114">
        <v>74</v>
      </c>
      <c r="I45" s="140">
        <v>48</v>
      </c>
      <c r="J45" s="115">
        <v>-18</v>
      </c>
      <c r="K45" s="116">
        <v>-37.5</v>
      </c>
    </row>
    <row r="46" spans="1:11" ht="14.1" customHeight="1" x14ac:dyDescent="0.2">
      <c r="A46" s="306">
        <v>54</v>
      </c>
      <c r="B46" s="307" t="s">
        <v>268</v>
      </c>
      <c r="C46" s="308"/>
      <c r="D46" s="113">
        <v>2.8298126743722598</v>
      </c>
      <c r="E46" s="115">
        <v>213</v>
      </c>
      <c r="F46" s="114">
        <v>210</v>
      </c>
      <c r="G46" s="114">
        <v>195</v>
      </c>
      <c r="H46" s="114">
        <v>189</v>
      </c>
      <c r="I46" s="140">
        <v>204</v>
      </c>
      <c r="J46" s="115">
        <v>9</v>
      </c>
      <c r="K46" s="116">
        <v>4.4117647058823533</v>
      </c>
    </row>
    <row r="47" spans="1:11" ht="14.1" customHeight="1" x14ac:dyDescent="0.2">
      <c r="A47" s="306">
        <v>61</v>
      </c>
      <c r="B47" s="307" t="s">
        <v>269</v>
      </c>
      <c r="C47" s="308"/>
      <c r="D47" s="113">
        <v>2.6571011026969575</v>
      </c>
      <c r="E47" s="115">
        <v>200</v>
      </c>
      <c r="F47" s="114">
        <v>168</v>
      </c>
      <c r="G47" s="114">
        <v>254</v>
      </c>
      <c r="H47" s="114">
        <v>299</v>
      </c>
      <c r="I47" s="140">
        <v>377</v>
      </c>
      <c r="J47" s="115">
        <v>-177</v>
      </c>
      <c r="K47" s="116">
        <v>-46.949602122015918</v>
      </c>
    </row>
    <row r="48" spans="1:11" ht="14.1" customHeight="1" x14ac:dyDescent="0.2">
      <c r="A48" s="306">
        <v>62</v>
      </c>
      <c r="B48" s="307" t="s">
        <v>270</v>
      </c>
      <c r="C48" s="308"/>
      <c r="D48" s="113">
        <v>5.6861963597714897</v>
      </c>
      <c r="E48" s="115">
        <v>428</v>
      </c>
      <c r="F48" s="114">
        <v>408</v>
      </c>
      <c r="G48" s="114">
        <v>518</v>
      </c>
      <c r="H48" s="114">
        <v>366</v>
      </c>
      <c r="I48" s="140">
        <v>459</v>
      </c>
      <c r="J48" s="115">
        <v>-31</v>
      </c>
      <c r="K48" s="116">
        <v>-6.753812636165577</v>
      </c>
    </row>
    <row r="49" spans="1:11" ht="14.1" customHeight="1" x14ac:dyDescent="0.2">
      <c r="A49" s="306">
        <v>63</v>
      </c>
      <c r="B49" s="307" t="s">
        <v>271</v>
      </c>
      <c r="C49" s="308"/>
      <c r="D49" s="113">
        <v>5.6197688322040653</v>
      </c>
      <c r="E49" s="115">
        <v>423</v>
      </c>
      <c r="F49" s="114">
        <v>402</v>
      </c>
      <c r="G49" s="114">
        <v>474</v>
      </c>
      <c r="H49" s="114">
        <v>399</v>
      </c>
      <c r="I49" s="140">
        <v>436</v>
      </c>
      <c r="J49" s="115">
        <v>-13</v>
      </c>
      <c r="K49" s="116">
        <v>-2.9816513761467891</v>
      </c>
    </row>
    <row r="50" spans="1:11" ht="14.1" customHeight="1" x14ac:dyDescent="0.2">
      <c r="A50" s="306" t="s">
        <v>272</v>
      </c>
      <c r="B50" s="307" t="s">
        <v>273</v>
      </c>
      <c r="C50" s="308"/>
      <c r="D50" s="113">
        <v>0.62441875913378508</v>
      </c>
      <c r="E50" s="115">
        <v>47</v>
      </c>
      <c r="F50" s="114">
        <v>43</v>
      </c>
      <c r="G50" s="114">
        <v>88</v>
      </c>
      <c r="H50" s="114">
        <v>43</v>
      </c>
      <c r="I50" s="140">
        <v>36</v>
      </c>
      <c r="J50" s="115">
        <v>11</v>
      </c>
      <c r="K50" s="116">
        <v>30.555555555555557</v>
      </c>
    </row>
    <row r="51" spans="1:11" ht="14.1" customHeight="1" x14ac:dyDescent="0.2">
      <c r="A51" s="306" t="s">
        <v>274</v>
      </c>
      <c r="B51" s="307" t="s">
        <v>275</v>
      </c>
      <c r="C51" s="308"/>
      <c r="D51" s="113">
        <v>4.7827819848545241</v>
      </c>
      <c r="E51" s="115">
        <v>360</v>
      </c>
      <c r="F51" s="114">
        <v>343</v>
      </c>
      <c r="G51" s="114">
        <v>352</v>
      </c>
      <c r="H51" s="114">
        <v>326</v>
      </c>
      <c r="I51" s="140">
        <v>375</v>
      </c>
      <c r="J51" s="115">
        <v>-15</v>
      </c>
      <c r="K51" s="116">
        <v>-4</v>
      </c>
    </row>
    <row r="52" spans="1:11" ht="14.1" customHeight="1" x14ac:dyDescent="0.2">
      <c r="A52" s="306">
        <v>71</v>
      </c>
      <c r="B52" s="307" t="s">
        <v>276</v>
      </c>
      <c r="C52" s="308"/>
      <c r="D52" s="113">
        <v>14.04277932775342</v>
      </c>
      <c r="E52" s="115">
        <v>1057</v>
      </c>
      <c r="F52" s="114">
        <v>1024</v>
      </c>
      <c r="G52" s="114">
        <v>1573</v>
      </c>
      <c r="H52" s="114">
        <v>1752</v>
      </c>
      <c r="I52" s="140">
        <v>1200</v>
      </c>
      <c r="J52" s="115">
        <v>-143</v>
      </c>
      <c r="K52" s="116">
        <v>-11.916666666666666</v>
      </c>
    </row>
    <row r="53" spans="1:11" ht="14.1" customHeight="1" x14ac:dyDescent="0.2">
      <c r="A53" s="306" t="s">
        <v>277</v>
      </c>
      <c r="B53" s="307" t="s">
        <v>278</v>
      </c>
      <c r="C53" s="308"/>
      <c r="D53" s="113">
        <v>6.124618041716487</v>
      </c>
      <c r="E53" s="115">
        <v>461</v>
      </c>
      <c r="F53" s="114">
        <v>508</v>
      </c>
      <c r="G53" s="114">
        <v>812</v>
      </c>
      <c r="H53" s="114">
        <v>960</v>
      </c>
      <c r="I53" s="140">
        <v>536</v>
      </c>
      <c r="J53" s="115">
        <v>-75</v>
      </c>
      <c r="K53" s="116">
        <v>-13.992537313432836</v>
      </c>
    </row>
    <row r="54" spans="1:11" ht="14.1" customHeight="1" x14ac:dyDescent="0.2">
      <c r="A54" s="306" t="s">
        <v>279</v>
      </c>
      <c r="B54" s="307" t="s">
        <v>280</v>
      </c>
      <c r="C54" s="308"/>
      <c r="D54" s="113">
        <v>6.4434701740401223</v>
      </c>
      <c r="E54" s="115">
        <v>485</v>
      </c>
      <c r="F54" s="114">
        <v>420</v>
      </c>
      <c r="G54" s="114">
        <v>606</v>
      </c>
      <c r="H54" s="114">
        <v>656</v>
      </c>
      <c r="I54" s="140">
        <v>544</v>
      </c>
      <c r="J54" s="115">
        <v>-59</v>
      </c>
      <c r="K54" s="116">
        <v>-10.845588235294118</v>
      </c>
    </row>
    <row r="55" spans="1:11" ht="14.1" customHeight="1" x14ac:dyDescent="0.2">
      <c r="A55" s="306">
        <v>72</v>
      </c>
      <c r="B55" s="307" t="s">
        <v>281</v>
      </c>
      <c r="C55" s="308"/>
      <c r="D55" s="113">
        <v>2.6305300916699879</v>
      </c>
      <c r="E55" s="115">
        <v>198</v>
      </c>
      <c r="F55" s="114">
        <v>152</v>
      </c>
      <c r="G55" s="114">
        <v>272</v>
      </c>
      <c r="H55" s="114">
        <v>183</v>
      </c>
      <c r="I55" s="140">
        <v>192</v>
      </c>
      <c r="J55" s="115">
        <v>6</v>
      </c>
      <c r="K55" s="116">
        <v>3.125</v>
      </c>
    </row>
    <row r="56" spans="1:11" ht="14.1" customHeight="1" x14ac:dyDescent="0.2">
      <c r="A56" s="306" t="s">
        <v>282</v>
      </c>
      <c r="B56" s="307" t="s">
        <v>283</v>
      </c>
      <c r="C56" s="308"/>
      <c r="D56" s="113">
        <v>0.50484920951242196</v>
      </c>
      <c r="E56" s="115">
        <v>38</v>
      </c>
      <c r="F56" s="114">
        <v>28</v>
      </c>
      <c r="G56" s="114">
        <v>79</v>
      </c>
      <c r="H56" s="114">
        <v>48</v>
      </c>
      <c r="I56" s="140">
        <v>46</v>
      </c>
      <c r="J56" s="115">
        <v>-8</v>
      </c>
      <c r="K56" s="116">
        <v>-17.391304347826086</v>
      </c>
    </row>
    <row r="57" spans="1:11" ht="14.1" customHeight="1" x14ac:dyDescent="0.2">
      <c r="A57" s="306" t="s">
        <v>284</v>
      </c>
      <c r="B57" s="307" t="s">
        <v>285</v>
      </c>
      <c r="C57" s="308"/>
      <c r="D57" s="113">
        <v>1.7536867277799921</v>
      </c>
      <c r="E57" s="115">
        <v>132</v>
      </c>
      <c r="F57" s="114">
        <v>94</v>
      </c>
      <c r="G57" s="114">
        <v>144</v>
      </c>
      <c r="H57" s="114">
        <v>107</v>
      </c>
      <c r="I57" s="140">
        <v>118</v>
      </c>
      <c r="J57" s="115">
        <v>14</v>
      </c>
      <c r="K57" s="116">
        <v>11.864406779661017</v>
      </c>
    </row>
    <row r="58" spans="1:11" ht="14.1" customHeight="1" x14ac:dyDescent="0.2">
      <c r="A58" s="306">
        <v>73</v>
      </c>
      <c r="B58" s="307" t="s">
        <v>286</v>
      </c>
      <c r="C58" s="308"/>
      <c r="D58" s="113">
        <v>2.1389663876710507</v>
      </c>
      <c r="E58" s="115">
        <v>161</v>
      </c>
      <c r="F58" s="114">
        <v>156</v>
      </c>
      <c r="G58" s="114">
        <v>308</v>
      </c>
      <c r="H58" s="114">
        <v>346</v>
      </c>
      <c r="I58" s="140">
        <v>322</v>
      </c>
      <c r="J58" s="115">
        <v>-161</v>
      </c>
      <c r="K58" s="116">
        <v>-50</v>
      </c>
    </row>
    <row r="59" spans="1:11" ht="14.1" customHeight="1" x14ac:dyDescent="0.2">
      <c r="A59" s="306" t="s">
        <v>287</v>
      </c>
      <c r="B59" s="307" t="s">
        <v>288</v>
      </c>
      <c r="C59" s="308"/>
      <c r="D59" s="113">
        <v>1.501262123023781</v>
      </c>
      <c r="E59" s="115">
        <v>113</v>
      </c>
      <c r="F59" s="114">
        <v>110</v>
      </c>
      <c r="G59" s="114">
        <v>173</v>
      </c>
      <c r="H59" s="114">
        <v>157</v>
      </c>
      <c r="I59" s="140">
        <v>183</v>
      </c>
      <c r="J59" s="115">
        <v>-70</v>
      </c>
      <c r="K59" s="116">
        <v>-38.251366120218577</v>
      </c>
    </row>
    <row r="60" spans="1:11" ht="14.1" customHeight="1" x14ac:dyDescent="0.2">
      <c r="A60" s="306">
        <v>81</v>
      </c>
      <c r="B60" s="307" t="s">
        <v>289</v>
      </c>
      <c r="C60" s="308"/>
      <c r="D60" s="113">
        <v>5.8057659093928526</v>
      </c>
      <c r="E60" s="115">
        <v>437</v>
      </c>
      <c r="F60" s="114">
        <v>528</v>
      </c>
      <c r="G60" s="114">
        <v>586</v>
      </c>
      <c r="H60" s="114">
        <v>971</v>
      </c>
      <c r="I60" s="140">
        <v>479</v>
      </c>
      <c r="J60" s="115">
        <v>-42</v>
      </c>
      <c r="K60" s="116">
        <v>-8.7682672233820451</v>
      </c>
    </row>
    <row r="61" spans="1:11" ht="14.1" customHeight="1" x14ac:dyDescent="0.2">
      <c r="A61" s="306" t="s">
        <v>290</v>
      </c>
      <c r="B61" s="307" t="s">
        <v>291</v>
      </c>
      <c r="C61" s="308"/>
      <c r="D61" s="113">
        <v>1.3816925734024179</v>
      </c>
      <c r="E61" s="115">
        <v>104</v>
      </c>
      <c r="F61" s="114">
        <v>85</v>
      </c>
      <c r="G61" s="114">
        <v>209</v>
      </c>
      <c r="H61" s="114">
        <v>124</v>
      </c>
      <c r="I61" s="140">
        <v>137</v>
      </c>
      <c r="J61" s="115">
        <v>-33</v>
      </c>
      <c r="K61" s="116">
        <v>-24.087591240875913</v>
      </c>
    </row>
    <row r="62" spans="1:11" ht="14.1" customHeight="1" x14ac:dyDescent="0.2">
      <c r="A62" s="306" t="s">
        <v>292</v>
      </c>
      <c r="B62" s="307" t="s">
        <v>293</v>
      </c>
      <c r="C62" s="308"/>
      <c r="D62" s="113">
        <v>2.4046764979407467</v>
      </c>
      <c r="E62" s="115">
        <v>181</v>
      </c>
      <c r="F62" s="114">
        <v>304</v>
      </c>
      <c r="G62" s="114">
        <v>230</v>
      </c>
      <c r="H62" s="114">
        <v>230</v>
      </c>
      <c r="I62" s="140">
        <v>174</v>
      </c>
      <c r="J62" s="115">
        <v>7</v>
      </c>
      <c r="K62" s="116">
        <v>4.0229885057471266</v>
      </c>
    </row>
    <row r="63" spans="1:11" ht="14.1" customHeight="1" x14ac:dyDescent="0.2">
      <c r="A63" s="306"/>
      <c r="B63" s="307" t="s">
        <v>294</v>
      </c>
      <c r="C63" s="308"/>
      <c r="D63" s="113">
        <v>1.9662548159957487</v>
      </c>
      <c r="E63" s="115">
        <v>148</v>
      </c>
      <c r="F63" s="114">
        <v>261</v>
      </c>
      <c r="G63" s="114">
        <v>166</v>
      </c>
      <c r="H63" s="114">
        <v>206</v>
      </c>
      <c r="I63" s="140">
        <v>161</v>
      </c>
      <c r="J63" s="115">
        <v>-13</v>
      </c>
      <c r="K63" s="116">
        <v>-8.0745341614906838</v>
      </c>
    </row>
    <row r="64" spans="1:11" ht="14.1" customHeight="1" x14ac:dyDescent="0.2">
      <c r="A64" s="306" t="s">
        <v>295</v>
      </c>
      <c r="B64" s="307" t="s">
        <v>296</v>
      </c>
      <c r="C64" s="308"/>
      <c r="D64" s="113">
        <v>0.86355785837651122</v>
      </c>
      <c r="E64" s="115">
        <v>65</v>
      </c>
      <c r="F64" s="114">
        <v>48</v>
      </c>
      <c r="G64" s="114">
        <v>73</v>
      </c>
      <c r="H64" s="114">
        <v>76</v>
      </c>
      <c r="I64" s="140">
        <v>89</v>
      </c>
      <c r="J64" s="115">
        <v>-24</v>
      </c>
      <c r="K64" s="116">
        <v>-26.966292134831459</v>
      </c>
    </row>
    <row r="65" spans="1:11" ht="14.1" customHeight="1" x14ac:dyDescent="0.2">
      <c r="A65" s="306" t="s">
        <v>297</v>
      </c>
      <c r="B65" s="307" t="s">
        <v>298</v>
      </c>
      <c r="C65" s="308"/>
      <c r="D65" s="113">
        <v>0.30556662681015012</v>
      </c>
      <c r="E65" s="115">
        <v>23</v>
      </c>
      <c r="F65" s="114">
        <v>29</v>
      </c>
      <c r="G65" s="114">
        <v>17</v>
      </c>
      <c r="H65" s="114">
        <v>21</v>
      </c>
      <c r="I65" s="140">
        <v>24</v>
      </c>
      <c r="J65" s="115">
        <v>-1</v>
      </c>
      <c r="K65" s="116">
        <v>-4.166666666666667</v>
      </c>
    </row>
    <row r="66" spans="1:11" ht="14.1" customHeight="1" x14ac:dyDescent="0.2">
      <c r="A66" s="306">
        <v>82</v>
      </c>
      <c r="B66" s="307" t="s">
        <v>299</v>
      </c>
      <c r="C66" s="308"/>
      <c r="D66" s="113">
        <v>1.8865417829148399</v>
      </c>
      <c r="E66" s="115">
        <v>142</v>
      </c>
      <c r="F66" s="114">
        <v>242</v>
      </c>
      <c r="G66" s="114">
        <v>351</v>
      </c>
      <c r="H66" s="114">
        <v>197</v>
      </c>
      <c r="I66" s="140">
        <v>169</v>
      </c>
      <c r="J66" s="115">
        <v>-27</v>
      </c>
      <c r="K66" s="116">
        <v>-15.976331360946746</v>
      </c>
    </row>
    <row r="67" spans="1:11" ht="14.1" customHeight="1" x14ac:dyDescent="0.2">
      <c r="A67" s="306" t="s">
        <v>300</v>
      </c>
      <c r="B67" s="307" t="s">
        <v>301</v>
      </c>
      <c r="C67" s="308"/>
      <c r="D67" s="113">
        <v>1.1558389796731765</v>
      </c>
      <c r="E67" s="115">
        <v>87</v>
      </c>
      <c r="F67" s="114">
        <v>175</v>
      </c>
      <c r="G67" s="114">
        <v>238</v>
      </c>
      <c r="H67" s="114">
        <v>113</v>
      </c>
      <c r="I67" s="140">
        <v>94</v>
      </c>
      <c r="J67" s="115">
        <v>-7</v>
      </c>
      <c r="K67" s="116">
        <v>-7.4468085106382977</v>
      </c>
    </row>
    <row r="68" spans="1:11" ht="14.1" customHeight="1" x14ac:dyDescent="0.2">
      <c r="A68" s="306" t="s">
        <v>302</v>
      </c>
      <c r="B68" s="307" t="s">
        <v>303</v>
      </c>
      <c r="C68" s="308"/>
      <c r="D68" s="113">
        <v>0.51813471502590669</v>
      </c>
      <c r="E68" s="115">
        <v>39</v>
      </c>
      <c r="F68" s="114">
        <v>55</v>
      </c>
      <c r="G68" s="114">
        <v>75</v>
      </c>
      <c r="H68" s="114">
        <v>52</v>
      </c>
      <c r="I68" s="140">
        <v>48</v>
      </c>
      <c r="J68" s="115">
        <v>-9</v>
      </c>
      <c r="K68" s="116">
        <v>-18.75</v>
      </c>
    </row>
    <row r="69" spans="1:11" ht="14.1" customHeight="1" x14ac:dyDescent="0.2">
      <c r="A69" s="306">
        <v>83</v>
      </c>
      <c r="B69" s="307" t="s">
        <v>304</v>
      </c>
      <c r="C69" s="308"/>
      <c r="D69" s="113">
        <v>3.7597980603161951</v>
      </c>
      <c r="E69" s="115">
        <v>283</v>
      </c>
      <c r="F69" s="114">
        <v>254</v>
      </c>
      <c r="G69" s="114">
        <v>507</v>
      </c>
      <c r="H69" s="114">
        <v>233</v>
      </c>
      <c r="I69" s="140">
        <v>256</v>
      </c>
      <c r="J69" s="115">
        <v>27</v>
      </c>
      <c r="K69" s="116">
        <v>10.546875</v>
      </c>
    </row>
    <row r="70" spans="1:11" ht="14.1" customHeight="1" x14ac:dyDescent="0.2">
      <c r="A70" s="306" t="s">
        <v>305</v>
      </c>
      <c r="B70" s="307" t="s">
        <v>306</v>
      </c>
      <c r="C70" s="308"/>
      <c r="D70" s="113">
        <v>3.2416633452902883</v>
      </c>
      <c r="E70" s="115">
        <v>244</v>
      </c>
      <c r="F70" s="114">
        <v>228</v>
      </c>
      <c r="G70" s="114">
        <v>468</v>
      </c>
      <c r="H70" s="114">
        <v>201</v>
      </c>
      <c r="I70" s="140">
        <v>233</v>
      </c>
      <c r="J70" s="115">
        <v>11</v>
      </c>
      <c r="K70" s="116">
        <v>4.7210300429184553</v>
      </c>
    </row>
    <row r="71" spans="1:11" ht="14.1" customHeight="1" x14ac:dyDescent="0.2">
      <c r="A71" s="306"/>
      <c r="B71" s="307" t="s">
        <v>307</v>
      </c>
      <c r="C71" s="308"/>
      <c r="D71" s="113">
        <v>1.3285505513484788</v>
      </c>
      <c r="E71" s="115">
        <v>100</v>
      </c>
      <c r="F71" s="114">
        <v>94</v>
      </c>
      <c r="G71" s="114">
        <v>292</v>
      </c>
      <c r="H71" s="114">
        <v>87</v>
      </c>
      <c r="I71" s="140">
        <v>110</v>
      </c>
      <c r="J71" s="115">
        <v>-10</v>
      </c>
      <c r="K71" s="116">
        <v>-9.0909090909090917</v>
      </c>
    </row>
    <row r="72" spans="1:11" ht="14.1" customHeight="1" x14ac:dyDescent="0.2">
      <c r="A72" s="306">
        <v>84</v>
      </c>
      <c r="B72" s="307" t="s">
        <v>308</v>
      </c>
      <c r="C72" s="308"/>
      <c r="D72" s="113">
        <v>8.0510163411717812</v>
      </c>
      <c r="E72" s="115">
        <v>606</v>
      </c>
      <c r="F72" s="114">
        <v>885</v>
      </c>
      <c r="G72" s="114">
        <v>691</v>
      </c>
      <c r="H72" s="114">
        <v>796</v>
      </c>
      <c r="I72" s="140">
        <v>655</v>
      </c>
      <c r="J72" s="115">
        <v>-49</v>
      </c>
      <c r="K72" s="116">
        <v>-7.4809160305343507</v>
      </c>
    </row>
    <row r="73" spans="1:11" ht="14.1" customHeight="1" x14ac:dyDescent="0.2">
      <c r="A73" s="306" t="s">
        <v>309</v>
      </c>
      <c r="B73" s="307" t="s">
        <v>310</v>
      </c>
      <c r="C73" s="308"/>
      <c r="D73" s="113">
        <v>0.63770426464726981</v>
      </c>
      <c r="E73" s="115">
        <v>48</v>
      </c>
      <c r="F73" s="114">
        <v>53</v>
      </c>
      <c r="G73" s="114">
        <v>98</v>
      </c>
      <c r="H73" s="114">
        <v>34</v>
      </c>
      <c r="I73" s="140">
        <v>82</v>
      </c>
      <c r="J73" s="115">
        <v>-34</v>
      </c>
      <c r="K73" s="116">
        <v>-41.463414634146339</v>
      </c>
    </row>
    <row r="74" spans="1:11" ht="14.1" customHeight="1" x14ac:dyDescent="0.2">
      <c r="A74" s="306" t="s">
        <v>311</v>
      </c>
      <c r="B74" s="307" t="s">
        <v>312</v>
      </c>
      <c r="C74" s="308"/>
      <c r="D74" s="113">
        <v>0.17271157167530224</v>
      </c>
      <c r="E74" s="115">
        <v>13</v>
      </c>
      <c r="F74" s="114">
        <v>15</v>
      </c>
      <c r="G74" s="114">
        <v>27</v>
      </c>
      <c r="H74" s="114">
        <v>9</v>
      </c>
      <c r="I74" s="140">
        <v>15</v>
      </c>
      <c r="J74" s="115">
        <v>-2</v>
      </c>
      <c r="K74" s="116">
        <v>-13.333333333333334</v>
      </c>
    </row>
    <row r="75" spans="1:11" ht="14.1" customHeight="1" x14ac:dyDescent="0.2">
      <c r="A75" s="306" t="s">
        <v>313</v>
      </c>
      <c r="B75" s="307" t="s">
        <v>314</v>
      </c>
      <c r="C75" s="308"/>
      <c r="D75" s="113">
        <v>6.3504716354457287</v>
      </c>
      <c r="E75" s="115">
        <v>478</v>
      </c>
      <c r="F75" s="114">
        <v>752</v>
      </c>
      <c r="G75" s="114">
        <v>447</v>
      </c>
      <c r="H75" s="114">
        <v>682</v>
      </c>
      <c r="I75" s="140">
        <v>459</v>
      </c>
      <c r="J75" s="115">
        <v>19</v>
      </c>
      <c r="K75" s="116">
        <v>4.1394335511982572</v>
      </c>
    </row>
    <row r="76" spans="1:11" ht="14.1" customHeight="1" x14ac:dyDescent="0.2">
      <c r="A76" s="306">
        <v>91</v>
      </c>
      <c r="B76" s="307" t="s">
        <v>315</v>
      </c>
      <c r="C76" s="308"/>
      <c r="D76" s="113">
        <v>0.30556662681015012</v>
      </c>
      <c r="E76" s="115">
        <v>23</v>
      </c>
      <c r="F76" s="114">
        <v>20</v>
      </c>
      <c r="G76" s="114">
        <v>33</v>
      </c>
      <c r="H76" s="114">
        <v>24</v>
      </c>
      <c r="I76" s="140">
        <v>34</v>
      </c>
      <c r="J76" s="115">
        <v>-11</v>
      </c>
      <c r="K76" s="116">
        <v>-32.352941176470587</v>
      </c>
    </row>
    <row r="77" spans="1:11" ht="14.1" customHeight="1" x14ac:dyDescent="0.2">
      <c r="A77" s="306">
        <v>92</v>
      </c>
      <c r="B77" s="307" t="s">
        <v>316</v>
      </c>
      <c r="C77" s="308"/>
      <c r="D77" s="113">
        <v>2.245250431778929</v>
      </c>
      <c r="E77" s="115">
        <v>169</v>
      </c>
      <c r="F77" s="114">
        <v>134</v>
      </c>
      <c r="G77" s="114">
        <v>179</v>
      </c>
      <c r="H77" s="114">
        <v>230</v>
      </c>
      <c r="I77" s="140">
        <v>292</v>
      </c>
      <c r="J77" s="115">
        <v>-123</v>
      </c>
      <c r="K77" s="116">
        <v>-42.123287671232873</v>
      </c>
    </row>
    <row r="78" spans="1:11" ht="14.1" customHeight="1" x14ac:dyDescent="0.2">
      <c r="A78" s="306">
        <v>93</v>
      </c>
      <c r="B78" s="307" t="s">
        <v>317</v>
      </c>
      <c r="C78" s="308"/>
      <c r="D78" s="113">
        <v>0.18599707718878702</v>
      </c>
      <c r="E78" s="115">
        <v>14</v>
      </c>
      <c r="F78" s="114">
        <v>14</v>
      </c>
      <c r="G78" s="114">
        <v>16</v>
      </c>
      <c r="H78" s="114">
        <v>28</v>
      </c>
      <c r="I78" s="140">
        <v>22</v>
      </c>
      <c r="J78" s="115">
        <v>-8</v>
      </c>
      <c r="K78" s="116">
        <v>-36.363636363636367</v>
      </c>
    </row>
    <row r="79" spans="1:11" ht="14.1" customHeight="1" x14ac:dyDescent="0.2">
      <c r="A79" s="306">
        <v>94</v>
      </c>
      <c r="B79" s="307" t="s">
        <v>318</v>
      </c>
      <c r="C79" s="308"/>
      <c r="D79" s="113">
        <v>0.54470572605287626</v>
      </c>
      <c r="E79" s="115">
        <v>41</v>
      </c>
      <c r="F79" s="114">
        <v>78</v>
      </c>
      <c r="G79" s="114">
        <v>138</v>
      </c>
      <c r="H79" s="114">
        <v>66</v>
      </c>
      <c r="I79" s="140">
        <v>58</v>
      </c>
      <c r="J79" s="115">
        <v>-17</v>
      </c>
      <c r="K79" s="116">
        <v>-29.310344827586206</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0.18599707718878702</v>
      </c>
      <c r="E81" s="143">
        <v>14</v>
      </c>
      <c r="F81" s="144">
        <v>16</v>
      </c>
      <c r="G81" s="144">
        <v>30</v>
      </c>
      <c r="H81" s="144" t="s">
        <v>513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519</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8178</v>
      </c>
      <c r="E11" s="114">
        <v>7409</v>
      </c>
      <c r="F11" s="114">
        <v>9081</v>
      </c>
      <c r="G11" s="114">
        <v>11082</v>
      </c>
      <c r="H11" s="140">
        <v>8718</v>
      </c>
      <c r="I11" s="115">
        <v>-540</v>
      </c>
      <c r="J11" s="116">
        <v>-6.1940812112869921</v>
      </c>
    </row>
    <row r="12" spans="1:15" s="110" customFormat="1" ht="24.95" customHeight="1" x14ac:dyDescent="0.2">
      <c r="A12" s="193" t="s">
        <v>132</v>
      </c>
      <c r="B12" s="194" t="s">
        <v>133</v>
      </c>
      <c r="C12" s="113">
        <v>0.22010271460014674</v>
      </c>
      <c r="D12" s="115">
        <v>18</v>
      </c>
      <c r="E12" s="114">
        <v>12</v>
      </c>
      <c r="F12" s="114">
        <v>41</v>
      </c>
      <c r="G12" s="114">
        <v>13</v>
      </c>
      <c r="H12" s="140">
        <v>21</v>
      </c>
      <c r="I12" s="115">
        <v>-3</v>
      </c>
      <c r="J12" s="116">
        <v>-14.285714285714286</v>
      </c>
    </row>
    <row r="13" spans="1:15" s="110" customFormat="1" ht="24.95" customHeight="1" x14ac:dyDescent="0.2">
      <c r="A13" s="193" t="s">
        <v>134</v>
      </c>
      <c r="B13" s="199" t="s">
        <v>214</v>
      </c>
      <c r="C13" s="113">
        <v>0.64808021521154313</v>
      </c>
      <c r="D13" s="115">
        <v>53</v>
      </c>
      <c r="E13" s="114">
        <v>43</v>
      </c>
      <c r="F13" s="114">
        <v>33</v>
      </c>
      <c r="G13" s="114">
        <v>45</v>
      </c>
      <c r="H13" s="140">
        <v>40</v>
      </c>
      <c r="I13" s="115">
        <v>13</v>
      </c>
      <c r="J13" s="116">
        <v>32.5</v>
      </c>
    </row>
    <row r="14" spans="1:15" s="287" customFormat="1" ht="24.95" customHeight="1" x14ac:dyDescent="0.2">
      <c r="A14" s="193" t="s">
        <v>215</v>
      </c>
      <c r="B14" s="199" t="s">
        <v>137</v>
      </c>
      <c r="C14" s="113">
        <v>10.528246515040353</v>
      </c>
      <c r="D14" s="115">
        <v>861</v>
      </c>
      <c r="E14" s="114">
        <v>981</v>
      </c>
      <c r="F14" s="114">
        <v>1306</v>
      </c>
      <c r="G14" s="114">
        <v>3902</v>
      </c>
      <c r="H14" s="140">
        <v>812</v>
      </c>
      <c r="I14" s="115">
        <v>49</v>
      </c>
      <c r="J14" s="116">
        <v>6.0344827586206895</v>
      </c>
      <c r="K14" s="110"/>
      <c r="L14" s="110"/>
      <c r="M14" s="110"/>
      <c r="N14" s="110"/>
      <c r="O14" s="110"/>
    </row>
    <row r="15" spans="1:15" s="110" customFormat="1" ht="24.95" customHeight="1" x14ac:dyDescent="0.2">
      <c r="A15" s="193" t="s">
        <v>216</v>
      </c>
      <c r="B15" s="199" t="s">
        <v>217</v>
      </c>
      <c r="C15" s="113">
        <v>6.2117877231596967</v>
      </c>
      <c r="D15" s="115">
        <v>508</v>
      </c>
      <c r="E15" s="114">
        <v>428</v>
      </c>
      <c r="F15" s="114">
        <v>545</v>
      </c>
      <c r="G15" s="114">
        <v>3591</v>
      </c>
      <c r="H15" s="140">
        <v>498</v>
      </c>
      <c r="I15" s="115">
        <v>10</v>
      </c>
      <c r="J15" s="116">
        <v>2.0080321285140563</v>
      </c>
    </row>
    <row r="16" spans="1:15" s="287" customFormat="1" ht="24.95" customHeight="1" x14ac:dyDescent="0.2">
      <c r="A16" s="193" t="s">
        <v>218</v>
      </c>
      <c r="B16" s="199" t="s">
        <v>141</v>
      </c>
      <c r="C16" s="113">
        <v>3.2770848618244068</v>
      </c>
      <c r="D16" s="115">
        <v>268</v>
      </c>
      <c r="E16" s="114">
        <v>481</v>
      </c>
      <c r="F16" s="114">
        <v>228</v>
      </c>
      <c r="G16" s="114">
        <v>226</v>
      </c>
      <c r="H16" s="140">
        <v>228</v>
      </c>
      <c r="I16" s="115">
        <v>40</v>
      </c>
      <c r="J16" s="116">
        <v>17.543859649122808</v>
      </c>
      <c r="K16" s="110"/>
      <c r="L16" s="110"/>
      <c r="M16" s="110"/>
      <c r="N16" s="110"/>
      <c r="O16" s="110"/>
    </row>
    <row r="17" spans="1:15" s="110" customFormat="1" ht="24.95" customHeight="1" x14ac:dyDescent="0.2">
      <c r="A17" s="193" t="s">
        <v>142</v>
      </c>
      <c r="B17" s="199" t="s">
        <v>220</v>
      </c>
      <c r="C17" s="113">
        <v>1.0393739300562486</v>
      </c>
      <c r="D17" s="115">
        <v>85</v>
      </c>
      <c r="E17" s="114">
        <v>72</v>
      </c>
      <c r="F17" s="114">
        <v>533</v>
      </c>
      <c r="G17" s="114">
        <v>85</v>
      </c>
      <c r="H17" s="140">
        <v>86</v>
      </c>
      <c r="I17" s="115">
        <v>-1</v>
      </c>
      <c r="J17" s="116">
        <v>-1.1627906976744187</v>
      </c>
    </row>
    <row r="18" spans="1:15" s="287" customFormat="1" ht="24.95" customHeight="1" x14ac:dyDescent="0.2">
      <c r="A18" s="201" t="s">
        <v>144</v>
      </c>
      <c r="B18" s="202" t="s">
        <v>145</v>
      </c>
      <c r="C18" s="113">
        <v>2.9836145756908778</v>
      </c>
      <c r="D18" s="115">
        <v>244</v>
      </c>
      <c r="E18" s="114">
        <v>212</v>
      </c>
      <c r="F18" s="114">
        <v>802</v>
      </c>
      <c r="G18" s="114">
        <v>238</v>
      </c>
      <c r="H18" s="140">
        <v>222</v>
      </c>
      <c r="I18" s="115">
        <v>22</v>
      </c>
      <c r="J18" s="116">
        <v>9.9099099099099099</v>
      </c>
      <c r="K18" s="110"/>
      <c r="L18" s="110"/>
      <c r="M18" s="110"/>
      <c r="N18" s="110"/>
      <c r="O18" s="110"/>
    </row>
    <row r="19" spans="1:15" s="110" customFormat="1" ht="24.95" customHeight="1" x14ac:dyDescent="0.2">
      <c r="A19" s="193" t="s">
        <v>146</v>
      </c>
      <c r="B19" s="199" t="s">
        <v>147</v>
      </c>
      <c r="C19" s="113">
        <v>8.5350941550501354</v>
      </c>
      <c r="D19" s="115">
        <v>698</v>
      </c>
      <c r="E19" s="114">
        <v>839</v>
      </c>
      <c r="F19" s="114">
        <v>727</v>
      </c>
      <c r="G19" s="114">
        <v>762</v>
      </c>
      <c r="H19" s="140">
        <v>1318</v>
      </c>
      <c r="I19" s="115">
        <v>-620</v>
      </c>
      <c r="J19" s="116">
        <v>-47.040971168437025</v>
      </c>
    </row>
    <row r="20" spans="1:15" s="287" customFormat="1" ht="24.95" customHeight="1" x14ac:dyDescent="0.2">
      <c r="A20" s="193" t="s">
        <v>148</v>
      </c>
      <c r="B20" s="199" t="s">
        <v>149</v>
      </c>
      <c r="C20" s="113">
        <v>4.7688921496698455</v>
      </c>
      <c r="D20" s="115">
        <v>390</v>
      </c>
      <c r="E20" s="114">
        <v>149</v>
      </c>
      <c r="F20" s="114">
        <v>213</v>
      </c>
      <c r="G20" s="114">
        <v>181</v>
      </c>
      <c r="H20" s="140">
        <v>244</v>
      </c>
      <c r="I20" s="115">
        <v>146</v>
      </c>
      <c r="J20" s="116">
        <v>59.83606557377049</v>
      </c>
      <c r="K20" s="110"/>
      <c r="L20" s="110"/>
      <c r="M20" s="110"/>
      <c r="N20" s="110"/>
      <c r="O20" s="110"/>
    </row>
    <row r="21" spans="1:15" s="110" customFormat="1" ht="24.95" customHeight="1" x14ac:dyDescent="0.2">
      <c r="A21" s="201" t="s">
        <v>150</v>
      </c>
      <c r="B21" s="202" t="s">
        <v>151</v>
      </c>
      <c r="C21" s="113">
        <v>6.8598679383712398</v>
      </c>
      <c r="D21" s="115">
        <v>561</v>
      </c>
      <c r="E21" s="114">
        <v>503</v>
      </c>
      <c r="F21" s="114">
        <v>497</v>
      </c>
      <c r="G21" s="114">
        <v>471</v>
      </c>
      <c r="H21" s="140">
        <v>475</v>
      </c>
      <c r="I21" s="115">
        <v>86</v>
      </c>
      <c r="J21" s="116">
        <v>18.105263157894736</v>
      </c>
    </row>
    <row r="22" spans="1:15" s="110" customFormat="1" ht="24.95" customHeight="1" x14ac:dyDescent="0.2">
      <c r="A22" s="201" t="s">
        <v>152</v>
      </c>
      <c r="B22" s="199" t="s">
        <v>153</v>
      </c>
      <c r="C22" s="113">
        <v>6.5786255808266079</v>
      </c>
      <c r="D22" s="115">
        <v>538</v>
      </c>
      <c r="E22" s="114">
        <v>507</v>
      </c>
      <c r="F22" s="114">
        <v>522</v>
      </c>
      <c r="G22" s="114">
        <v>876</v>
      </c>
      <c r="H22" s="140">
        <v>702</v>
      </c>
      <c r="I22" s="115">
        <v>-164</v>
      </c>
      <c r="J22" s="116">
        <v>-23.361823361823362</v>
      </c>
    </row>
    <row r="23" spans="1:15" s="110" customFormat="1" ht="24.95" customHeight="1" x14ac:dyDescent="0.2">
      <c r="A23" s="193" t="s">
        <v>154</v>
      </c>
      <c r="B23" s="199" t="s">
        <v>155</v>
      </c>
      <c r="C23" s="113">
        <v>1.3939838591342626</v>
      </c>
      <c r="D23" s="115">
        <v>114</v>
      </c>
      <c r="E23" s="114">
        <v>101</v>
      </c>
      <c r="F23" s="114">
        <v>118</v>
      </c>
      <c r="G23" s="114">
        <v>104</v>
      </c>
      <c r="H23" s="140">
        <v>125</v>
      </c>
      <c r="I23" s="115">
        <v>-11</v>
      </c>
      <c r="J23" s="116">
        <v>-8.8000000000000007</v>
      </c>
    </row>
    <row r="24" spans="1:15" s="110" customFormat="1" ht="24.95" customHeight="1" x14ac:dyDescent="0.2">
      <c r="A24" s="193" t="s">
        <v>156</v>
      </c>
      <c r="B24" s="199" t="s">
        <v>221</v>
      </c>
      <c r="C24" s="113">
        <v>10.736121301051602</v>
      </c>
      <c r="D24" s="115">
        <v>878</v>
      </c>
      <c r="E24" s="114">
        <v>667</v>
      </c>
      <c r="F24" s="114">
        <v>870</v>
      </c>
      <c r="G24" s="114">
        <v>794</v>
      </c>
      <c r="H24" s="140">
        <v>951</v>
      </c>
      <c r="I24" s="115">
        <v>-73</v>
      </c>
      <c r="J24" s="116">
        <v>-7.6761303890641432</v>
      </c>
    </row>
    <row r="25" spans="1:15" s="110" customFormat="1" ht="24.95" customHeight="1" x14ac:dyDescent="0.2">
      <c r="A25" s="193" t="s">
        <v>222</v>
      </c>
      <c r="B25" s="204" t="s">
        <v>159</v>
      </c>
      <c r="C25" s="113">
        <v>4.9523110785033015</v>
      </c>
      <c r="D25" s="115">
        <v>405</v>
      </c>
      <c r="E25" s="114">
        <v>375</v>
      </c>
      <c r="F25" s="114">
        <v>324</v>
      </c>
      <c r="G25" s="114">
        <v>388</v>
      </c>
      <c r="H25" s="140">
        <v>310</v>
      </c>
      <c r="I25" s="115">
        <v>95</v>
      </c>
      <c r="J25" s="116">
        <v>30.64516129032258</v>
      </c>
    </row>
    <row r="26" spans="1:15" s="110" customFormat="1" ht="24.95" customHeight="1" x14ac:dyDescent="0.2">
      <c r="A26" s="201">
        <v>782.78300000000002</v>
      </c>
      <c r="B26" s="203" t="s">
        <v>160</v>
      </c>
      <c r="C26" s="113">
        <v>13.462949376375642</v>
      </c>
      <c r="D26" s="115">
        <v>1101</v>
      </c>
      <c r="E26" s="114">
        <v>1114</v>
      </c>
      <c r="F26" s="114">
        <v>1058</v>
      </c>
      <c r="G26" s="114">
        <v>926</v>
      </c>
      <c r="H26" s="140">
        <v>1074</v>
      </c>
      <c r="I26" s="115">
        <v>27</v>
      </c>
      <c r="J26" s="116">
        <v>2.5139664804469275</v>
      </c>
    </row>
    <row r="27" spans="1:15" s="110" customFormat="1" ht="24.95" customHeight="1" x14ac:dyDescent="0.2">
      <c r="A27" s="193" t="s">
        <v>161</v>
      </c>
      <c r="B27" s="199" t="s">
        <v>162</v>
      </c>
      <c r="C27" s="113">
        <v>3.7417461482024943</v>
      </c>
      <c r="D27" s="115">
        <v>306</v>
      </c>
      <c r="E27" s="114">
        <v>137</v>
      </c>
      <c r="F27" s="114">
        <v>219</v>
      </c>
      <c r="G27" s="114">
        <v>217</v>
      </c>
      <c r="H27" s="140">
        <v>249</v>
      </c>
      <c r="I27" s="115">
        <v>57</v>
      </c>
      <c r="J27" s="116">
        <v>22.891566265060241</v>
      </c>
    </row>
    <row r="28" spans="1:15" s="110" customFormat="1" ht="24.95" customHeight="1" x14ac:dyDescent="0.2">
      <c r="A28" s="193" t="s">
        <v>163</v>
      </c>
      <c r="B28" s="199" t="s">
        <v>164</v>
      </c>
      <c r="C28" s="113">
        <v>10.674981658107116</v>
      </c>
      <c r="D28" s="115">
        <v>873</v>
      </c>
      <c r="E28" s="114">
        <v>765</v>
      </c>
      <c r="F28" s="114">
        <v>966</v>
      </c>
      <c r="G28" s="114">
        <v>887</v>
      </c>
      <c r="H28" s="140">
        <v>951</v>
      </c>
      <c r="I28" s="115">
        <v>-78</v>
      </c>
      <c r="J28" s="116">
        <v>-8.2018927444794958</v>
      </c>
    </row>
    <row r="29" spans="1:15" s="110" customFormat="1" ht="24.95" customHeight="1" x14ac:dyDescent="0.2">
      <c r="A29" s="193">
        <v>86</v>
      </c>
      <c r="B29" s="199" t="s">
        <v>165</v>
      </c>
      <c r="C29" s="113">
        <v>4.7444362924920522</v>
      </c>
      <c r="D29" s="115">
        <v>388</v>
      </c>
      <c r="E29" s="114">
        <v>351</v>
      </c>
      <c r="F29" s="114">
        <v>475</v>
      </c>
      <c r="G29" s="114">
        <v>495</v>
      </c>
      <c r="H29" s="140">
        <v>437</v>
      </c>
      <c r="I29" s="115">
        <v>-49</v>
      </c>
      <c r="J29" s="116">
        <v>-11.212814645308924</v>
      </c>
    </row>
    <row r="30" spans="1:15" s="110" customFormat="1" ht="24.95" customHeight="1" x14ac:dyDescent="0.2">
      <c r="A30" s="193">
        <v>87.88</v>
      </c>
      <c r="B30" s="204" t="s">
        <v>166</v>
      </c>
      <c r="C30" s="113">
        <v>4.658840792369773</v>
      </c>
      <c r="D30" s="115">
        <v>381</v>
      </c>
      <c r="E30" s="114">
        <v>347</v>
      </c>
      <c r="F30" s="114">
        <v>514</v>
      </c>
      <c r="G30" s="114">
        <v>432</v>
      </c>
      <c r="H30" s="140">
        <v>414</v>
      </c>
      <c r="I30" s="115">
        <v>-33</v>
      </c>
      <c r="J30" s="116">
        <v>-7.9710144927536231</v>
      </c>
    </row>
    <row r="31" spans="1:15" s="110" customFormat="1" ht="24.95" customHeight="1" x14ac:dyDescent="0.2">
      <c r="A31" s="193" t="s">
        <v>167</v>
      </c>
      <c r="B31" s="199" t="s">
        <v>168</v>
      </c>
      <c r="C31" s="113">
        <v>4.5121056493030078</v>
      </c>
      <c r="D31" s="115">
        <v>369</v>
      </c>
      <c r="E31" s="114">
        <v>306</v>
      </c>
      <c r="F31" s="114">
        <v>396</v>
      </c>
      <c r="G31" s="114">
        <v>351</v>
      </c>
      <c r="H31" s="140">
        <v>373</v>
      </c>
      <c r="I31" s="115">
        <v>-4</v>
      </c>
      <c r="J31" s="116">
        <v>-1.0723860589812333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0.22010271460014674</v>
      </c>
      <c r="D34" s="115">
        <v>18</v>
      </c>
      <c r="E34" s="114">
        <v>12</v>
      </c>
      <c r="F34" s="114">
        <v>41</v>
      </c>
      <c r="G34" s="114">
        <v>13</v>
      </c>
      <c r="H34" s="140">
        <v>21</v>
      </c>
      <c r="I34" s="115">
        <v>-3</v>
      </c>
      <c r="J34" s="116">
        <v>-14.285714285714286</v>
      </c>
    </row>
    <row r="35" spans="1:10" s="110" customFormat="1" ht="24.95" customHeight="1" x14ac:dyDescent="0.2">
      <c r="A35" s="292" t="s">
        <v>171</v>
      </c>
      <c r="B35" s="293" t="s">
        <v>172</v>
      </c>
      <c r="C35" s="113">
        <v>14.159941305942773</v>
      </c>
      <c r="D35" s="115">
        <v>1158</v>
      </c>
      <c r="E35" s="114">
        <v>1236</v>
      </c>
      <c r="F35" s="114">
        <v>2141</v>
      </c>
      <c r="G35" s="114">
        <v>4185</v>
      </c>
      <c r="H35" s="140">
        <v>1074</v>
      </c>
      <c r="I35" s="115">
        <v>84</v>
      </c>
      <c r="J35" s="116">
        <v>7.8212290502793298</v>
      </c>
    </row>
    <row r="36" spans="1:10" s="110" customFormat="1" ht="24.95" customHeight="1" x14ac:dyDescent="0.2">
      <c r="A36" s="294" t="s">
        <v>173</v>
      </c>
      <c r="B36" s="295" t="s">
        <v>174</v>
      </c>
      <c r="C36" s="125">
        <v>85.619955979457075</v>
      </c>
      <c r="D36" s="143">
        <v>7002</v>
      </c>
      <c r="E36" s="144">
        <v>6161</v>
      </c>
      <c r="F36" s="144">
        <v>6899</v>
      </c>
      <c r="G36" s="144">
        <v>6884</v>
      </c>
      <c r="H36" s="145">
        <v>7623</v>
      </c>
      <c r="I36" s="143">
        <v>-621</v>
      </c>
      <c r="J36" s="146">
        <v>-8.1463990554899652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519</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8178</v>
      </c>
      <c r="F11" s="264">
        <v>7409</v>
      </c>
      <c r="G11" s="264">
        <v>9081</v>
      </c>
      <c r="H11" s="264">
        <v>11082</v>
      </c>
      <c r="I11" s="265">
        <v>8718</v>
      </c>
      <c r="J11" s="263">
        <v>-540</v>
      </c>
      <c r="K11" s="266">
        <v>-6.1940812112869921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22.083639031548056</v>
      </c>
      <c r="E13" s="115">
        <v>1806</v>
      </c>
      <c r="F13" s="114">
        <v>1825</v>
      </c>
      <c r="G13" s="114">
        <v>1921</v>
      </c>
      <c r="H13" s="114">
        <v>1619</v>
      </c>
      <c r="I13" s="140">
        <v>1596</v>
      </c>
      <c r="J13" s="115">
        <v>210</v>
      </c>
      <c r="K13" s="116">
        <v>13.157894736842104</v>
      </c>
    </row>
    <row r="14" spans="1:17" ht="15.95" customHeight="1" x14ac:dyDescent="0.2">
      <c r="A14" s="306" t="s">
        <v>230</v>
      </c>
      <c r="B14" s="307"/>
      <c r="C14" s="308"/>
      <c r="D14" s="113">
        <v>45.121056493030082</v>
      </c>
      <c r="E14" s="115">
        <v>3690</v>
      </c>
      <c r="F14" s="114">
        <v>3169</v>
      </c>
      <c r="G14" s="114">
        <v>4129</v>
      </c>
      <c r="H14" s="114">
        <v>5286</v>
      </c>
      <c r="I14" s="140">
        <v>3958</v>
      </c>
      <c r="J14" s="115">
        <v>-268</v>
      </c>
      <c r="K14" s="116">
        <v>-6.7710965133906011</v>
      </c>
    </row>
    <row r="15" spans="1:17" ht="15.95" customHeight="1" x14ac:dyDescent="0.2">
      <c r="A15" s="306" t="s">
        <v>231</v>
      </c>
      <c r="B15" s="307"/>
      <c r="C15" s="308"/>
      <c r="D15" s="113">
        <v>9.9535338713621915</v>
      </c>
      <c r="E15" s="115">
        <v>814</v>
      </c>
      <c r="F15" s="114">
        <v>785</v>
      </c>
      <c r="G15" s="114">
        <v>1081</v>
      </c>
      <c r="H15" s="114">
        <v>1631</v>
      </c>
      <c r="I15" s="140">
        <v>1024</v>
      </c>
      <c r="J15" s="115">
        <v>-210</v>
      </c>
      <c r="K15" s="116">
        <v>-20.5078125</v>
      </c>
    </row>
    <row r="16" spans="1:17" ht="15.95" customHeight="1" x14ac:dyDescent="0.2">
      <c r="A16" s="306" t="s">
        <v>232</v>
      </c>
      <c r="B16" s="307"/>
      <c r="C16" s="308"/>
      <c r="D16" s="113">
        <v>22.670579603815114</v>
      </c>
      <c r="E16" s="115">
        <v>1854</v>
      </c>
      <c r="F16" s="114">
        <v>1616</v>
      </c>
      <c r="G16" s="114">
        <v>1937</v>
      </c>
      <c r="H16" s="114">
        <v>2521</v>
      </c>
      <c r="I16" s="140">
        <v>2125</v>
      </c>
      <c r="J16" s="115">
        <v>-271</v>
      </c>
      <c r="K16" s="116">
        <v>-12.752941176470589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0.31792614331132307</v>
      </c>
      <c r="E18" s="115">
        <v>26</v>
      </c>
      <c r="F18" s="114">
        <v>8</v>
      </c>
      <c r="G18" s="114">
        <v>33</v>
      </c>
      <c r="H18" s="114">
        <v>43</v>
      </c>
      <c r="I18" s="140">
        <v>23</v>
      </c>
      <c r="J18" s="115">
        <v>3</v>
      </c>
      <c r="K18" s="116">
        <v>13.043478260869565</v>
      </c>
    </row>
    <row r="19" spans="1:11" ht="14.1" customHeight="1" x14ac:dyDescent="0.2">
      <c r="A19" s="306" t="s">
        <v>235</v>
      </c>
      <c r="B19" s="307" t="s">
        <v>236</v>
      </c>
      <c r="C19" s="308"/>
      <c r="D19" s="113">
        <v>0.15896307165566154</v>
      </c>
      <c r="E19" s="115">
        <v>13</v>
      </c>
      <c r="F19" s="114">
        <v>8</v>
      </c>
      <c r="G19" s="114">
        <v>29</v>
      </c>
      <c r="H19" s="114">
        <v>15</v>
      </c>
      <c r="I19" s="140">
        <v>10</v>
      </c>
      <c r="J19" s="115">
        <v>3</v>
      </c>
      <c r="K19" s="116">
        <v>30</v>
      </c>
    </row>
    <row r="20" spans="1:11" ht="14.1" customHeight="1" x14ac:dyDescent="0.2">
      <c r="A20" s="306">
        <v>12</v>
      </c>
      <c r="B20" s="307" t="s">
        <v>237</v>
      </c>
      <c r="C20" s="308"/>
      <c r="D20" s="113">
        <v>0.45243335778919053</v>
      </c>
      <c r="E20" s="115">
        <v>37</v>
      </c>
      <c r="F20" s="114">
        <v>53</v>
      </c>
      <c r="G20" s="114">
        <v>40</v>
      </c>
      <c r="H20" s="114">
        <v>19</v>
      </c>
      <c r="I20" s="140">
        <v>22</v>
      </c>
      <c r="J20" s="115">
        <v>15</v>
      </c>
      <c r="K20" s="116">
        <v>68.181818181818187</v>
      </c>
    </row>
    <row r="21" spans="1:11" ht="14.1" customHeight="1" x14ac:dyDescent="0.2">
      <c r="A21" s="306">
        <v>21</v>
      </c>
      <c r="B21" s="307" t="s">
        <v>238</v>
      </c>
      <c r="C21" s="308"/>
      <c r="D21" s="113">
        <v>3.6683785766691124E-2</v>
      </c>
      <c r="E21" s="115">
        <v>3</v>
      </c>
      <c r="F21" s="114">
        <v>4</v>
      </c>
      <c r="G21" s="114" t="s">
        <v>513</v>
      </c>
      <c r="H21" s="114">
        <v>11</v>
      </c>
      <c r="I21" s="140">
        <v>6</v>
      </c>
      <c r="J21" s="115">
        <v>-3</v>
      </c>
      <c r="K21" s="116">
        <v>-50</v>
      </c>
    </row>
    <row r="22" spans="1:11" ht="14.1" customHeight="1" x14ac:dyDescent="0.2">
      <c r="A22" s="306">
        <v>22</v>
      </c>
      <c r="B22" s="307" t="s">
        <v>239</v>
      </c>
      <c r="C22" s="308"/>
      <c r="D22" s="113">
        <v>0.42797750061139644</v>
      </c>
      <c r="E22" s="115">
        <v>35</v>
      </c>
      <c r="F22" s="114">
        <v>42</v>
      </c>
      <c r="G22" s="114">
        <v>47</v>
      </c>
      <c r="H22" s="114">
        <v>28</v>
      </c>
      <c r="I22" s="140">
        <v>51</v>
      </c>
      <c r="J22" s="115">
        <v>-16</v>
      </c>
      <c r="K22" s="116">
        <v>-31.372549019607842</v>
      </c>
    </row>
    <row r="23" spans="1:11" ht="14.1" customHeight="1" x14ac:dyDescent="0.2">
      <c r="A23" s="306">
        <v>23</v>
      </c>
      <c r="B23" s="307" t="s">
        <v>240</v>
      </c>
      <c r="C23" s="308"/>
      <c r="D23" s="113">
        <v>0.77035950110051354</v>
      </c>
      <c r="E23" s="115">
        <v>63</v>
      </c>
      <c r="F23" s="114">
        <v>60</v>
      </c>
      <c r="G23" s="114">
        <v>61</v>
      </c>
      <c r="H23" s="114">
        <v>94</v>
      </c>
      <c r="I23" s="140">
        <v>90</v>
      </c>
      <c r="J23" s="115">
        <v>-27</v>
      </c>
      <c r="K23" s="116">
        <v>-30</v>
      </c>
    </row>
    <row r="24" spans="1:11" ht="14.1" customHeight="1" x14ac:dyDescent="0.2">
      <c r="A24" s="306">
        <v>24</v>
      </c>
      <c r="B24" s="307" t="s">
        <v>241</v>
      </c>
      <c r="C24" s="308"/>
      <c r="D24" s="113">
        <v>0.95377842993396922</v>
      </c>
      <c r="E24" s="115">
        <v>78</v>
      </c>
      <c r="F24" s="114">
        <v>55</v>
      </c>
      <c r="G24" s="114">
        <v>66</v>
      </c>
      <c r="H24" s="114">
        <v>50</v>
      </c>
      <c r="I24" s="140">
        <v>92</v>
      </c>
      <c r="J24" s="115">
        <v>-14</v>
      </c>
      <c r="K24" s="116">
        <v>-15.217391304347826</v>
      </c>
    </row>
    <row r="25" spans="1:11" ht="14.1" customHeight="1" x14ac:dyDescent="0.2">
      <c r="A25" s="306">
        <v>25</v>
      </c>
      <c r="B25" s="307" t="s">
        <v>242</v>
      </c>
      <c r="C25" s="308"/>
      <c r="D25" s="113">
        <v>2.7390560039129372</v>
      </c>
      <c r="E25" s="115">
        <v>224</v>
      </c>
      <c r="F25" s="114">
        <v>250</v>
      </c>
      <c r="G25" s="114">
        <v>175</v>
      </c>
      <c r="H25" s="114">
        <v>184</v>
      </c>
      <c r="I25" s="140">
        <v>217</v>
      </c>
      <c r="J25" s="115">
        <v>7</v>
      </c>
      <c r="K25" s="116">
        <v>3.225806451612903</v>
      </c>
    </row>
    <row r="26" spans="1:11" ht="14.1" customHeight="1" x14ac:dyDescent="0.2">
      <c r="A26" s="306">
        <v>26</v>
      </c>
      <c r="B26" s="307" t="s">
        <v>243</v>
      </c>
      <c r="C26" s="308"/>
      <c r="D26" s="113">
        <v>2.7635118610907314</v>
      </c>
      <c r="E26" s="115">
        <v>226</v>
      </c>
      <c r="F26" s="114">
        <v>303</v>
      </c>
      <c r="G26" s="114">
        <v>470</v>
      </c>
      <c r="H26" s="114">
        <v>265</v>
      </c>
      <c r="I26" s="140">
        <v>228</v>
      </c>
      <c r="J26" s="115">
        <v>-2</v>
      </c>
      <c r="K26" s="116">
        <v>-0.8771929824561403</v>
      </c>
    </row>
    <row r="27" spans="1:11" ht="14.1" customHeight="1" x14ac:dyDescent="0.2">
      <c r="A27" s="306">
        <v>27</v>
      </c>
      <c r="B27" s="307" t="s">
        <v>244</v>
      </c>
      <c r="C27" s="308"/>
      <c r="D27" s="113">
        <v>2.408901932012717</v>
      </c>
      <c r="E27" s="115">
        <v>197</v>
      </c>
      <c r="F27" s="114">
        <v>201</v>
      </c>
      <c r="G27" s="114">
        <v>212</v>
      </c>
      <c r="H27" s="114">
        <v>1059</v>
      </c>
      <c r="I27" s="140">
        <v>194</v>
      </c>
      <c r="J27" s="115">
        <v>3</v>
      </c>
      <c r="K27" s="116">
        <v>1.5463917525773196</v>
      </c>
    </row>
    <row r="28" spans="1:11" ht="14.1" customHeight="1" x14ac:dyDescent="0.2">
      <c r="A28" s="306">
        <v>28</v>
      </c>
      <c r="B28" s="307" t="s">
        <v>245</v>
      </c>
      <c r="C28" s="308"/>
      <c r="D28" s="113">
        <v>9.782342871117633E-2</v>
      </c>
      <c r="E28" s="115">
        <v>8</v>
      </c>
      <c r="F28" s="114">
        <v>8</v>
      </c>
      <c r="G28" s="114">
        <v>5</v>
      </c>
      <c r="H28" s="114" t="s">
        <v>513</v>
      </c>
      <c r="I28" s="140">
        <v>8</v>
      </c>
      <c r="J28" s="115">
        <v>0</v>
      </c>
      <c r="K28" s="116">
        <v>0</v>
      </c>
    </row>
    <row r="29" spans="1:11" ht="14.1" customHeight="1" x14ac:dyDescent="0.2">
      <c r="A29" s="306">
        <v>29</v>
      </c>
      <c r="B29" s="307" t="s">
        <v>246</v>
      </c>
      <c r="C29" s="308"/>
      <c r="D29" s="113">
        <v>2.8001956468574223</v>
      </c>
      <c r="E29" s="115">
        <v>229</v>
      </c>
      <c r="F29" s="114">
        <v>227</v>
      </c>
      <c r="G29" s="114">
        <v>243</v>
      </c>
      <c r="H29" s="114">
        <v>244</v>
      </c>
      <c r="I29" s="140">
        <v>250</v>
      </c>
      <c r="J29" s="115">
        <v>-21</v>
      </c>
      <c r="K29" s="116">
        <v>-8.4</v>
      </c>
    </row>
    <row r="30" spans="1:11" ht="14.1" customHeight="1" x14ac:dyDescent="0.2">
      <c r="A30" s="306" t="s">
        <v>247</v>
      </c>
      <c r="B30" s="307" t="s">
        <v>248</v>
      </c>
      <c r="C30" s="308"/>
      <c r="D30" s="113">
        <v>0.30569821472242603</v>
      </c>
      <c r="E30" s="115">
        <v>25</v>
      </c>
      <c r="F30" s="114">
        <v>44</v>
      </c>
      <c r="G30" s="114">
        <v>28</v>
      </c>
      <c r="H30" s="114">
        <v>33</v>
      </c>
      <c r="I30" s="140">
        <v>36</v>
      </c>
      <c r="J30" s="115">
        <v>-11</v>
      </c>
      <c r="K30" s="116">
        <v>-30.555555555555557</v>
      </c>
    </row>
    <row r="31" spans="1:11" ht="14.1" customHeight="1" x14ac:dyDescent="0.2">
      <c r="A31" s="306" t="s">
        <v>249</v>
      </c>
      <c r="B31" s="307" t="s">
        <v>250</v>
      </c>
      <c r="C31" s="308"/>
      <c r="D31" s="113">
        <v>2.3233064318904377</v>
      </c>
      <c r="E31" s="115">
        <v>190</v>
      </c>
      <c r="F31" s="114">
        <v>174</v>
      </c>
      <c r="G31" s="114">
        <v>199</v>
      </c>
      <c r="H31" s="114">
        <v>205</v>
      </c>
      <c r="I31" s="140">
        <v>203</v>
      </c>
      <c r="J31" s="115">
        <v>-13</v>
      </c>
      <c r="K31" s="116">
        <v>-6.4039408866995071</v>
      </c>
    </row>
    <row r="32" spans="1:11" ht="14.1" customHeight="1" x14ac:dyDescent="0.2">
      <c r="A32" s="306">
        <v>31</v>
      </c>
      <c r="B32" s="307" t="s">
        <v>251</v>
      </c>
      <c r="C32" s="308"/>
      <c r="D32" s="113">
        <v>1.797505502567865</v>
      </c>
      <c r="E32" s="115">
        <v>147</v>
      </c>
      <c r="F32" s="114">
        <v>96</v>
      </c>
      <c r="G32" s="114">
        <v>128</v>
      </c>
      <c r="H32" s="114">
        <v>137</v>
      </c>
      <c r="I32" s="140">
        <v>138</v>
      </c>
      <c r="J32" s="115">
        <v>9</v>
      </c>
      <c r="K32" s="116">
        <v>6.5217391304347823</v>
      </c>
    </row>
    <row r="33" spans="1:11" ht="14.1" customHeight="1" x14ac:dyDescent="0.2">
      <c r="A33" s="306">
        <v>32</v>
      </c>
      <c r="B33" s="307" t="s">
        <v>252</v>
      </c>
      <c r="C33" s="308"/>
      <c r="D33" s="113">
        <v>1.2227928588897041</v>
      </c>
      <c r="E33" s="115">
        <v>100</v>
      </c>
      <c r="F33" s="114">
        <v>105</v>
      </c>
      <c r="G33" s="114">
        <v>101</v>
      </c>
      <c r="H33" s="114">
        <v>107</v>
      </c>
      <c r="I33" s="140">
        <v>90</v>
      </c>
      <c r="J33" s="115">
        <v>10</v>
      </c>
      <c r="K33" s="116">
        <v>11.111111111111111</v>
      </c>
    </row>
    <row r="34" spans="1:11" ht="14.1" customHeight="1" x14ac:dyDescent="0.2">
      <c r="A34" s="306">
        <v>33</v>
      </c>
      <c r="B34" s="307" t="s">
        <v>253</v>
      </c>
      <c r="C34" s="308"/>
      <c r="D34" s="113">
        <v>0.44020542920029349</v>
      </c>
      <c r="E34" s="115">
        <v>36</v>
      </c>
      <c r="F34" s="114">
        <v>45</v>
      </c>
      <c r="G34" s="114">
        <v>30</v>
      </c>
      <c r="H34" s="114">
        <v>34</v>
      </c>
      <c r="I34" s="140">
        <v>45</v>
      </c>
      <c r="J34" s="115">
        <v>-9</v>
      </c>
      <c r="K34" s="116">
        <v>-20</v>
      </c>
    </row>
    <row r="35" spans="1:11" ht="14.1" customHeight="1" x14ac:dyDescent="0.2">
      <c r="A35" s="306">
        <v>34</v>
      </c>
      <c r="B35" s="307" t="s">
        <v>254</v>
      </c>
      <c r="C35" s="308"/>
      <c r="D35" s="113">
        <v>1.0026901442895573</v>
      </c>
      <c r="E35" s="115">
        <v>82</v>
      </c>
      <c r="F35" s="114">
        <v>59</v>
      </c>
      <c r="G35" s="114">
        <v>169</v>
      </c>
      <c r="H35" s="114">
        <v>147</v>
      </c>
      <c r="I35" s="140">
        <v>92</v>
      </c>
      <c r="J35" s="115">
        <v>-10</v>
      </c>
      <c r="K35" s="116">
        <v>-10.869565217391305</v>
      </c>
    </row>
    <row r="36" spans="1:11" ht="14.1" customHeight="1" x14ac:dyDescent="0.2">
      <c r="A36" s="306">
        <v>41</v>
      </c>
      <c r="B36" s="307" t="s">
        <v>255</v>
      </c>
      <c r="C36" s="308"/>
      <c r="D36" s="113">
        <v>2.5189532893127904</v>
      </c>
      <c r="E36" s="115">
        <v>206</v>
      </c>
      <c r="F36" s="114">
        <v>142</v>
      </c>
      <c r="G36" s="114">
        <v>327</v>
      </c>
      <c r="H36" s="114">
        <v>1004</v>
      </c>
      <c r="I36" s="140">
        <v>184</v>
      </c>
      <c r="J36" s="115">
        <v>22</v>
      </c>
      <c r="K36" s="116">
        <v>11.956521739130435</v>
      </c>
    </row>
    <row r="37" spans="1:11" ht="14.1" customHeight="1" x14ac:dyDescent="0.2">
      <c r="A37" s="306">
        <v>42</v>
      </c>
      <c r="B37" s="307" t="s">
        <v>256</v>
      </c>
      <c r="C37" s="308"/>
      <c r="D37" s="113">
        <v>0.13450721447786745</v>
      </c>
      <c r="E37" s="115">
        <v>11</v>
      </c>
      <c r="F37" s="114">
        <v>16</v>
      </c>
      <c r="G37" s="114">
        <v>17</v>
      </c>
      <c r="H37" s="114" t="s">
        <v>513</v>
      </c>
      <c r="I37" s="140">
        <v>18</v>
      </c>
      <c r="J37" s="115">
        <v>-7</v>
      </c>
      <c r="K37" s="116">
        <v>-38.888888888888886</v>
      </c>
    </row>
    <row r="38" spans="1:11" ht="14.1" customHeight="1" x14ac:dyDescent="0.2">
      <c r="A38" s="306">
        <v>43</v>
      </c>
      <c r="B38" s="307" t="s">
        <v>257</v>
      </c>
      <c r="C38" s="308"/>
      <c r="D38" s="113">
        <v>3.6928344338469064</v>
      </c>
      <c r="E38" s="115">
        <v>302</v>
      </c>
      <c r="F38" s="114">
        <v>300</v>
      </c>
      <c r="G38" s="114">
        <v>360</v>
      </c>
      <c r="H38" s="114">
        <v>439</v>
      </c>
      <c r="I38" s="140">
        <v>411</v>
      </c>
      <c r="J38" s="115">
        <v>-109</v>
      </c>
      <c r="K38" s="116">
        <v>-26.520681265206811</v>
      </c>
    </row>
    <row r="39" spans="1:11" ht="14.1" customHeight="1" x14ac:dyDescent="0.2">
      <c r="A39" s="306">
        <v>51</v>
      </c>
      <c r="B39" s="307" t="s">
        <v>258</v>
      </c>
      <c r="C39" s="308"/>
      <c r="D39" s="113">
        <v>11.396429444852043</v>
      </c>
      <c r="E39" s="115">
        <v>932</v>
      </c>
      <c r="F39" s="114">
        <v>827</v>
      </c>
      <c r="G39" s="114">
        <v>824</v>
      </c>
      <c r="H39" s="114">
        <v>618</v>
      </c>
      <c r="I39" s="140">
        <v>705</v>
      </c>
      <c r="J39" s="115">
        <v>227</v>
      </c>
      <c r="K39" s="116">
        <v>32.198581560283685</v>
      </c>
    </row>
    <row r="40" spans="1:11" ht="14.1" customHeight="1" x14ac:dyDescent="0.2">
      <c r="A40" s="306" t="s">
        <v>259</v>
      </c>
      <c r="B40" s="307" t="s">
        <v>260</v>
      </c>
      <c r="C40" s="308"/>
      <c r="D40" s="113">
        <v>10.809488872584984</v>
      </c>
      <c r="E40" s="115">
        <v>884</v>
      </c>
      <c r="F40" s="114">
        <v>792</v>
      </c>
      <c r="G40" s="114">
        <v>788</v>
      </c>
      <c r="H40" s="114">
        <v>583</v>
      </c>
      <c r="I40" s="140">
        <v>665</v>
      </c>
      <c r="J40" s="115">
        <v>219</v>
      </c>
      <c r="K40" s="116">
        <v>32.932330827067666</v>
      </c>
    </row>
    <row r="41" spans="1:11" ht="14.1" customHeight="1" x14ac:dyDescent="0.2">
      <c r="A41" s="306"/>
      <c r="B41" s="307" t="s">
        <v>261</v>
      </c>
      <c r="C41" s="308"/>
      <c r="D41" s="113">
        <v>9.3910491562729277</v>
      </c>
      <c r="E41" s="115">
        <v>768</v>
      </c>
      <c r="F41" s="114">
        <v>696</v>
      </c>
      <c r="G41" s="114">
        <v>668</v>
      </c>
      <c r="H41" s="114">
        <v>495</v>
      </c>
      <c r="I41" s="140">
        <v>552</v>
      </c>
      <c r="J41" s="115">
        <v>216</v>
      </c>
      <c r="K41" s="116">
        <v>39.130434782608695</v>
      </c>
    </row>
    <row r="42" spans="1:11" ht="14.1" customHeight="1" x14ac:dyDescent="0.2">
      <c r="A42" s="306">
        <v>52</v>
      </c>
      <c r="B42" s="307" t="s">
        <v>262</v>
      </c>
      <c r="C42" s="308"/>
      <c r="D42" s="113">
        <v>2.4822695035460991</v>
      </c>
      <c r="E42" s="115">
        <v>203</v>
      </c>
      <c r="F42" s="114">
        <v>157</v>
      </c>
      <c r="G42" s="114">
        <v>205</v>
      </c>
      <c r="H42" s="114">
        <v>185</v>
      </c>
      <c r="I42" s="140">
        <v>214</v>
      </c>
      <c r="J42" s="115">
        <v>-11</v>
      </c>
      <c r="K42" s="116">
        <v>-5.1401869158878508</v>
      </c>
    </row>
    <row r="43" spans="1:11" ht="14.1" customHeight="1" x14ac:dyDescent="0.2">
      <c r="A43" s="306" t="s">
        <v>263</v>
      </c>
      <c r="B43" s="307" t="s">
        <v>264</v>
      </c>
      <c r="C43" s="308"/>
      <c r="D43" s="113">
        <v>1.8953289312790413</v>
      </c>
      <c r="E43" s="115">
        <v>155</v>
      </c>
      <c r="F43" s="114">
        <v>125</v>
      </c>
      <c r="G43" s="114">
        <v>156</v>
      </c>
      <c r="H43" s="114">
        <v>124</v>
      </c>
      <c r="I43" s="140">
        <v>164</v>
      </c>
      <c r="J43" s="115">
        <v>-9</v>
      </c>
      <c r="K43" s="116">
        <v>-5.4878048780487809</v>
      </c>
    </row>
    <row r="44" spans="1:11" ht="14.1" customHeight="1" x14ac:dyDescent="0.2">
      <c r="A44" s="306">
        <v>53</v>
      </c>
      <c r="B44" s="307" t="s">
        <v>265</v>
      </c>
      <c r="C44" s="308"/>
      <c r="D44" s="113">
        <v>0.88041085840058697</v>
      </c>
      <c r="E44" s="115">
        <v>72</v>
      </c>
      <c r="F44" s="114">
        <v>73</v>
      </c>
      <c r="G44" s="114">
        <v>48</v>
      </c>
      <c r="H44" s="114">
        <v>46</v>
      </c>
      <c r="I44" s="140">
        <v>47</v>
      </c>
      <c r="J44" s="115">
        <v>25</v>
      </c>
      <c r="K44" s="116">
        <v>53.191489361702125</v>
      </c>
    </row>
    <row r="45" spans="1:11" ht="14.1" customHeight="1" x14ac:dyDescent="0.2">
      <c r="A45" s="306" t="s">
        <v>266</v>
      </c>
      <c r="B45" s="307" t="s">
        <v>267</v>
      </c>
      <c r="C45" s="308"/>
      <c r="D45" s="113">
        <v>0.70921985815602839</v>
      </c>
      <c r="E45" s="115">
        <v>58</v>
      </c>
      <c r="F45" s="114">
        <v>70</v>
      </c>
      <c r="G45" s="114">
        <v>42</v>
      </c>
      <c r="H45" s="114">
        <v>41</v>
      </c>
      <c r="I45" s="140">
        <v>36</v>
      </c>
      <c r="J45" s="115">
        <v>22</v>
      </c>
      <c r="K45" s="116">
        <v>61.111111111111114</v>
      </c>
    </row>
    <row r="46" spans="1:11" ht="14.1" customHeight="1" x14ac:dyDescent="0.2">
      <c r="A46" s="306">
        <v>54</v>
      </c>
      <c r="B46" s="307" t="s">
        <v>268</v>
      </c>
      <c r="C46" s="308"/>
      <c r="D46" s="113">
        <v>2.7879677182685252</v>
      </c>
      <c r="E46" s="115">
        <v>228</v>
      </c>
      <c r="F46" s="114">
        <v>202</v>
      </c>
      <c r="G46" s="114">
        <v>186</v>
      </c>
      <c r="H46" s="114">
        <v>205</v>
      </c>
      <c r="I46" s="140">
        <v>202</v>
      </c>
      <c r="J46" s="115">
        <v>26</v>
      </c>
      <c r="K46" s="116">
        <v>12.871287128712872</v>
      </c>
    </row>
    <row r="47" spans="1:11" ht="14.1" customHeight="1" x14ac:dyDescent="0.2">
      <c r="A47" s="306">
        <v>61</v>
      </c>
      <c r="B47" s="307" t="s">
        <v>269</v>
      </c>
      <c r="C47" s="308"/>
      <c r="D47" s="113">
        <v>2.3477622890682319</v>
      </c>
      <c r="E47" s="115">
        <v>192</v>
      </c>
      <c r="F47" s="114">
        <v>192</v>
      </c>
      <c r="G47" s="114">
        <v>190</v>
      </c>
      <c r="H47" s="114">
        <v>332</v>
      </c>
      <c r="I47" s="140">
        <v>365</v>
      </c>
      <c r="J47" s="115">
        <v>-173</v>
      </c>
      <c r="K47" s="116">
        <v>-47.397260273972606</v>
      </c>
    </row>
    <row r="48" spans="1:11" ht="14.1" customHeight="1" x14ac:dyDescent="0.2">
      <c r="A48" s="306">
        <v>62</v>
      </c>
      <c r="B48" s="307" t="s">
        <v>270</v>
      </c>
      <c r="C48" s="308"/>
      <c r="D48" s="113">
        <v>5.3558327219369035</v>
      </c>
      <c r="E48" s="115">
        <v>438</v>
      </c>
      <c r="F48" s="114">
        <v>421</v>
      </c>
      <c r="G48" s="114">
        <v>431</v>
      </c>
      <c r="H48" s="114">
        <v>441</v>
      </c>
      <c r="I48" s="140">
        <v>590</v>
      </c>
      <c r="J48" s="115">
        <v>-152</v>
      </c>
      <c r="K48" s="116">
        <v>-25.762711864406779</v>
      </c>
    </row>
    <row r="49" spans="1:11" ht="14.1" customHeight="1" x14ac:dyDescent="0.2">
      <c r="A49" s="306">
        <v>63</v>
      </c>
      <c r="B49" s="307" t="s">
        <v>271</v>
      </c>
      <c r="C49" s="308"/>
      <c r="D49" s="113">
        <v>5.5392516507703595</v>
      </c>
      <c r="E49" s="115">
        <v>453</v>
      </c>
      <c r="F49" s="114">
        <v>451</v>
      </c>
      <c r="G49" s="114">
        <v>443</v>
      </c>
      <c r="H49" s="114">
        <v>385</v>
      </c>
      <c r="I49" s="140">
        <v>382</v>
      </c>
      <c r="J49" s="115">
        <v>71</v>
      </c>
      <c r="K49" s="116">
        <v>18.586387434554975</v>
      </c>
    </row>
    <row r="50" spans="1:11" ht="14.1" customHeight="1" x14ac:dyDescent="0.2">
      <c r="A50" s="306" t="s">
        <v>272</v>
      </c>
      <c r="B50" s="307" t="s">
        <v>273</v>
      </c>
      <c r="C50" s="308"/>
      <c r="D50" s="113">
        <v>0.64808021521154313</v>
      </c>
      <c r="E50" s="115">
        <v>53</v>
      </c>
      <c r="F50" s="114">
        <v>48</v>
      </c>
      <c r="G50" s="114">
        <v>60</v>
      </c>
      <c r="H50" s="114">
        <v>50</v>
      </c>
      <c r="I50" s="140">
        <v>39</v>
      </c>
      <c r="J50" s="115">
        <v>14</v>
      </c>
      <c r="K50" s="116">
        <v>35.897435897435898</v>
      </c>
    </row>
    <row r="51" spans="1:11" ht="14.1" customHeight="1" x14ac:dyDescent="0.2">
      <c r="A51" s="306" t="s">
        <v>274</v>
      </c>
      <c r="B51" s="307" t="s">
        <v>275</v>
      </c>
      <c r="C51" s="308"/>
      <c r="D51" s="113">
        <v>4.5854732208363904</v>
      </c>
      <c r="E51" s="115">
        <v>375</v>
      </c>
      <c r="F51" s="114">
        <v>371</v>
      </c>
      <c r="G51" s="114">
        <v>342</v>
      </c>
      <c r="H51" s="114">
        <v>315</v>
      </c>
      <c r="I51" s="140">
        <v>309</v>
      </c>
      <c r="J51" s="115">
        <v>66</v>
      </c>
      <c r="K51" s="116">
        <v>21.359223300970875</v>
      </c>
    </row>
    <row r="52" spans="1:11" ht="14.1" customHeight="1" x14ac:dyDescent="0.2">
      <c r="A52" s="306">
        <v>71</v>
      </c>
      <c r="B52" s="307" t="s">
        <v>276</v>
      </c>
      <c r="C52" s="308"/>
      <c r="D52" s="113">
        <v>14.306676449009538</v>
      </c>
      <c r="E52" s="115">
        <v>1170</v>
      </c>
      <c r="F52" s="114">
        <v>956</v>
      </c>
      <c r="G52" s="114">
        <v>1449</v>
      </c>
      <c r="H52" s="114">
        <v>1823</v>
      </c>
      <c r="I52" s="140">
        <v>1388</v>
      </c>
      <c r="J52" s="115">
        <v>-218</v>
      </c>
      <c r="K52" s="116">
        <v>-15.706051873198847</v>
      </c>
    </row>
    <row r="53" spans="1:11" ht="14.1" customHeight="1" x14ac:dyDescent="0.2">
      <c r="A53" s="306" t="s">
        <v>277</v>
      </c>
      <c r="B53" s="307" t="s">
        <v>278</v>
      </c>
      <c r="C53" s="308"/>
      <c r="D53" s="113">
        <v>6.2117877231596967</v>
      </c>
      <c r="E53" s="115">
        <v>508</v>
      </c>
      <c r="F53" s="114">
        <v>430</v>
      </c>
      <c r="G53" s="114">
        <v>751</v>
      </c>
      <c r="H53" s="114">
        <v>989</v>
      </c>
      <c r="I53" s="140">
        <v>595</v>
      </c>
      <c r="J53" s="115">
        <v>-87</v>
      </c>
      <c r="K53" s="116">
        <v>-14.621848739495798</v>
      </c>
    </row>
    <row r="54" spans="1:11" ht="14.1" customHeight="1" x14ac:dyDescent="0.2">
      <c r="A54" s="306" t="s">
        <v>279</v>
      </c>
      <c r="B54" s="307" t="s">
        <v>280</v>
      </c>
      <c r="C54" s="308"/>
      <c r="D54" s="113">
        <v>6.5297138664710195</v>
      </c>
      <c r="E54" s="115">
        <v>534</v>
      </c>
      <c r="F54" s="114">
        <v>427</v>
      </c>
      <c r="G54" s="114">
        <v>541</v>
      </c>
      <c r="H54" s="114">
        <v>689</v>
      </c>
      <c r="I54" s="140">
        <v>634</v>
      </c>
      <c r="J54" s="115">
        <v>-100</v>
      </c>
      <c r="K54" s="116">
        <v>-15.772870662460567</v>
      </c>
    </row>
    <row r="55" spans="1:11" ht="14.1" customHeight="1" x14ac:dyDescent="0.2">
      <c r="A55" s="306">
        <v>72</v>
      </c>
      <c r="B55" s="307" t="s">
        <v>281</v>
      </c>
      <c r="C55" s="308"/>
      <c r="D55" s="113">
        <v>2.9347028613352899</v>
      </c>
      <c r="E55" s="115">
        <v>240</v>
      </c>
      <c r="F55" s="114">
        <v>196</v>
      </c>
      <c r="G55" s="114">
        <v>220</v>
      </c>
      <c r="H55" s="114">
        <v>233</v>
      </c>
      <c r="I55" s="140">
        <v>262</v>
      </c>
      <c r="J55" s="115">
        <v>-22</v>
      </c>
      <c r="K55" s="116">
        <v>-8.3969465648854964</v>
      </c>
    </row>
    <row r="56" spans="1:11" ht="14.1" customHeight="1" x14ac:dyDescent="0.2">
      <c r="A56" s="306" t="s">
        <v>282</v>
      </c>
      <c r="B56" s="307" t="s">
        <v>283</v>
      </c>
      <c r="C56" s="308"/>
      <c r="D56" s="113">
        <v>0.83149914404499881</v>
      </c>
      <c r="E56" s="115">
        <v>68</v>
      </c>
      <c r="F56" s="114">
        <v>69</v>
      </c>
      <c r="G56" s="114">
        <v>70</v>
      </c>
      <c r="H56" s="114">
        <v>79</v>
      </c>
      <c r="I56" s="140">
        <v>79</v>
      </c>
      <c r="J56" s="115">
        <v>-11</v>
      </c>
      <c r="K56" s="116">
        <v>-13.924050632911392</v>
      </c>
    </row>
    <row r="57" spans="1:11" ht="14.1" customHeight="1" x14ac:dyDescent="0.2">
      <c r="A57" s="306" t="s">
        <v>284</v>
      </c>
      <c r="B57" s="307" t="s">
        <v>285</v>
      </c>
      <c r="C57" s="308"/>
      <c r="D57" s="113">
        <v>1.479579359256542</v>
      </c>
      <c r="E57" s="115">
        <v>121</v>
      </c>
      <c r="F57" s="114">
        <v>97</v>
      </c>
      <c r="G57" s="114">
        <v>120</v>
      </c>
      <c r="H57" s="114">
        <v>119</v>
      </c>
      <c r="I57" s="140">
        <v>144</v>
      </c>
      <c r="J57" s="115">
        <v>-23</v>
      </c>
      <c r="K57" s="116">
        <v>-15.972222222222221</v>
      </c>
    </row>
    <row r="58" spans="1:11" ht="14.1" customHeight="1" x14ac:dyDescent="0.2">
      <c r="A58" s="306">
        <v>73</v>
      </c>
      <c r="B58" s="307" t="s">
        <v>286</v>
      </c>
      <c r="C58" s="308"/>
      <c r="D58" s="113">
        <v>3.3259965761799952</v>
      </c>
      <c r="E58" s="115">
        <v>272</v>
      </c>
      <c r="F58" s="114">
        <v>163</v>
      </c>
      <c r="G58" s="114">
        <v>228</v>
      </c>
      <c r="H58" s="114">
        <v>324</v>
      </c>
      <c r="I58" s="140">
        <v>241</v>
      </c>
      <c r="J58" s="115">
        <v>31</v>
      </c>
      <c r="K58" s="116">
        <v>12.863070539419088</v>
      </c>
    </row>
    <row r="59" spans="1:11" ht="14.1" customHeight="1" x14ac:dyDescent="0.2">
      <c r="A59" s="306" t="s">
        <v>287</v>
      </c>
      <c r="B59" s="307" t="s">
        <v>288</v>
      </c>
      <c r="C59" s="308"/>
      <c r="D59" s="113">
        <v>1.6874541452677916</v>
      </c>
      <c r="E59" s="115">
        <v>138</v>
      </c>
      <c r="F59" s="114">
        <v>84</v>
      </c>
      <c r="G59" s="114">
        <v>116</v>
      </c>
      <c r="H59" s="114">
        <v>139</v>
      </c>
      <c r="I59" s="140">
        <v>112</v>
      </c>
      <c r="J59" s="115">
        <v>26</v>
      </c>
      <c r="K59" s="116">
        <v>23.214285714285715</v>
      </c>
    </row>
    <row r="60" spans="1:11" ht="14.1" customHeight="1" x14ac:dyDescent="0.2">
      <c r="A60" s="306">
        <v>81</v>
      </c>
      <c r="B60" s="307" t="s">
        <v>289</v>
      </c>
      <c r="C60" s="308"/>
      <c r="D60" s="113">
        <v>5.9794570799706532</v>
      </c>
      <c r="E60" s="115">
        <v>489</v>
      </c>
      <c r="F60" s="114">
        <v>439</v>
      </c>
      <c r="G60" s="114">
        <v>529</v>
      </c>
      <c r="H60" s="114">
        <v>1058</v>
      </c>
      <c r="I60" s="140">
        <v>526</v>
      </c>
      <c r="J60" s="115">
        <v>-37</v>
      </c>
      <c r="K60" s="116">
        <v>-7.0342205323193916</v>
      </c>
    </row>
    <row r="61" spans="1:11" ht="14.1" customHeight="1" x14ac:dyDescent="0.2">
      <c r="A61" s="306" t="s">
        <v>290</v>
      </c>
      <c r="B61" s="307" t="s">
        <v>291</v>
      </c>
      <c r="C61" s="308"/>
      <c r="D61" s="113">
        <v>1.6018586451455123</v>
      </c>
      <c r="E61" s="115">
        <v>131</v>
      </c>
      <c r="F61" s="114">
        <v>92</v>
      </c>
      <c r="G61" s="114">
        <v>158</v>
      </c>
      <c r="H61" s="114">
        <v>146</v>
      </c>
      <c r="I61" s="140">
        <v>157</v>
      </c>
      <c r="J61" s="115">
        <v>-26</v>
      </c>
      <c r="K61" s="116">
        <v>-16.560509554140129</v>
      </c>
    </row>
    <row r="62" spans="1:11" ht="14.1" customHeight="1" x14ac:dyDescent="0.2">
      <c r="A62" s="306" t="s">
        <v>292</v>
      </c>
      <c r="B62" s="307" t="s">
        <v>293</v>
      </c>
      <c r="C62" s="308"/>
      <c r="D62" s="113">
        <v>2.408901932012717</v>
      </c>
      <c r="E62" s="115">
        <v>197</v>
      </c>
      <c r="F62" s="114">
        <v>212</v>
      </c>
      <c r="G62" s="114">
        <v>222</v>
      </c>
      <c r="H62" s="114">
        <v>273</v>
      </c>
      <c r="I62" s="140">
        <v>206</v>
      </c>
      <c r="J62" s="115">
        <v>-9</v>
      </c>
      <c r="K62" s="116">
        <v>-4.3689320388349513</v>
      </c>
    </row>
    <row r="63" spans="1:11" ht="14.1" customHeight="1" x14ac:dyDescent="0.2">
      <c r="A63" s="306"/>
      <c r="B63" s="307" t="s">
        <v>294</v>
      </c>
      <c r="C63" s="308"/>
      <c r="D63" s="113">
        <v>2.0787478601124971</v>
      </c>
      <c r="E63" s="115">
        <v>170</v>
      </c>
      <c r="F63" s="114">
        <v>194</v>
      </c>
      <c r="G63" s="114">
        <v>184</v>
      </c>
      <c r="H63" s="114">
        <v>249</v>
      </c>
      <c r="I63" s="140">
        <v>192</v>
      </c>
      <c r="J63" s="115">
        <v>-22</v>
      </c>
      <c r="K63" s="116">
        <v>-11.458333333333334</v>
      </c>
    </row>
    <row r="64" spans="1:11" ht="14.1" customHeight="1" x14ac:dyDescent="0.2">
      <c r="A64" s="306" t="s">
        <v>295</v>
      </c>
      <c r="B64" s="307" t="s">
        <v>296</v>
      </c>
      <c r="C64" s="308"/>
      <c r="D64" s="113">
        <v>0.92932257275617514</v>
      </c>
      <c r="E64" s="115">
        <v>76</v>
      </c>
      <c r="F64" s="114">
        <v>53</v>
      </c>
      <c r="G64" s="114">
        <v>70</v>
      </c>
      <c r="H64" s="114">
        <v>87</v>
      </c>
      <c r="I64" s="140">
        <v>91</v>
      </c>
      <c r="J64" s="115">
        <v>-15</v>
      </c>
      <c r="K64" s="116">
        <v>-16.483516483516482</v>
      </c>
    </row>
    <row r="65" spans="1:11" ht="14.1" customHeight="1" x14ac:dyDescent="0.2">
      <c r="A65" s="306" t="s">
        <v>297</v>
      </c>
      <c r="B65" s="307" t="s">
        <v>298</v>
      </c>
      <c r="C65" s="308"/>
      <c r="D65" s="113">
        <v>0.2078747860112497</v>
      </c>
      <c r="E65" s="115">
        <v>17</v>
      </c>
      <c r="F65" s="114">
        <v>25</v>
      </c>
      <c r="G65" s="114">
        <v>25</v>
      </c>
      <c r="H65" s="114">
        <v>28</v>
      </c>
      <c r="I65" s="140">
        <v>26</v>
      </c>
      <c r="J65" s="115">
        <v>-9</v>
      </c>
      <c r="K65" s="116">
        <v>-34.615384615384613</v>
      </c>
    </row>
    <row r="66" spans="1:11" ht="14.1" customHeight="1" x14ac:dyDescent="0.2">
      <c r="A66" s="306">
        <v>82</v>
      </c>
      <c r="B66" s="307" t="s">
        <v>299</v>
      </c>
      <c r="C66" s="308"/>
      <c r="D66" s="113">
        <v>1.9686965028124235</v>
      </c>
      <c r="E66" s="115">
        <v>161</v>
      </c>
      <c r="F66" s="114">
        <v>214</v>
      </c>
      <c r="G66" s="114">
        <v>305</v>
      </c>
      <c r="H66" s="114">
        <v>194</v>
      </c>
      <c r="I66" s="140">
        <v>187</v>
      </c>
      <c r="J66" s="115">
        <v>-26</v>
      </c>
      <c r="K66" s="116">
        <v>-13.903743315508022</v>
      </c>
    </row>
    <row r="67" spans="1:11" ht="14.1" customHeight="1" x14ac:dyDescent="0.2">
      <c r="A67" s="306" t="s">
        <v>300</v>
      </c>
      <c r="B67" s="307" t="s">
        <v>301</v>
      </c>
      <c r="C67" s="308"/>
      <c r="D67" s="113">
        <v>1.0882856444118367</v>
      </c>
      <c r="E67" s="115">
        <v>89</v>
      </c>
      <c r="F67" s="114">
        <v>142</v>
      </c>
      <c r="G67" s="114">
        <v>220</v>
      </c>
      <c r="H67" s="114">
        <v>113</v>
      </c>
      <c r="I67" s="140">
        <v>109</v>
      </c>
      <c r="J67" s="115">
        <v>-20</v>
      </c>
      <c r="K67" s="116">
        <v>-18.348623853211009</v>
      </c>
    </row>
    <row r="68" spans="1:11" ht="14.1" customHeight="1" x14ac:dyDescent="0.2">
      <c r="A68" s="306" t="s">
        <v>302</v>
      </c>
      <c r="B68" s="307" t="s">
        <v>303</v>
      </c>
      <c r="C68" s="308"/>
      <c r="D68" s="113">
        <v>0.72144778674492538</v>
      </c>
      <c r="E68" s="115">
        <v>59</v>
      </c>
      <c r="F68" s="114">
        <v>57</v>
      </c>
      <c r="G68" s="114">
        <v>54</v>
      </c>
      <c r="H68" s="114">
        <v>45</v>
      </c>
      <c r="I68" s="140">
        <v>58</v>
      </c>
      <c r="J68" s="115">
        <v>1</v>
      </c>
      <c r="K68" s="116">
        <v>1.7241379310344827</v>
      </c>
    </row>
    <row r="69" spans="1:11" ht="14.1" customHeight="1" x14ac:dyDescent="0.2">
      <c r="A69" s="306">
        <v>83</v>
      </c>
      <c r="B69" s="307" t="s">
        <v>304</v>
      </c>
      <c r="C69" s="308"/>
      <c r="D69" s="113">
        <v>3.4238200048911716</v>
      </c>
      <c r="E69" s="115">
        <v>280</v>
      </c>
      <c r="F69" s="114">
        <v>198</v>
      </c>
      <c r="G69" s="114">
        <v>449</v>
      </c>
      <c r="H69" s="114">
        <v>226</v>
      </c>
      <c r="I69" s="140">
        <v>277</v>
      </c>
      <c r="J69" s="115">
        <v>3</v>
      </c>
      <c r="K69" s="116">
        <v>1.0830324909747293</v>
      </c>
    </row>
    <row r="70" spans="1:11" ht="14.1" customHeight="1" x14ac:dyDescent="0.2">
      <c r="A70" s="306" t="s">
        <v>305</v>
      </c>
      <c r="B70" s="307" t="s">
        <v>306</v>
      </c>
      <c r="C70" s="308"/>
      <c r="D70" s="113">
        <v>3.0202983614575691</v>
      </c>
      <c r="E70" s="115">
        <v>247</v>
      </c>
      <c r="F70" s="114">
        <v>177</v>
      </c>
      <c r="G70" s="114">
        <v>411</v>
      </c>
      <c r="H70" s="114">
        <v>200</v>
      </c>
      <c r="I70" s="140">
        <v>252</v>
      </c>
      <c r="J70" s="115">
        <v>-5</v>
      </c>
      <c r="K70" s="116">
        <v>-1.9841269841269842</v>
      </c>
    </row>
    <row r="71" spans="1:11" ht="14.1" customHeight="1" x14ac:dyDescent="0.2">
      <c r="A71" s="306"/>
      <c r="B71" s="307" t="s">
        <v>307</v>
      </c>
      <c r="C71" s="308"/>
      <c r="D71" s="113">
        <v>1.5651748593788213</v>
      </c>
      <c r="E71" s="115">
        <v>128</v>
      </c>
      <c r="F71" s="114">
        <v>90</v>
      </c>
      <c r="G71" s="114">
        <v>253</v>
      </c>
      <c r="H71" s="114">
        <v>96</v>
      </c>
      <c r="I71" s="140">
        <v>133</v>
      </c>
      <c r="J71" s="115">
        <v>-5</v>
      </c>
      <c r="K71" s="116">
        <v>-3.7593984962406015</v>
      </c>
    </row>
    <row r="72" spans="1:11" ht="14.1" customHeight="1" x14ac:dyDescent="0.2">
      <c r="A72" s="306">
        <v>84</v>
      </c>
      <c r="B72" s="307" t="s">
        <v>308</v>
      </c>
      <c r="C72" s="308"/>
      <c r="D72" s="113">
        <v>9.1709464416727808</v>
      </c>
      <c r="E72" s="115">
        <v>750</v>
      </c>
      <c r="F72" s="114">
        <v>666</v>
      </c>
      <c r="G72" s="114">
        <v>767</v>
      </c>
      <c r="H72" s="114">
        <v>726</v>
      </c>
      <c r="I72" s="140">
        <v>819</v>
      </c>
      <c r="J72" s="115">
        <v>-69</v>
      </c>
      <c r="K72" s="116">
        <v>-8.4249084249084252</v>
      </c>
    </row>
    <row r="73" spans="1:11" ht="14.1" customHeight="1" x14ac:dyDescent="0.2">
      <c r="A73" s="306" t="s">
        <v>309</v>
      </c>
      <c r="B73" s="307" t="s">
        <v>310</v>
      </c>
      <c r="C73" s="308"/>
      <c r="D73" s="113">
        <v>0.80704328686720472</v>
      </c>
      <c r="E73" s="115">
        <v>66</v>
      </c>
      <c r="F73" s="114">
        <v>36</v>
      </c>
      <c r="G73" s="114">
        <v>90</v>
      </c>
      <c r="H73" s="114">
        <v>70</v>
      </c>
      <c r="I73" s="140">
        <v>72</v>
      </c>
      <c r="J73" s="115">
        <v>-6</v>
      </c>
      <c r="K73" s="116">
        <v>-8.3333333333333339</v>
      </c>
    </row>
    <row r="74" spans="1:11" ht="14.1" customHeight="1" x14ac:dyDescent="0.2">
      <c r="A74" s="306" t="s">
        <v>311</v>
      </c>
      <c r="B74" s="307" t="s">
        <v>312</v>
      </c>
      <c r="C74" s="308"/>
      <c r="D74" s="113">
        <v>0.17119100024455858</v>
      </c>
      <c r="E74" s="115">
        <v>14</v>
      </c>
      <c r="F74" s="114">
        <v>10</v>
      </c>
      <c r="G74" s="114">
        <v>27</v>
      </c>
      <c r="H74" s="114">
        <v>16</v>
      </c>
      <c r="I74" s="140">
        <v>14</v>
      </c>
      <c r="J74" s="115">
        <v>0</v>
      </c>
      <c r="K74" s="116">
        <v>0</v>
      </c>
    </row>
    <row r="75" spans="1:11" ht="14.1" customHeight="1" x14ac:dyDescent="0.2">
      <c r="A75" s="306" t="s">
        <v>313</v>
      </c>
      <c r="B75" s="307" t="s">
        <v>314</v>
      </c>
      <c r="C75" s="308"/>
      <c r="D75" s="113">
        <v>7.3000733675715335</v>
      </c>
      <c r="E75" s="115">
        <v>597</v>
      </c>
      <c r="F75" s="114">
        <v>553</v>
      </c>
      <c r="G75" s="114">
        <v>576</v>
      </c>
      <c r="H75" s="114">
        <v>565</v>
      </c>
      <c r="I75" s="140">
        <v>659</v>
      </c>
      <c r="J75" s="115">
        <v>-62</v>
      </c>
      <c r="K75" s="116">
        <v>-9.4081942336874054</v>
      </c>
    </row>
    <row r="76" spans="1:11" ht="14.1" customHeight="1" x14ac:dyDescent="0.2">
      <c r="A76" s="306">
        <v>91</v>
      </c>
      <c r="B76" s="307" t="s">
        <v>315</v>
      </c>
      <c r="C76" s="308"/>
      <c r="D76" s="113">
        <v>0.24455857177794083</v>
      </c>
      <c r="E76" s="115">
        <v>20</v>
      </c>
      <c r="F76" s="114">
        <v>23</v>
      </c>
      <c r="G76" s="114">
        <v>28</v>
      </c>
      <c r="H76" s="114">
        <v>31</v>
      </c>
      <c r="I76" s="140">
        <v>17</v>
      </c>
      <c r="J76" s="115">
        <v>3</v>
      </c>
      <c r="K76" s="116">
        <v>17.647058823529413</v>
      </c>
    </row>
    <row r="77" spans="1:11" ht="14.1" customHeight="1" x14ac:dyDescent="0.2">
      <c r="A77" s="306">
        <v>92</v>
      </c>
      <c r="B77" s="307" t="s">
        <v>316</v>
      </c>
      <c r="C77" s="308"/>
      <c r="D77" s="113">
        <v>1.9320127170457324</v>
      </c>
      <c r="E77" s="115">
        <v>158</v>
      </c>
      <c r="F77" s="114">
        <v>142</v>
      </c>
      <c r="G77" s="114">
        <v>171</v>
      </c>
      <c r="H77" s="114">
        <v>231</v>
      </c>
      <c r="I77" s="140">
        <v>253</v>
      </c>
      <c r="J77" s="115">
        <v>-95</v>
      </c>
      <c r="K77" s="116">
        <v>-37.549407114624508</v>
      </c>
    </row>
    <row r="78" spans="1:11" ht="14.1" customHeight="1" x14ac:dyDescent="0.2">
      <c r="A78" s="306">
        <v>93</v>
      </c>
      <c r="B78" s="307" t="s">
        <v>317</v>
      </c>
      <c r="C78" s="308"/>
      <c r="D78" s="113">
        <v>0.23233064318904378</v>
      </c>
      <c r="E78" s="115">
        <v>19</v>
      </c>
      <c r="F78" s="114">
        <v>18</v>
      </c>
      <c r="G78" s="114">
        <v>6</v>
      </c>
      <c r="H78" s="114">
        <v>36</v>
      </c>
      <c r="I78" s="140">
        <v>11</v>
      </c>
      <c r="J78" s="115">
        <v>8</v>
      </c>
      <c r="K78" s="116">
        <v>72.727272727272734</v>
      </c>
    </row>
    <row r="79" spans="1:11" ht="14.1" customHeight="1" x14ac:dyDescent="0.2">
      <c r="A79" s="306">
        <v>94</v>
      </c>
      <c r="B79" s="307" t="s">
        <v>318</v>
      </c>
      <c r="C79" s="308"/>
      <c r="D79" s="113">
        <v>0.94155050134507212</v>
      </c>
      <c r="E79" s="115">
        <v>77</v>
      </c>
      <c r="F79" s="114">
        <v>83</v>
      </c>
      <c r="G79" s="114">
        <v>101</v>
      </c>
      <c r="H79" s="114">
        <v>89</v>
      </c>
      <c r="I79" s="140">
        <v>58</v>
      </c>
      <c r="J79" s="115">
        <v>19</v>
      </c>
      <c r="K79" s="116">
        <v>32.758620689655174</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0.17119100024455858</v>
      </c>
      <c r="E81" s="143">
        <v>14</v>
      </c>
      <c r="F81" s="144">
        <v>14</v>
      </c>
      <c r="G81" s="144">
        <v>13</v>
      </c>
      <c r="H81" s="144">
        <v>25</v>
      </c>
      <c r="I81" s="145">
        <v>15</v>
      </c>
      <c r="J81" s="143">
        <v>-1</v>
      </c>
      <c r="K81" s="146">
        <v>-6.666666666666667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87570</v>
      </c>
      <c r="C10" s="114">
        <v>46444</v>
      </c>
      <c r="D10" s="114">
        <v>41126</v>
      </c>
      <c r="E10" s="114">
        <v>66039</v>
      </c>
      <c r="F10" s="114">
        <v>20881</v>
      </c>
      <c r="G10" s="114">
        <v>9533</v>
      </c>
      <c r="H10" s="114">
        <v>21300</v>
      </c>
      <c r="I10" s="115">
        <v>18328</v>
      </c>
      <c r="J10" s="114">
        <v>12747</v>
      </c>
      <c r="K10" s="114">
        <v>5581</v>
      </c>
      <c r="L10" s="422">
        <v>6680</v>
      </c>
      <c r="M10" s="423">
        <v>7109</v>
      </c>
    </row>
    <row r="11" spans="1:13" ht="11.1" customHeight="1" x14ac:dyDescent="0.2">
      <c r="A11" s="421" t="s">
        <v>387</v>
      </c>
      <c r="B11" s="115">
        <v>87119</v>
      </c>
      <c r="C11" s="114">
        <v>46402</v>
      </c>
      <c r="D11" s="114">
        <v>40717</v>
      </c>
      <c r="E11" s="114">
        <v>65720</v>
      </c>
      <c r="F11" s="114">
        <v>20785</v>
      </c>
      <c r="G11" s="114">
        <v>9089</v>
      </c>
      <c r="H11" s="114">
        <v>21457</v>
      </c>
      <c r="I11" s="115">
        <v>18621</v>
      </c>
      <c r="J11" s="114">
        <v>13234</v>
      </c>
      <c r="K11" s="114">
        <v>5387</v>
      </c>
      <c r="L11" s="422">
        <v>6274</v>
      </c>
      <c r="M11" s="423">
        <v>6555</v>
      </c>
    </row>
    <row r="12" spans="1:13" ht="11.1" customHeight="1" x14ac:dyDescent="0.2">
      <c r="A12" s="421" t="s">
        <v>388</v>
      </c>
      <c r="B12" s="115">
        <v>88349</v>
      </c>
      <c r="C12" s="114">
        <v>47025</v>
      </c>
      <c r="D12" s="114">
        <v>41324</v>
      </c>
      <c r="E12" s="114">
        <v>66907</v>
      </c>
      <c r="F12" s="114">
        <v>20758</v>
      </c>
      <c r="G12" s="114">
        <v>9991</v>
      </c>
      <c r="H12" s="114">
        <v>21707</v>
      </c>
      <c r="I12" s="115">
        <v>17968</v>
      </c>
      <c r="J12" s="114">
        <v>12509</v>
      </c>
      <c r="K12" s="114">
        <v>5459</v>
      </c>
      <c r="L12" s="422">
        <v>8423</v>
      </c>
      <c r="M12" s="423">
        <v>7475</v>
      </c>
    </row>
    <row r="13" spans="1:13" s="110" customFormat="1" ht="11.1" customHeight="1" x14ac:dyDescent="0.2">
      <c r="A13" s="421" t="s">
        <v>389</v>
      </c>
      <c r="B13" s="115">
        <v>88371</v>
      </c>
      <c r="C13" s="114">
        <v>46880</v>
      </c>
      <c r="D13" s="114">
        <v>41491</v>
      </c>
      <c r="E13" s="114">
        <v>66276</v>
      </c>
      <c r="F13" s="114">
        <v>21415</v>
      </c>
      <c r="G13" s="114">
        <v>9760</v>
      </c>
      <c r="H13" s="114">
        <v>21862</v>
      </c>
      <c r="I13" s="115">
        <v>18707</v>
      </c>
      <c r="J13" s="114">
        <v>13170</v>
      </c>
      <c r="K13" s="114">
        <v>5537</v>
      </c>
      <c r="L13" s="422">
        <v>6580</v>
      </c>
      <c r="M13" s="423">
        <v>6804</v>
      </c>
    </row>
    <row r="14" spans="1:13" ht="15" customHeight="1" x14ac:dyDescent="0.2">
      <c r="A14" s="421" t="s">
        <v>390</v>
      </c>
      <c r="B14" s="115">
        <v>88666</v>
      </c>
      <c r="C14" s="114">
        <v>46962</v>
      </c>
      <c r="D14" s="114">
        <v>41704</v>
      </c>
      <c r="E14" s="114">
        <v>65642</v>
      </c>
      <c r="F14" s="114">
        <v>22489</v>
      </c>
      <c r="G14" s="114">
        <v>9405</v>
      </c>
      <c r="H14" s="114">
        <v>22298</v>
      </c>
      <c r="I14" s="115">
        <v>18253</v>
      </c>
      <c r="J14" s="114">
        <v>12780</v>
      </c>
      <c r="K14" s="114">
        <v>5473</v>
      </c>
      <c r="L14" s="422">
        <v>6981</v>
      </c>
      <c r="M14" s="423">
        <v>7087</v>
      </c>
    </row>
    <row r="15" spans="1:13" ht="11.1" customHeight="1" x14ac:dyDescent="0.2">
      <c r="A15" s="421" t="s">
        <v>387</v>
      </c>
      <c r="B15" s="115">
        <v>88668</v>
      </c>
      <c r="C15" s="114">
        <v>47182</v>
      </c>
      <c r="D15" s="114">
        <v>41486</v>
      </c>
      <c r="E15" s="114">
        <v>65551</v>
      </c>
      <c r="F15" s="114">
        <v>22591</v>
      </c>
      <c r="G15" s="114">
        <v>8861</v>
      </c>
      <c r="H15" s="114">
        <v>22615</v>
      </c>
      <c r="I15" s="115">
        <v>18980</v>
      </c>
      <c r="J15" s="114">
        <v>13496</v>
      </c>
      <c r="K15" s="114">
        <v>5484</v>
      </c>
      <c r="L15" s="422">
        <v>6586</v>
      </c>
      <c r="M15" s="423">
        <v>6858</v>
      </c>
    </row>
    <row r="16" spans="1:13" ht="11.1" customHeight="1" x14ac:dyDescent="0.2">
      <c r="A16" s="421" t="s">
        <v>388</v>
      </c>
      <c r="B16" s="115">
        <v>90512</v>
      </c>
      <c r="C16" s="114">
        <v>48200</v>
      </c>
      <c r="D16" s="114">
        <v>42312</v>
      </c>
      <c r="E16" s="114">
        <v>67550</v>
      </c>
      <c r="F16" s="114">
        <v>22824</v>
      </c>
      <c r="G16" s="114">
        <v>10066</v>
      </c>
      <c r="H16" s="114">
        <v>22973</v>
      </c>
      <c r="I16" s="115">
        <v>18292</v>
      </c>
      <c r="J16" s="114">
        <v>12703</v>
      </c>
      <c r="K16" s="114">
        <v>5589</v>
      </c>
      <c r="L16" s="422">
        <v>10612</v>
      </c>
      <c r="M16" s="423">
        <v>8813</v>
      </c>
    </row>
    <row r="17" spans="1:13" s="110" customFormat="1" ht="11.1" customHeight="1" x14ac:dyDescent="0.2">
      <c r="A17" s="421" t="s">
        <v>389</v>
      </c>
      <c r="B17" s="115">
        <v>91016</v>
      </c>
      <c r="C17" s="114">
        <v>48340</v>
      </c>
      <c r="D17" s="114">
        <v>42676</v>
      </c>
      <c r="E17" s="114">
        <v>67669</v>
      </c>
      <c r="F17" s="114">
        <v>23265</v>
      </c>
      <c r="G17" s="114">
        <v>10005</v>
      </c>
      <c r="H17" s="114">
        <v>23328</v>
      </c>
      <c r="I17" s="115">
        <v>19103</v>
      </c>
      <c r="J17" s="114">
        <v>13415</v>
      </c>
      <c r="K17" s="114">
        <v>5688</v>
      </c>
      <c r="L17" s="422">
        <v>6091</v>
      </c>
      <c r="M17" s="423">
        <v>6027</v>
      </c>
    </row>
    <row r="18" spans="1:13" ht="15" customHeight="1" x14ac:dyDescent="0.2">
      <c r="A18" s="421" t="s">
        <v>391</v>
      </c>
      <c r="B18" s="115">
        <v>91023</v>
      </c>
      <c r="C18" s="114">
        <v>48385</v>
      </c>
      <c r="D18" s="114">
        <v>42638</v>
      </c>
      <c r="E18" s="114">
        <v>67434</v>
      </c>
      <c r="F18" s="114">
        <v>23467</v>
      </c>
      <c r="G18" s="114">
        <v>9870</v>
      </c>
      <c r="H18" s="114">
        <v>23538</v>
      </c>
      <c r="I18" s="115">
        <v>18545</v>
      </c>
      <c r="J18" s="114">
        <v>13015</v>
      </c>
      <c r="K18" s="114">
        <v>5530</v>
      </c>
      <c r="L18" s="422">
        <v>6972</v>
      </c>
      <c r="M18" s="423">
        <v>7208</v>
      </c>
    </row>
    <row r="19" spans="1:13" ht="11.1" customHeight="1" x14ac:dyDescent="0.2">
      <c r="A19" s="421" t="s">
        <v>387</v>
      </c>
      <c r="B19" s="115">
        <v>91280</v>
      </c>
      <c r="C19" s="114">
        <v>48611</v>
      </c>
      <c r="D19" s="114">
        <v>42669</v>
      </c>
      <c r="E19" s="114">
        <v>67276</v>
      </c>
      <c r="F19" s="114">
        <v>23894</v>
      </c>
      <c r="G19" s="114">
        <v>9346</v>
      </c>
      <c r="H19" s="114">
        <v>24080</v>
      </c>
      <c r="I19" s="115">
        <v>19243</v>
      </c>
      <c r="J19" s="114">
        <v>13578</v>
      </c>
      <c r="K19" s="114">
        <v>5665</v>
      </c>
      <c r="L19" s="422">
        <v>6607</v>
      </c>
      <c r="M19" s="423">
        <v>6258</v>
      </c>
    </row>
    <row r="20" spans="1:13" ht="11.1" customHeight="1" x14ac:dyDescent="0.2">
      <c r="A20" s="421" t="s">
        <v>388</v>
      </c>
      <c r="B20" s="115">
        <v>92090</v>
      </c>
      <c r="C20" s="114">
        <v>48854</v>
      </c>
      <c r="D20" s="114">
        <v>43236</v>
      </c>
      <c r="E20" s="114">
        <v>68166</v>
      </c>
      <c r="F20" s="114">
        <v>23825</v>
      </c>
      <c r="G20" s="114">
        <v>10290</v>
      </c>
      <c r="H20" s="114">
        <v>24244</v>
      </c>
      <c r="I20" s="115">
        <v>18491</v>
      </c>
      <c r="J20" s="114">
        <v>12682</v>
      </c>
      <c r="K20" s="114">
        <v>5809</v>
      </c>
      <c r="L20" s="422">
        <v>8848</v>
      </c>
      <c r="M20" s="423">
        <v>7722</v>
      </c>
    </row>
    <row r="21" spans="1:13" s="110" customFormat="1" ht="11.1" customHeight="1" x14ac:dyDescent="0.2">
      <c r="A21" s="421" t="s">
        <v>389</v>
      </c>
      <c r="B21" s="115">
        <v>93841</v>
      </c>
      <c r="C21" s="114">
        <v>50001</v>
      </c>
      <c r="D21" s="114">
        <v>43840</v>
      </c>
      <c r="E21" s="114">
        <v>69241</v>
      </c>
      <c r="F21" s="114">
        <v>24564</v>
      </c>
      <c r="G21" s="114">
        <v>10484</v>
      </c>
      <c r="H21" s="114">
        <v>25024</v>
      </c>
      <c r="I21" s="115">
        <v>19419</v>
      </c>
      <c r="J21" s="114">
        <v>13478</v>
      </c>
      <c r="K21" s="114">
        <v>5941</v>
      </c>
      <c r="L21" s="422">
        <v>6573</v>
      </c>
      <c r="M21" s="423">
        <v>6245</v>
      </c>
    </row>
    <row r="22" spans="1:13" ht="15" customHeight="1" x14ac:dyDescent="0.2">
      <c r="A22" s="421" t="s">
        <v>392</v>
      </c>
      <c r="B22" s="115">
        <v>92893</v>
      </c>
      <c r="C22" s="114">
        <v>49496</v>
      </c>
      <c r="D22" s="114">
        <v>43397</v>
      </c>
      <c r="E22" s="114">
        <v>68682</v>
      </c>
      <c r="F22" s="114">
        <v>24071</v>
      </c>
      <c r="G22" s="114">
        <v>9819</v>
      </c>
      <c r="H22" s="114">
        <v>25236</v>
      </c>
      <c r="I22" s="115">
        <v>18813</v>
      </c>
      <c r="J22" s="114">
        <v>13050</v>
      </c>
      <c r="K22" s="114">
        <v>5763</v>
      </c>
      <c r="L22" s="422">
        <v>6430</v>
      </c>
      <c r="M22" s="423">
        <v>7702</v>
      </c>
    </row>
    <row r="23" spans="1:13" ht="11.1" customHeight="1" x14ac:dyDescent="0.2">
      <c r="A23" s="421" t="s">
        <v>387</v>
      </c>
      <c r="B23" s="115">
        <v>92780</v>
      </c>
      <c r="C23" s="114">
        <v>49582</v>
      </c>
      <c r="D23" s="114">
        <v>43198</v>
      </c>
      <c r="E23" s="114">
        <v>68516</v>
      </c>
      <c r="F23" s="114">
        <v>24134</v>
      </c>
      <c r="G23" s="114">
        <v>9307</v>
      </c>
      <c r="H23" s="114">
        <v>25693</v>
      </c>
      <c r="I23" s="115">
        <v>19504</v>
      </c>
      <c r="J23" s="114">
        <v>13780</v>
      </c>
      <c r="K23" s="114">
        <v>5724</v>
      </c>
      <c r="L23" s="422">
        <v>5803</v>
      </c>
      <c r="M23" s="423">
        <v>6069</v>
      </c>
    </row>
    <row r="24" spans="1:13" ht="11.1" customHeight="1" x14ac:dyDescent="0.2">
      <c r="A24" s="421" t="s">
        <v>388</v>
      </c>
      <c r="B24" s="115">
        <v>94706</v>
      </c>
      <c r="C24" s="114">
        <v>50627</v>
      </c>
      <c r="D24" s="114">
        <v>44079</v>
      </c>
      <c r="E24" s="114">
        <v>69825</v>
      </c>
      <c r="F24" s="114">
        <v>24386</v>
      </c>
      <c r="G24" s="114">
        <v>10309</v>
      </c>
      <c r="H24" s="114">
        <v>26048</v>
      </c>
      <c r="I24" s="115">
        <v>18917</v>
      </c>
      <c r="J24" s="114">
        <v>12971</v>
      </c>
      <c r="K24" s="114">
        <v>5946</v>
      </c>
      <c r="L24" s="422">
        <v>8768</v>
      </c>
      <c r="M24" s="423">
        <v>7264</v>
      </c>
    </row>
    <row r="25" spans="1:13" s="110" customFormat="1" ht="11.1" customHeight="1" x14ac:dyDescent="0.2">
      <c r="A25" s="421" t="s">
        <v>389</v>
      </c>
      <c r="B25" s="115">
        <v>95159</v>
      </c>
      <c r="C25" s="114">
        <v>50979</v>
      </c>
      <c r="D25" s="114">
        <v>44180</v>
      </c>
      <c r="E25" s="114">
        <v>69568</v>
      </c>
      <c r="F25" s="114">
        <v>24956</v>
      </c>
      <c r="G25" s="114">
        <v>10258</v>
      </c>
      <c r="H25" s="114">
        <v>26520</v>
      </c>
      <c r="I25" s="115">
        <v>19468</v>
      </c>
      <c r="J25" s="114">
        <v>13603</v>
      </c>
      <c r="K25" s="114">
        <v>5865</v>
      </c>
      <c r="L25" s="422">
        <v>6592</v>
      </c>
      <c r="M25" s="423">
        <v>6437</v>
      </c>
    </row>
    <row r="26" spans="1:13" ht="15" customHeight="1" x14ac:dyDescent="0.2">
      <c r="A26" s="421" t="s">
        <v>393</v>
      </c>
      <c r="B26" s="115">
        <v>94621</v>
      </c>
      <c r="C26" s="114">
        <v>50577</v>
      </c>
      <c r="D26" s="114">
        <v>44044</v>
      </c>
      <c r="E26" s="114">
        <v>69380</v>
      </c>
      <c r="F26" s="114">
        <v>24612</v>
      </c>
      <c r="G26" s="114">
        <v>9572</v>
      </c>
      <c r="H26" s="114">
        <v>26746</v>
      </c>
      <c r="I26" s="115">
        <v>18783</v>
      </c>
      <c r="J26" s="114">
        <v>13058</v>
      </c>
      <c r="K26" s="114">
        <v>5725</v>
      </c>
      <c r="L26" s="422">
        <v>6950</v>
      </c>
      <c r="M26" s="423">
        <v>7488</v>
      </c>
    </row>
    <row r="27" spans="1:13" ht="11.1" customHeight="1" x14ac:dyDescent="0.2">
      <c r="A27" s="421" t="s">
        <v>387</v>
      </c>
      <c r="B27" s="115">
        <v>94850</v>
      </c>
      <c r="C27" s="114">
        <v>50921</v>
      </c>
      <c r="D27" s="114">
        <v>43929</v>
      </c>
      <c r="E27" s="114">
        <v>69603</v>
      </c>
      <c r="F27" s="114">
        <v>24641</v>
      </c>
      <c r="G27" s="114">
        <v>9269</v>
      </c>
      <c r="H27" s="114">
        <v>27083</v>
      </c>
      <c r="I27" s="115">
        <v>19574</v>
      </c>
      <c r="J27" s="114">
        <v>13696</v>
      </c>
      <c r="K27" s="114">
        <v>5878</v>
      </c>
      <c r="L27" s="422">
        <v>6066</v>
      </c>
      <c r="M27" s="423">
        <v>5889</v>
      </c>
    </row>
    <row r="28" spans="1:13" ht="11.1" customHeight="1" x14ac:dyDescent="0.2">
      <c r="A28" s="421" t="s">
        <v>388</v>
      </c>
      <c r="B28" s="115">
        <v>96262</v>
      </c>
      <c r="C28" s="114">
        <v>51567</v>
      </c>
      <c r="D28" s="114">
        <v>44695</v>
      </c>
      <c r="E28" s="114">
        <v>71207</v>
      </c>
      <c r="F28" s="114">
        <v>24961</v>
      </c>
      <c r="G28" s="114">
        <v>10029</v>
      </c>
      <c r="H28" s="114">
        <v>27420</v>
      </c>
      <c r="I28" s="115">
        <v>19207</v>
      </c>
      <c r="J28" s="114">
        <v>12941</v>
      </c>
      <c r="K28" s="114">
        <v>6266</v>
      </c>
      <c r="L28" s="422">
        <v>9064</v>
      </c>
      <c r="M28" s="423">
        <v>8001</v>
      </c>
    </row>
    <row r="29" spans="1:13" s="110" customFormat="1" ht="11.1" customHeight="1" x14ac:dyDescent="0.2">
      <c r="A29" s="421" t="s">
        <v>389</v>
      </c>
      <c r="B29" s="115">
        <v>96434</v>
      </c>
      <c r="C29" s="114">
        <v>51547</v>
      </c>
      <c r="D29" s="114">
        <v>44887</v>
      </c>
      <c r="E29" s="114">
        <v>70682</v>
      </c>
      <c r="F29" s="114">
        <v>25713</v>
      </c>
      <c r="G29" s="114">
        <v>9972</v>
      </c>
      <c r="H29" s="114">
        <v>27710</v>
      </c>
      <c r="I29" s="115">
        <v>19726</v>
      </c>
      <c r="J29" s="114">
        <v>13372</v>
      </c>
      <c r="K29" s="114">
        <v>6354</v>
      </c>
      <c r="L29" s="422">
        <v>6531</v>
      </c>
      <c r="M29" s="423">
        <v>6553</v>
      </c>
    </row>
    <row r="30" spans="1:13" ht="15" customHeight="1" x14ac:dyDescent="0.2">
      <c r="A30" s="421" t="s">
        <v>394</v>
      </c>
      <c r="B30" s="115">
        <v>95320</v>
      </c>
      <c r="C30" s="114">
        <v>50851</v>
      </c>
      <c r="D30" s="114">
        <v>44469</v>
      </c>
      <c r="E30" s="114">
        <v>69803</v>
      </c>
      <c r="F30" s="114">
        <v>25487</v>
      </c>
      <c r="G30" s="114">
        <v>9423</v>
      </c>
      <c r="H30" s="114">
        <v>27784</v>
      </c>
      <c r="I30" s="115">
        <v>18789</v>
      </c>
      <c r="J30" s="114">
        <v>12669</v>
      </c>
      <c r="K30" s="114">
        <v>6120</v>
      </c>
      <c r="L30" s="422">
        <v>6510</v>
      </c>
      <c r="M30" s="423">
        <v>7422</v>
      </c>
    </row>
    <row r="31" spans="1:13" ht="11.1" customHeight="1" x14ac:dyDescent="0.2">
      <c r="A31" s="421" t="s">
        <v>387</v>
      </c>
      <c r="B31" s="115">
        <v>95578</v>
      </c>
      <c r="C31" s="114">
        <v>50992</v>
      </c>
      <c r="D31" s="114">
        <v>44586</v>
      </c>
      <c r="E31" s="114">
        <v>69724</v>
      </c>
      <c r="F31" s="114">
        <v>25829</v>
      </c>
      <c r="G31" s="114">
        <v>9129</v>
      </c>
      <c r="H31" s="114">
        <v>28155</v>
      </c>
      <c r="I31" s="115">
        <v>19386</v>
      </c>
      <c r="J31" s="114">
        <v>13155</v>
      </c>
      <c r="K31" s="114">
        <v>6231</v>
      </c>
      <c r="L31" s="422">
        <v>7004</v>
      </c>
      <c r="M31" s="423">
        <v>6821</v>
      </c>
    </row>
    <row r="32" spans="1:13" ht="11.1" customHeight="1" x14ac:dyDescent="0.2">
      <c r="A32" s="421" t="s">
        <v>388</v>
      </c>
      <c r="B32" s="115">
        <v>96984</v>
      </c>
      <c r="C32" s="114">
        <v>51673</v>
      </c>
      <c r="D32" s="114">
        <v>45311</v>
      </c>
      <c r="E32" s="114">
        <v>70862</v>
      </c>
      <c r="F32" s="114">
        <v>26107</v>
      </c>
      <c r="G32" s="114">
        <v>9749</v>
      </c>
      <c r="H32" s="114">
        <v>28542</v>
      </c>
      <c r="I32" s="115">
        <v>18794</v>
      </c>
      <c r="J32" s="114">
        <v>12428</v>
      </c>
      <c r="K32" s="114">
        <v>6366</v>
      </c>
      <c r="L32" s="422">
        <v>11128</v>
      </c>
      <c r="M32" s="423">
        <v>10262</v>
      </c>
    </row>
    <row r="33" spans="1:13" s="110" customFormat="1" ht="11.1" customHeight="1" x14ac:dyDescent="0.2">
      <c r="A33" s="421" t="s">
        <v>389</v>
      </c>
      <c r="B33" s="115">
        <v>97830</v>
      </c>
      <c r="C33" s="114">
        <v>52065</v>
      </c>
      <c r="D33" s="114">
        <v>45765</v>
      </c>
      <c r="E33" s="114">
        <v>70700</v>
      </c>
      <c r="F33" s="114">
        <v>27121</v>
      </c>
      <c r="G33" s="114">
        <v>9874</v>
      </c>
      <c r="H33" s="114">
        <v>28746</v>
      </c>
      <c r="I33" s="115">
        <v>19220</v>
      </c>
      <c r="J33" s="114">
        <v>12678</v>
      </c>
      <c r="K33" s="114">
        <v>6542</v>
      </c>
      <c r="L33" s="422">
        <v>8750</v>
      </c>
      <c r="M33" s="423">
        <v>7842</v>
      </c>
    </row>
    <row r="34" spans="1:13" ht="15" customHeight="1" x14ac:dyDescent="0.2">
      <c r="A34" s="421" t="s">
        <v>395</v>
      </c>
      <c r="B34" s="115">
        <v>97346</v>
      </c>
      <c r="C34" s="114">
        <v>51785</v>
      </c>
      <c r="D34" s="114">
        <v>45561</v>
      </c>
      <c r="E34" s="114">
        <v>70477</v>
      </c>
      <c r="F34" s="114">
        <v>26863</v>
      </c>
      <c r="G34" s="114">
        <v>9340</v>
      </c>
      <c r="H34" s="114">
        <v>28940</v>
      </c>
      <c r="I34" s="115">
        <v>18726</v>
      </c>
      <c r="J34" s="114">
        <v>12335</v>
      </c>
      <c r="K34" s="114">
        <v>6391</v>
      </c>
      <c r="L34" s="422">
        <v>7065</v>
      </c>
      <c r="M34" s="423">
        <v>7741</v>
      </c>
    </row>
    <row r="35" spans="1:13" ht="11.1" customHeight="1" x14ac:dyDescent="0.2">
      <c r="A35" s="421" t="s">
        <v>387</v>
      </c>
      <c r="B35" s="115">
        <v>98551</v>
      </c>
      <c r="C35" s="114">
        <v>52546</v>
      </c>
      <c r="D35" s="114">
        <v>46005</v>
      </c>
      <c r="E35" s="114">
        <v>71064</v>
      </c>
      <c r="F35" s="114">
        <v>27487</v>
      </c>
      <c r="G35" s="114">
        <v>9045</v>
      </c>
      <c r="H35" s="114">
        <v>29567</v>
      </c>
      <c r="I35" s="115">
        <v>19396</v>
      </c>
      <c r="J35" s="114">
        <v>12860</v>
      </c>
      <c r="K35" s="114">
        <v>6536</v>
      </c>
      <c r="L35" s="422">
        <v>6914</v>
      </c>
      <c r="M35" s="423">
        <v>6567</v>
      </c>
    </row>
    <row r="36" spans="1:13" ht="11.1" customHeight="1" x14ac:dyDescent="0.2">
      <c r="A36" s="421" t="s">
        <v>388</v>
      </c>
      <c r="B36" s="115">
        <v>100366</v>
      </c>
      <c r="C36" s="114">
        <v>53318</v>
      </c>
      <c r="D36" s="114">
        <v>47048</v>
      </c>
      <c r="E36" s="114">
        <v>72646</v>
      </c>
      <c r="F36" s="114">
        <v>27720</v>
      </c>
      <c r="G36" s="114">
        <v>9891</v>
      </c>
      <c r="H36" s="114">
        <v>30021</v>
      </c>
      <c r="I36" s="115">
        <v>18824</v>
      </c>
      <c r="J36" s="114">
        <v>12163</v>
      </c>
      <c r="K36" s="114">
        <v>6661</v>
      </c>
      <c r="L36" s="422">
        <v>10229</v>
      </c>
      <c r="M36" s="423">
        <v>8931</v>
      </c>
    </row>
    <row r="37" spans="1:13" s="110" customFormat="1" ht="11.1" customHeight="1" x14ac:dyDescent="0.2">
      <c r="A37" s="421" t="s">
        <v>389</v>
      </c>
      <c r="B37" s="115">
        <v>100659</v>
      </c>
      <c r="C37" s="114">
        <v>53384</v>
      </c>
      <c r="D37" s="114">
        <v>47275</v>
      </c>
      <c r="E37" s="114">
        <v>72478</v>
      </c>
      <c r="F37" s="114">
        <v>28181</v>
      </c>
      <c r="G37" s="114">
        <v>9854</v>
      </c>
      <c r="H37" s="114">
        <v>30336</v>
      </c>
      <c r="I37" s="115">
        <v>19655</v>
      </c>
      <c r="J37" s="114">
        <v>12888</v>
      </c>
      <c r="K37" s="114">
        <v>6767</v>
      </c>
      <c r="L37" s="422">
        <v>7562</v>
      </c>
      <c r="M37" s="423">
        <v>7468</v>
      </c>
    </row>
    <row r="38" spans="1:13" ht="15" customHeight="1" x14ac:dyDescent="0.2">
      <c r="A38" s="424" t="s">
        <v>396</v>
      </c>
      <c r="B38" s="115">
        <v>100668</v>
      </c>
      <c r="C38" s="114">
        <v>53317</v>
      </c>
      <c r="D38" s="114">
        <v>47351</v>
      </c>
      <c r="E38" s="114">
        <v>72412</v>
      </c>
      <c r="F38" s="114">
        <v>28256</v>
      </c>
      <c r="G38" s="114">
        <v>9431</v>
      </c>
      <c r="H38" s="114">
        <v>30588</v>
      </c>
      <c r="I38" s="115">
        <v>18901</v>
      </c>
      <c r="J38" s="114">
        <v>12310</v>
      </c>
      <c r="K38" s="114">
        <v>6591</v>
      </c>
      <c r="L38" s="422">
        <v>8203</v>
      </c>
      <c r="M38" s="423">
        <v>8225</v>
      </c>
    </row>
    <row r="39" spans="1:13" ht="11.1" customHeight="1" x14ac:dyDescent="0.2">
      <c r="A39" s="421" t="s">
        <v>387</v>
      </c>
      <c r="B39" s="115">
        <v>101012</v>
      </c>
      <c r="C39" s="114">
        <v>53628</v>
      </c>
      <c r="D39" s="114">
        <v>47384</v>
      </c>
      <c r="E39" s="114">
        <v>72267</v>
      </c>
      <c r="F39" s="114">
        <v>28745</v>
      </c>
      <c r="G39" s="114">
        <v>9112</v>
      </c>
      <c r="H39" s="114">
        <v>31050</v>
      </c>
      <c r="I39" s="115">
        <v>19354</v>
      </c>
      <c r="J39" s="114">
        <v>12630</v>
      </c>
      <c r="K39" s="114">
        <v>6724</v>
      </c>
      <c r="L39" s="422">
        <v>8327</v>
      </c>
      <c r="M39" s="423">
        <v>7904</v>
      </c>
    </row>
    <row r="40" spans="1:13" ht="11.1" customHeight="1" x14ac:dyDescent="0.2">
      <c r="A40" s="424" t="s">
        <v>388</v>
      </c>
      <c r="B40" s="115">
        <v>102923</v>
      </c>
      <c r="C40" s="114">
        <v>54705</v>
      </c>
      <c r="D40" s="114">
        <v>48218</v>
      </c>
      <c r="E40" s="114">
        <v>73999</v>
      </c>
      <c r="F40" s="114">
        <v>28924</v>
      </c>
      <c r="G40" s="114">
        <v>9917</v>
      </c>
      <c r="H40" s="114">
        <v>31493</v>
      </c>
      <c r="I40" s="115">
        <v>18894</v>
      </c>
      <c r="J40" s="114">
        <v>12132</v>
      </c>
      <c r="K40" s="114">
        <v>6762</v>
      </c>
      <c r="L40" s="422">
        <v>9592</v>
      </c>
      <c r="M40" s="423">
        <v>8182</v>
      </c>
    </row>
    <row r="41" spans="1:13" s="110" customFormat="1" ht="11.1" customHeight="1" x14ac:dyDescent="0.2">
      <c r="A41" s="421" t="s">
        <v>389</v>
      </c>
      <c r="B41" s="115">
        <v>103242</v>
      </c>
      <c r="C41" s="114">
        <v>54839</v>
      </c>
      <c r="D41" s="114">
        <v>48403</v>
      </c>
      <c r="E41" s="114">
        <v>73840</v>
      </c>
      <c r="F41" s="114">
        <v>29402</v>
      </c>
      <c r="G41" s="114">
        <v>9976</v>
      </c>
      <c r="H41" s="114">
        <v>31771</v>
      </c>
      <c r="I41" s="115">
        <v>19545</v>
      </c>
      <c r="J41" s="114">
        <v>12625</v>
      </c>
      <c r="K41" s="114">
        <v>6920</v>
      </c>
      <c r="L41" s="422">
        <v>7238</v>
      </c>
      <c r="M41" s="423">
        <v>6913</v>
      </c>
    </row>
    <row r="42" spans="1:13" ht="15" customHeight="1" x14ac:dyDescent="0.2">
      <c r="A42" s="421" t="s">
        <v>397</v>
      </c>
      <c r="B42" s="115">
        <v>103293</v>
      </c>
      <c r="C42" s="114">
        <v>54918</v>
      </c>
      <c r="D42" s="114">
        <v>48375</v>
      </c>
      <c r="E42" s="114">
        <v>73848</v>
      </c>
      <c r="F42" s="114">
        <v>29445</v>
      </c>
      <c r="G42" s="114">
        <v>9569</v>
      </c>
      <c r="H42" s="114">
        <v>32157</v>
      </c>
      <c r="I42" s="115">
        <v>18787</v>
      </c>
      <c r="J42" s="114">
        <v>11972</v>
      </c>
      <c r="K42" s="114">
        <v>6815</v>
      </c>
      <c r="L42" s="422">
        <v>7347</v>
      </c>
      <c r="M42" s="423">
        <v>7569</v>
      </c>
    </row>
    <row r="43" spans="1:13" ht="11.1" customHeight="1" x14ac:dyDescent="0.2">
      <c r="A43" s="421" t="s">
        <v>387</v>
      </c>
      <c r="B43" s="115">
        <v>103308</v>
      </c>
      <c r="C43" s="114">
        <v>54975</v>
      </c>
      <c r="D43" s="114">
        <v>48333</v>
      </c>
      <c r="E43" s="114">
        <v>73649</v>
      </c>
      <c r="F43" s="114">
        <v>29659</v>
      </c>
      <c r="G43" s="114">
        <v>9286</v>
      </c>
      <c r="H43" s="114">
        <v>32504</v>
      </c>
      <c r="I43" s="115">
        <v>19382</v>
      </c>
      <c r="J43" s="114">
        <v>12379</v>
      </c>
      <c r="K43" s="114">
        <v>7003</v>
      </c>
      <c r="L43" s="422">
        <v>7371</v>
      </c>
      <c r="M43" s="423">
        <v>7391</v>
      </c>
    </row>
    <row r="44" spans="1:13" ht="11.1" customHeight="1" x14ac:dyDescent="0.2">
      <c r="A44" s="421" t="s">
        <v>388</v>
      </c>
      <c r="B44" s="115">
        <v>105346</v>
      </c>
      <c r="C44" s="114">
        <v>55782</v>
      </c>
      <c r="D44" s="114">
        <v>49564</v>
      </c>
      <c r="E44" s="114">
        <v>75288</v>
      </c>
      <c r="F44" s="114">
        <v>30058</v>
      </c>
      <c r="G44" s="114">
        <v>10047</v>
      </c>
      <c r="H44" s="114">
        <v>33042</v>
      </c>
      <c r="I44" s="115">
        <v>18661</v>
      </c>
      <c r="J44" s="114">
        <v>11614</v>
      </c>
      <c r="K44" s="114">
        <v>7047</v>
      </c>
      <c r="L44" s="422">
        <v>9510</v>
      </c>
      <c r="M44" s="423">
        <v>8363</v>
      </c>
    </row>
    <row r="45" spans="1:13" s="110" customFormat="1" ht="11.1" customHeight="1" x14ac:dyDescent="0.2">
      <c r="A45" s="421" t="s">
        <v>389</v>
      </c>
      <c r="B45" s="115">
        <v>105061</v>
      </c>
      <c r="C45" s="114">
        <v>55494</v>
      </c>
      <c r="D45" s="114">
        <v>49567</v>
      </c>
      <c r="E45" s="114">
        <v>74600</v>
      </c>
      <c r="F45" s="114">
        <v>30461</v>
      </c>
      <c r="G45" s="114">
        <v>10112</v>
      </c>
      <c r="H45" s="114">
        <v>33003</v>
      </c>
      <c r="I45" s="115">
        <v>19355</v>
      </c>
      <c r="J45" s="114">
        <v>12218</v>
      </c>
      <c r="K45" s="114">
        <v>7137</v>
      </c>
      <c r="L45" s="422">
        <v>7864</v>
      </c>
      <c r="M45" s="423">
        <v>7710</v>
      </c>
    </row>
    <row r="46" spans="1:13" ht="15" customHeight="1" x14ac:dyDescent="0.2">
      <c r="A46" s="421" t="s">
        <v>398</v>
      </c>
      <c r="B46" s="115">
        <v>105581</v>
      </c>
      <c r="C46" s="114">
        <v>55749</v>
      </c>
      <c r="D46" s="114">
        <v>49832</v>
      </c>
      <c r="E46" s="114">
        <v>74967</v>
      </c>
      <c r="F46" s="114">
        <v>30614</v>
      </c>
      <c r="G46" s="114">
        <v>9762</v>
      </c>
      <c r="H46" s="114">
        <v>33437</v>
      </c>
      <c r="I46" s="115">
        <v>18792</v>
      </c>
      <c r="J46" s="114">
        <v>11740</v>
      </c>
      <c r="K46" s="114">
        <v>7052</v>
      </c>
      <c r="L46" s="422">
        <v>8470</v>
      </c>
      <c r="M46" s="423">
        <v>8718</v>
      </c>
    </row>
    <row r="47" spans="1:13" ht="11.1" customHeight="1" x14ac:dyDescent="0.2">
      <c r="A47" s="421" t="s">
        <v>387</v>
      </c>
      <c r="B47" s="115">
        <v>105338</v>
      </c>
      <c r="C47" s="114">
        <v>55742</v>
      </c>
      <c r="D47" s="114">
        <v>49596</v>
      </c>
      <c r="E47" s="114">
        <v>74439</v>
      </c>
      <c r="F47" s="114">
        <v>30899</v>
      </c>
      <c r="G47" s="114">
        <v>9405</v>
      </c>
      <c r="H47" s="114">
        <v>33585</v>
      </c>
      <c r="I47" s="115">
        <v>19305</v>
      </c>
      <c r="J47" s="114">
        <v>12149</v>
      </c>
      <c r="K47" s="114">
        <v>7156</v>
      </c>
      <c r="L47" s="422">
        <v>10971</v>
      </c>
      <c r="M47" s="423">
        <v>11082</v>
      </c>
    </row>
    <row r="48" spans="1:13" ht="11.1" customHeight="1" x14ac:dyDescent="0.2">
      <c r="A48" s="421" t="s">
        <v>388</v>
      </c>
      <c r="B48" s="115">
        <v>106771</v>
      </c>
      <c r="C48" s="114">
        <v>56482</v>
      </c>
      <c r="D48" s="114">
        <v>50289</v>
      </c>
      <c r="E48" s="114">
        <v>75635</v>
      </c>
      <c r="F48" s="114">
        <v>31136</v>
      </c>
      <c r="G48" s="114">
        <v>10189</v>
      </c>
      <c r="H48" s="114">
        <v>33756</v>
      </c>
      <c r="I48" s="115">
        <v>18751</v>
      </c>
      <c r="J48" s="114">
        <v>11538</v>
      </c>
      <c r="K48" s="114">
        <v>7213</v>
      </c>
      <c r="L48" s="422">
        <v>10344</v>
      </c>
      <c r="M48" s="423">
        <v>9081</v>
      </c>
    </row>
    <row r="49" spans="1:17" s="110" customFormat="1" ht="11.1" customHeight="1" x14ac:dyDescent="0.2">
      <c r="A49" s="421" t="s">
        <v>389</v>
      </c>
      <c r="B49" s="115">
        <v>107001</v>
      </c>
      <c r="C49" s="114">
        <v>56568</v>
      </c>
      <c r="D49" s="114">
        <v>50433</v>
      </c>
      <c r="E49" s="114">
        <v>75273</v>
      </c>
      <c r="F49" s="114">
        <v>31728</v>
      </c>
      <c r="G49" s="114">
        <v>10309</v>
      </c>
      <c r="H49" s="114">
        <v>33847</v>
      </c>
      <c r="I49" s="115">
        <v>19565</v>
      </c>
      <c r="J49" s="114">
        <v>12224</v>
      </c>
      <c r="K49" s="114">
        <v>7341</v>
      </c>
      <c r="L49" s="422">
        <v>7574</v>
      </c>
      <c r="M49" s="423">
        <v>7409</v>
      </c>
    </row>
    <row r="50" spans="1:17" ht="15" customHeight="1" x14ac:dyDescent="0.2">
      <c r="A50" s="421" t="s">
        <v>399</v>
      </c>
      <c r="B50" s="143">
        <v>106759</v>
      </c>
      <c r="C50" s="144">
        <v>56366</v>
      </c>
      <c r="D50" s="144">
        <v>50393</v>
      </c>
      <c r="E50" s="144">
        <v>75277</v>
      </c>
      <c r="F50" s="144">
        <v>31482</v>
      </c>
      <c r="G50" s="144">
        <v>9867</v>
      </c>
      <c r="H50" s="144">
        <v>34074</v>
      </c>
      <c r="I50" s="143">
        <v>18367</v>
      </c>
      <c r="J50" s="144">
        <v>11395</v>
      </c>
      <c r="K50" s="144">
        <v>6972</v>
      </c>
      <c r="L50" s="425">
        <v>7527</v>
      </c>
      <c r="M50" s="426">
        <v>8178</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520</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1.1157310500942403</v>
      </c>
      <c r="C6" s="479">
        <f>'Tabelle 3.3'!J11</f>
        <v>-2.2616006811409108</v>
      </c>
      <c r="D6" s="480">
        <f t="shared" ref="D6:E9" si="0">IF(OR(AND(B6&gt;=-50,B6&lt;=50),ISNUMBER(B6)=FALSE),B6,"")</f>
        <v>1.1157310500942403</v>
      </c>
      <c r="E6" s="480">
        <f t="shared" si="0"/>
        <v>-2.2616006811409108</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1.1168123612881518</v>
      </c>
      <c r="C7" s="479">
        <f>'Tabelle 3.1'!J23</f>
        <v>-2.6469525004774508</v>
      </c>
      <c r="D7" s="480">
        <f t="shared" si="0"/>
        <v>1.1168123612881518</v>
      </c>
      <c r="E7" s="480">
        <f>IF(OR(AND(C7&gt;=-50,C7&lt;=50),ISNUMBER(C7)=FALSE),C7,"")</f>
        <v>-2.6469525004774508</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1.1157310500942403</v>
      </c>
      <c r="C14" s="479">
        <f>'Tabelle 3.3'!J11</f>
        <v>-2.2616006811409108</v>
      </c>
      <c r="D14" s="480">
        <f>IF(OR(AND(B14&gt;=-50,B14&lt;=50),ISNUMBER(B14)=FALSE),B14,"")</f>
        <v>1.1157310500942403</v>
      </c>
      <c r="E14" s="480">
        <f>IF(OR(AND(C14&gt;=-50,C14&lt;=50),ISNUMBER(C14)=FALSE),C14,"")</f>
        <v>-2.2616006811409108</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8.4112149532710276</v>
      </c>
      <c r="C15" s="479">
        <f>'Tabelle 3.3'!J12</f>
        <v>-18.571428571428573</v>
      </c>
      <c r="D15" s="480">
        <f t="shared" ref="D15:E45" si="3">IF(OR(AND(B15&gt;=-50,B15&lt;=50),ISNUMBER(B15)=FALSE),B15,"")</f>
        <v>8.4112149532710276</v>
      </c>
      <c r="E15" s="480">
        <f t="shared" si="3"/>
        <v>-18.571428571428573</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2.3272214386459802</v>
      </c>
      <c r="C16" s="479">
        <f>'Tabelle 3.3'!J13</f>
        <v>-10.344827586206897</v>
      </c>
      <c r="D16" s="480">
        <f t="shared" si="3"/>
        <v>2.3272214386459802</v>
      </c>
      <c r="E16" s="480">
        <f t="shared" si="3"/>
        <v>-10.344827586206897</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1.6054096324577947</v>
      </c>
      <c r="C17" s="479">
        <f>'Tabelle 3.3'!J14</f>
        <v>-7.2289156626506026</v>
      </c>
      <c r="D17" s="480">
        <f t="shared" si="3"/>
        <v>1.6054096324577947</v>
      </c>
      <c r="E17" s="480">
        <f t="shared" si="3"/>
        <v>-7.2289156626506026</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1.9317629073726634</v>
      </c>
      <c r="C18" s="479">
        <f>'Tabelle 3.3'!J15</f>
        <v>-8.9743589743589745</v>
      </c>
      <c r="D18" s="480">
        <f t="shared" si="3"/>
        <v>1.9317629073726634</v>
      </c>
      <c r="E18" s="480">
        <f t="shared" si="3"/>
        <v>-8.9743589743589745</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-1.6421052631578947</v>
      </c>
      <c r="C19" s="479">
        <f>'Tabelle 3.3'!J16</f>
        <v>-6.1403508771929829</v>
      </c>
      <c r="D19" s="480">
        <f t="shared" si="3"/>
        <v>-1.6421052631578947</v>
      </c>
      <c r="E19" s="480">
        <f t="shared" si="3"/>
        <v>-6.1403508771929829</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5.7351809083910696</v>
      </c>
      <c r="C20" s="479">
        <f>'Tabelle 3.3'!J17</f>
        <v>0</v>
      </c>
      <c r="D20" s="480">
        <f t="shared" si="3"/>
        <v>5.7351809083910696</v>
      </c>
      <c r="E20" s="480">
        <f t="shared" si="3"/>
        <v>0</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3.6202438123383818</v>
      </c>
      <c r="C21" s="479">
        <f>'Tabelle 3.3'!J18</f>
        <v>-4.4117647058823533</v>
      </c>
      <c r="D21" s="480">
        <f t="shared" si="3"/>
        <v>3.6202438123383818</v>
      </c>
      <c r="E21" s="480">
        <f t="shared" si="3"/>
        <v>-4.4117647058823533</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-1.5621870618866414</v>
      </c>
      <c r="C22" s="479">
        <f>'Tabelle 3.3'!J19</f>
        <v>0.87527352297592997</v>
      </c>
      <c r="D22" s="480">
        <f t="shared" si="3"/>
        <v>-1.5621870618866414</v>
      </c>
      <c r="E22" s="480">
        <f t="shared" si="3"/>
        <v>0.87527352297592997</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-1.0784678319077725</v>
      </c>
      <c r="C23" s="479">
        <f>'Tabelle 3.3'!J20</f>
        <v>-0.68317677198975235</v>
      </c>
      <c r="D23" s="480">
        <f t="shared" si="3"/>
        <v>-1.0784678319077725</v>
      </c>
      <c r="E23" s="480">
        <f t="shared" si="3"/>
        <v>-0.68317677198975235</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-1.6370602577499129</v>
      </c>
      <c r="C24" s="479">
        <f>'Tabelle 3.3'!J21</f>
        <v>-11.706438541197659</v>
      </c>
      <c r="D24" s="480">
        <f t="shared" si="3"/>
        <v>-1.6370602577499129</v>
      </c>
      <c r="E24" s="480">
        <f t="shared" si="3"/>
        <v>-11.706438541197659</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0.90386969211938617</v>
      </c>
      <c r="C25" s="479">
        <f>'Tabelle 3.3'!J22</f>
        <v>5.9701492537313436</v>
      </c>
      <c r="D25" s="480">
        <f t="shared" si="3"/>
        <v>0.90386969211938617</v>
      </c>
      <c r="E25" s="480">
        <f t="shared" si="3"/>
        <v>5.9701492537313436</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1.7889087656529516</v>
      </c>
      <c r="C26" s="479">
        <f>'Tabelle 3.3'!J23</f>
        <v>1.1235955056179776</v>
      </c>
      <c r="D26" s="480">
        <f t="shared" si="3"/>
        <v>1.7889087656529516</v>
      </c>
      <c r="E26" s="480">
        <f t="shared" si="3"/>
        <v>1.1235955056179776</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2.6744851258581237</v>
      </c>
      <c r="C27" s="479">
        <f>'Tabelle 3.3'!J24</f>
        <v>-2.8898854010961634</v>
      </c>
      <c r="D27" s="480">
        <f t="shared" si="3"/>
        <v>2.6744851258581237</v>
      </c>
      <c r="E27" s="480">
        <f t="shared" si="3"/>
        <v>-2.8898854010961634</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10.957004160887656</v>
      </c>
      <c r="C28" s="479">
        <f>'Tabelle 3.3'!J25</f>
        <v>-2.188782489740082</v>
      </c>
      <c r="D28" s="480">
        <f t="shared" si="3"/>
        <v>10.957004160887656</v>
      </c>
      <c r="E28" s="480">
        <f t="shared" si="3"/>
        <v>-2.188782489740082</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-13.328845506563447</v>
      </c>
      <c r="C29" s="479">
        <f>'Tabelle 3.3'!J26</f>
        <v>-5.3097345132743365</v>
      </c>
      <c r="D29" s="480">
        <f t="shared" si="3"/>
        <v>-13.328845506563447</v>
      </c>
      <c r="E29" s="480">
        <f t="shared" si="3"/>
        <v>-5.3097345132743365</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0.91096596768649019</v>
      </c>
      <c r="C30" s="479">
        <f>'Tabelle 3.3'!J27</f>
        <v>8.92018779342723</v>
      </c>
      <c r="D30" s="480">
        <f t="shared" si="3"/>
        <v>0.91096596768649019</v>
      </c>
      <c r="E30" s="480">
        <f t="shared" si="3"/>
        <v>8.92018779342723</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2.9772329246935203</v>
      </c>
      <c r="C31" s="479">
        <f>'Tabelle 3.3'!J28</f>
        <v>5.6856187290969897</v>
      </c>
      <c r="D31" s="480">
        <f t="shared" si="3"/>
        <v>2.9772329246935203</v>
      </c>
      <c r="E31" s="480">
        <f t="shared" si="3"/>
        <v>5.6856187290969897</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0.28689831048772713</v>
      </c>
      <c r="C32" s="479">
        <f>'Tabelle 3.3'!J29</f>
        <v>0.34602076124567471</v>
      </c>
      <c r="D32" s="480">
        <f t="shared" si="3"/>
        <v>0.28689831048772713</v>
      </c>
      <c r="E32" s="480">
        <f t="shared" si="3"/>
        <v>0.34602076124567471</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1.7526777020447906</v>
      </c>
      <c r="C33" s="479">
        <f>'Tabelle 3.3'!J30</f>
        <v>-3.8533834586466167</v>
      </c>
      <c r="D33" s="480">
        <f t="shared" si="3"/>
        <v>1.7526777020447906</v>
      </c>
      <c r="E33" s="480">
        <f t="shared" si="3"/>
        <v>-3.8533834586466167</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1.2530226423389756</v>
      </c>
      <c r="C34" s="479">
        <f>'Tabelle 3.3'!J31</f>
        <v>-6.0632308358596791</v>
      </c>
      <c r="D34" s="480">
        <f t="shared" si="3"/>
        <v>1.2530226423389756</v>
      </c>
      <c r="E34" s="480">
        <f t="shared" si="3"/>
        <v>-6.0632308358596791</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t="str">
        <f>'Tabelle 3.3'!J32</f>
        <v>*</v>
      </c>
      <c r="D35" s="480">
        <f t="shared" si="3"/>
        <v>0</v>
      </c>
      <c r="E35" s="480" t="str">
        <f t="shared" si="3"/>
        <v>*</v>
      </c>
      <c r="F35" s="475" t="str">
        <f t="shared" si="4"/>
        <v/>
      </c>
      <c r="G35" s="475" t="str">
        <f t="shared" si="4"/>
        <v/>
      </c>
      <c r="H35" s="481" t="str">
        <f t="shared" si="5"/>
        <v/>
      </c>
      <c r="I35" s="481">
        <f t="shared" si="5"/>
        <v>-0.75</v>
      </c>
      <c r="J35" s="475" t="e">
        <f t="shared" si="6"/>
        <v>#N/A</v>
      </c>
      <c r="K35" s="475" t="e">
        <f t="shared" si="7"/>
        <v>#N/A</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8.4112149532710276</v>
      </c>
      <c r="C37" s="479">
        <f>'Tabelle 3.3'!J34</f>
        <v>-18.571428571428573</v>
      </c>
      <c r="D37" s="480">
        <f t="shared" si="3"/>
        <v>8.4112149532710276</v>
      </c>
      <c r="E37" s="480">
        <f t="shared" si="3"/>
        <v>-18.571428571428573</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1.8558614290133004</v>
      </c>
      <c r="C38" s="479">
        <f>'Tabelle 3.3'!J35</f>
        <v>-6.3157894736842106</v>
      </c>
      <c r="D38" s="480">
        <f t="shared" si="3"/>
        <v>1.8558614290133004</v>
      </c>
      <c r="E38" s="480">
        <f t="shared" si="3"/>
        <v>-6.3157894736842106</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0.86546916216555714</v>
      </c>
      <c r="C39" s="479">
        <f>'Tabelle 3.3'!J36</f>
        <v>-1.980755162905858</v>
      </c>
      <c r="D39" s="480">
        <f t="shared" si="3"/>
        <v>0.86546916216555714</v>
      </c>
      <c r="E39" s="480">
        <f t="shared" si="3"/>
        <v>-1.980755162905858</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0.86546916216555714</v>
      </c>
      <c r="C45" s="479">
        <f>'Tabelle 3.3'!J36</f>
        <v>-1.980755162905858</v>
      </c>
      <c r="D45" s="480">
        <f t="shared" si="3"/>
        <v>0.86546916216555714</v>
      </c>
      <c r="E45" s="480">
        <f t="shared" si="3"/>
        <v>-1.980755162905858</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94621</v>
      </c>
      <c r="C51" s="486">
        <v>13058</v>
      </c>
      <c r="D51" s="486">
        <v>5725</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94850</v>
      </c>
      <c r="C52" s="486">
        <v>13696</v>
      </c>
      <c r="D52" s="486">
        <v>5878</v>
      </c>
      <c r="E52" s="487">
        <f t="shared" ref="E52:G70" si="11">IF($A$51=37802,IF(COUNTBLANK(B$51:B$70)&gt;0,#N/A,B52/B$51*100),IF(COUNTBLANK(B$51:B$75)&gt;0,#N/A,B52/B$51*100))</f>
        <v>100.242018156646</v>
      </c>
      <c r="F52" s="487">
        <f t="shared" si="11"/>
        <v>104.88589370500843</v>
      </c>
      <c r="G52" s="487">
        <f t="shared" si="11"/>
        <v>102.67248908296945</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96262</v>
      </c>
      <c r="C53" s="486">
        <v>12941</v>
      </c>
      <c r="D53" s="486">
        <v>6266</v>
      </c>
      <c r="E53" s="487">
        <f t="shared" si="11"/>
        <v>101.7342873146553</v>
      </c>
      <c r="F53" s="487">
        <f t="shared" si="11"/>
        <v>99.103997549395004</v>
      </c>
      <c r="G53" s="487">
        <f t="shared" si="11"/>
        <v>109.44978165938866</v>
      </c>
      <c r="H53" s="488">
        <f>IF(ISERROR(L53)=TRUE,IF(MONTH(A53)=MONTH(MAX(A$51:A$75)),A53,""),"")</f>
        <v>41883</v>
      </c>
      <c r="I53" s="487">
        <f t="shared" si="12"/>
        <v>101.7342873146553</v>
      </c>
      <c r="J53" s="487">
        <f t="shared" si="10"/>
        <v>99.103997549395004</v>
      </c>
      <c r="K53" s="487">
        <f t="shared" si="10"/>
        <v>109.44978165938866</v>
      </c>
      <c r="L53" s="487" t="e">
        <f t="shared" si="13"/>
        <v>#N/A</v>
      </c>
    </row>
    <row r="54" spans="1:14" ht="15" customHeight="1" x14ac:dyDescent="0.2">
      <c r="A54" s="489" t="s">
        <v>462</v>
      </c>
      <c r="B54" s="486">
        <v>96434</v>
      </c>
      <c r="C54" s="486">
        <v>13372</v>
      </c>
      <c r="D54" s="486">
        <v>6354</v>
      </c>
      <c r="E54" s="487">
        <f t="shared" si="11"/>
        <v>101.91606514410121</v>
      </c>
      <c r="F54" s="487">
        <f t="shared" si="11"/>
        <v>102.40465614948691</v>
      </c>
      <c r="G54" s="487">
        <f t="shared" si="11"/>
        <v>110.98689956331877</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95320</v>
      </c>
      <c r="C55" s="486">
        <v>12669</v>
      </c>
      <c r="D55" s="486">
        <v>6120</v>
      </c>
      <c r="E55" s="487">
        <f t="shared" si="11"/>
        <v>100.73873664408535</v>
      </c>
      <c r="F55" s="487">
        <f t="shared" si="11"/>
        <v>97.02098330525348</v>
      </c>
      <c r="G55" s="487">
        <f t="shared" si="11"/>
        <v>106.8995633187773</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95578</v>
      </c>
      <c r="C56" s="486">
        <v>13155</v>
      </c>
      <c r="D56" s="486">
        <v>6231</v>
      </c>
      <c r="E56" s="487">
        <f t="shared" si="11"/>
        <v>101.01140338825418</v>
      </c>
      <c r="F56" s="487">
        <f t="shared" si="11"/>
        <v>100.74283963853577</v>
      </c>
      <c r="G56" s="487">
        <f t="shared" si="11"/>
        <v>108.83842794759826</v>
      </c>
      <c r="H56" s="488" t="str">
        <f t="shared" si="14"/>
        <v/>
      </c>
      <c r="I56" s="487" t="str">
        <f t="shared" si="12"/>
        <v/>
      </c>
      <c r="J56" s="487" t="str">
        <f t="shared" si="10"/>
        <v/>
      </c>
      <c r="K56" s="487" t="str">
        <f t="shared" si="10"/>
        <v/>
      </c>
      <c r="L56" s="487" t="e">
        <f t="shared" si="13"/>
        <v>#N/A</v>
      </c>
    </row>
    <row r="57" spans="1:14" ht="15" customHeight="1" x14ac:dyDescent="0.2">
      <c r="A57" s="489">
        <v>42248</v>
      </c>
      <c r="B57" s="486">
        <v>96984</v>
      </c>
      <c r="C57" s="486">
        <v>12428</v>
      </c>
      <c r="D57" s="486">
        <v>6366</v>
      </c>
      <c r="E57" s="487">
        <f t="shared" si="11"/>
        <v>102.49733145918982</v>
      </c>
      <c r="F57" s="487">
        <f t="shared" si="11"/>
        <v>95.175371419819271</v>
      </c>
      <c r="G57" s="487">
        <f t="shared" si="11"/>
        <v>111.19650655021833</v>
      </c>
      <c r="H57" s="488">
        <f t="shared" si="14"/>
        <v>42248</v>
      </c>
      <c r="I57" s="487">
        <f t="shared" si="12"/>
        <v>102.49733145918982</v>
      </c>
      <c r="J57" s="487">
        <f t="shared" si="10"/>
        <v>95.175371419819271</v>
      </c>
      <c r="K57" s="487">
        <f t="shared" si="10"/>
        <v>111.19650655021833</v>
      </c>
      <c r="L57" s="487" t="e">
        <f t="shared" si="13"/>
        <v>#N/A</v>
      </c>
    </row>
    <row r="58" spans="1:14" ht="15" customHeight="1" x14ac:dyDescent="0.2">
      <c r="A58" s="489" t="s">
        <v>465</v>
      </c>
      <c r="B58" s="486">
        <v>97830</v>
      </c>
      <c r="C58" s="486">
        <v>12678</v>
      </c>
      <c r="D58" s="486">
        <v>6542</v>
      </c>
      <c r="E58" s="487">
        <f t="shared" si="11"/>
        <v>103.39142473658067</v>
      </c>
      <c r="F58" s="487">
        <f t="shared" si="11"/>
        <v>97.089906570684633</v>
      </c>
      <c r="G58" s="487">
        <f t="shared" si="11"/>
        <v>114.27074235807859</v>
      </c>
      <c r="H58" s="488" t="str">
        <f t="shared" si="14"/>
        <v/>
      </c>
      <c r="I58" s="487" t="str">
        <f t="shared" si="12"/>
        <v/>
      </c>
      <c r="J58" s="487" t="str">
        <f t="shared" si="10"/>
        <v/>
      </c>
      <c r="K58" s="487" t="str">
        <f t="shared" si="10"/>
        <v/>
      </c>
      <c r="L58" s="487" t="e">
        <f t="shared" si="13"/>
        <v>#N/A</v>
      </c>
    </row>
    <row r="59" spans="1:14" ht="15" customHeight="1" x14ac:dyDescent="0.2">
      <c r="A59" s="489" t="s">
        <v>466</v>
      </c>
      <c r="B59" s="486">
        <v>97346</v>
      </c>
      <c r="C59" s="486">
        <v>12335</v>
      </c>
      <c r="D59" s="486">
        <v>6391</v>
      </c>
      <c r="E59" s="487">
        <f t="shared" si="11"/>
        <v>102.87991037930269</v>
      </c>
      <c r="F59" s="487">
        <f t="shared" si="11"/>
        <v>94.463164343697343</v>
      </c>
      <c r="G59" s="487">
        <f t="shared" si="11"/>
        <v>111.63318777292577</v>
      </c>
      <c r="H59" s="488" t="str">
        <f t="shared" si="14"/>
        <v/>
      </c>
      <c r="I59" s="487" t="str">
        <f t="shared" si="12"/>
        <v/>
      </c>
      <c r="J59" s="487" t="str">
        <f t="shared" si="10"/>
        <v/>
      </c>
      <c r="K59" s="487" t="str">
        <f t="shared" si="10"/>
        <v/>
      </c>
      <c r="L59" s="487" t="e">
        <f t="shared" si="13"/>
        <v>#N/A</v>
      </c>
    </row>
    <row r="60" spans="1:14" ht="15" customHeight="1" x14ac:dyDescent="0.2">
      <c r="A60" s="489" t="s">
        <v>467</v>
      </c>
      <c r="B60" s="486">
        <v>98551</v>
      </c>
      <c r="C60" s="486">
        <v>12860</v>
      </c>
      <c r="D60" s="486">
        <v>6536</v>
      </c>
      <c r="E60" s="487">
        <f t="shared" si="11"/>
        <v>104.15341203326957</v>
      </c>
      <c r="F60" s="487">
        <f t="shared" si="11"/>
        <v>98.483688160514632</v>
      </c>
      <c r="G60" s="487">
        <f t="shared" si="11"/>
        <v>114.16593886462883</v>
      </c>
      <c r="H60" s="488" t="str">
        <f t="shared" si="14"/>
        <v/>
      </c>
      <c r="I60" s="487" t="str">
        <f t="shared" si="12"/>
        <v/>
      </c>
      <c r="J60" s="487" t="str">
        <f t="shared" si="10"/>
        <v/>
      </c>
      <c r="K60" s="487" t="str">
        <f t="shared" si="10"/>
        <v/>
      </c>
      <c r="L60" s="487" t="e">
        <f t="shared" si="13"/>
        <v>#N/A</v>
      </c>
    </row>
    <row r="61" spans="1:14" ht="15" customHeight="1" x14ac:dyDescent="0.2">
      <c r="A61" s="489">
        <v>42614</v>
      </c>
      <c r="B61" s="486">
        <v>100366</v>
      </c>
      <c r="C61" s="486">
        <v>12163</v>
      </c>
      <c r="D61" s="486">
        <v>6661</v>
      </c>
      <c r="E61" s="487">
        <f t="shared" si="11"/>
        <v>106.07159087306202</v>
      </c>
      <c r="F61" s="487">
        <f t="shared" si="11"/>
        <v>93.145964159901979</v>
      </c>
      <c r="G61" s="487">
        <f t="shared" si="11"/>
        <v>116.34934497816593</v>
      </c>
      <c r="H61" s="488">
        <f t="shared" si="14"/>
        <v>42614</v>
      </c>
      <c r="I61" s="487">
        <f t="shared" si="12"/>
        <v>106.07159087306202</v>
      </c>
      <c r="J61" s="487">
        <f t="shared" si="10"/>
        <v>93.145964159901979</v>
      </c>
      <c r="K61" s="487">
        <f t="shared" si="10"/>
        <v>116.34934497816593</v>
      </c>
      <c r="L61" s="487" t="e">
        <f t="shared" si="13"/>
        <v>#N/A</v>
      </c>
    </row>
    <row r="62" spans="1:14" ht="15" customHeight="1" x14ac:dyDescent="0.2">
      <c r="A62" s="489" t="s">
        <v>468</v>
      </c>
      <c r="B62" s="486">
        <v>100659</v>
      </c>
      <c r="C62" s="486">
        <v>12888</v>
      </c>
      <c r="D62" s="486">
        <v>6767</v>
      </c>
      <c r="E62" s="487">
        <f t="shared" si="11"/>
        <v>106.38124729182738</v>
      </c>
      <c r="F62" s="487">
        <f t="shared" si="11"/>
        <v>98.698116097411543</v>
      </c>
      <c r="G62" s="487">
        <f t="shared" si="11"/>
        <v>118.20087336244542</v>
      </c>
      <c r="H62" s="488" t="str">
        <f t="shared" si="14"/>
        <v/>
      </c>
      <c r="I62" s="487" t="str">
        <f t="shared" si="12"/>
        <v/>
      </c>
      <c r="J62" s="487" t="str">
        <f t="shared" si="10"/>
        <v/>
      </c>
      <c r="K62" s="487" t="str">
        <f t="shared" si="10"/>
        <v/>
      </c>
      <c r="L62" s="487" t="e">
        <f t="shared" si="13"/>
        <v>#N/A</v>
      </c>
    </row>
    <row r="63" spans="1:14" ht="15" customHeight="1" x14ac:dyDescent="0.2">
      <c r="A63" s="489" t="s">
        <v>469</v>
      </c>
      <c r="B63" s="486">
        <v>100668</v>
      </c>
      <c r="C63" s="486">
        <v>12310</v>
      </c>
      <c r="D63" s="486">
        <v>6591</v>
      </c>
      <c r="E63" s="487">
        <f t="shared" si="11"/>
        <v>106.39075892243794</v>
      </c>
      <c r="F63" s="487">
        <f t="shared" si="11"/>
        <v>94.271710828610807</v>
      </c>
      <c r="G63" s="487">
        <f t="shared" si="11"/>
        <v>115.12663755458514</v>
      </c>
      <c r="H63" s="488" t="str">
        <f t="shared" si="14"/>
        <v/>
      </c>
      <c r="I63" s="487" t="str">
        <f t="shared" si="12"/>
        <v/>
      </c>
      <c r="J63" s="487" t="str">
        <f t="shared" si="10"/>
        <v/>
      </c>
      <c r="K63" s="487" t="str">
        <f t="shared" si="10"/>
        <v/>
      </c>
      <c r="L63" s="487" t="e">
        <f t="shared" si="13"/>
        <v>#N/A</v>
      </c>
    </row>
    <row r="64" spans="1:14" ht="15" customHeight="1" x14ac:dyDescent="0.2">
      <c r="A64" s="489" t="s">
        <v>470</v>
      </c>
      <c r="B64" s="486">
        <v>101012</v>
      </c>
      <c r="C64" s="486">
        <v>12630</v>
      </c>
      <c r="D64" s="486">
        <v>6724</v>
      </c>
      <c r="E64" s="487">
        <f t="shared" si="11"/>
        <v>106.75431458132974</v>
      </c>
      <c r="F64" s="487">
        <f t="shared" si="11"/>
        <v>96.722315821718482</v>
      </c>
      <c r="G64" s="487">
        <f t="shared" si="11"/>
        <v>117.44978165938863</v>
      </c>
      <c r="H64" s="488" t="str">
        <f t="shared" si="14"/>
        <v/>
      </c>
      <c r="I64" s="487" t="str">
        <f t="shared" si="12"/>
        <v/>
      </c>
      <c r="J64" s="487" t="str">
        <f t="shared" si="10"/>
        <v/>
      </c>
      <c r="K64" s="487" t="str">
        <f t="shared" si="10"/>
        <v/>
      </c>
      <c r="L64" s="487" t="e">
        <f t="shared" si="13"/>
        <v>#N/A</v>
      </c>
    </row>
    <row r="65" spans="1:12" ht="15" customHeight="1" x14ac:dyDescent="0.2">
      <c r="A65" s="489">
        <v>42979</v>
      </c>
      <c r="B65" s="486">
        <v>102923</v>
      </c>
      <c r="C65" s="486">
        <v>12132</v>
      </c>
      <c r="D65" s="486">
        <v>6762</v>
      </c>
      <c r="E65" s="487">
        <f t="shared" si="11"/>
        <v>108.77395081430126</v>
      </c>
      <c r="F65" s="487">
        <f t="shared" si="11"/>
        <v>92.908561801194665</v>
      </c>
      <c r="G65" s="487">
        <f t="shared" si="11"/>
        <v>118.11353711790393</v>
      </c>
      <c r="H65" s="488">
        <f t="shared" si="14"/>
        <v>42979</v>
      </c>
      <c r="I65" s="487">
        <f t="shared" si="12"/>
        <v>108.77395081430126</v>
      </c>
      <c r="J65" s="487">
        <f t="shared" si="10"/>
        <v>92.908561801194665</v>
      </c>
      <c r="K65" s="487">
        <f t="shared" si="10"/>
        <v>118.11353711790393</v>
      </c>
      <c r="L65" s="487" t="e">
        <f t="shared" si="13"/>
        <v>#N/A</v>
      </c>
    </row>
    <row r="66" spans="1:12" ht="15" customHeight="1" x14ac:dyDescent="0.2">
      <c r="A66" s="489" t="s">
        <v>471</v>
      </c>
      <c r="B66" s="486">
        <v>103242</v>
      </c>
      <c r="C66" s="486">
        <v>12625</v>
      </c>
      <c r="D66" s="486">
        <v>6920</v>
      </c>
      <c r="E66" s="487">
        <f t="shared" si="11"/>
        <v>109.11108527705267</v>
      </c>
      <c r="F66" s="487">
        <f t="shared" si="11"/>
        <v>96.684025118701172</v>
      </c>
      <c r="G66" s="487">
        <f t="shared" si="11"/>
        <v>120.87336244541484</v>
      </c>
      <c r="H66" s="488" t="str">
        <f t="shared" si="14"/>
        <v/>
      </c>
      <c r="I66" s="487" t="str">
        <f t="shared" si="12"/>
        <v/>
      </c>
      <c r="J66" s="487" t="str">
        <f t="shared" si="10"/>
        <v/>
      </c>
      <c r="K66" s="487" t="str">
        <f t="shared" si="10"/>
        <v/>
      </c>
      <c r="L66" s="487" t="e">
        <f t="shared" si="13"/>
        <v>#N/A</v>
      </c>
    </row>
    <row r="67" spans="1:12" ht="15" customHeight="1" x14ac:dyDescent="0.2">
      <c r="A67" s="489" t="s">
        <v>472</v>
      </c>
      <c r="B67" s="486">
        <v>103293</v>
      </c>
      <c r="C67" s="486">
        <v>11972</v>
      </c>
      <c r="D67" s="486">
        <v>6815</v>
      </c>
      <c r="E67" s="487">
        <f t="shared" si="11"/>
        <v>109.16498451717906</v>
      </c>
      <c r="F67" s="487">
        <f t="shared" si="11"/>
        <v>91.683259304640828</v>
      </c>
      <c r="G67" s="487">
        <f t="shared" si="11"/>
        <v>119.03930131004368</v>
      </c>
      <c r="H67" s="488" t="str">
        <f t="shared" si="14"/>
        <v/>
      </c>
      <c r="I67" s="487" t="str">
        <f t="shared" si="12"/>
        <v/>
      </c>
      <c r="J67" s="487" t="str">
        <f t="shared" si="12"/>
        <v/>
      </c>
      <c r="K67" s="487" t="str">
        <f t="shared" si="12"/>
        <v/>
      </c>
      <c r="L67" s="487" t="e">
        <f t="shared" si="13"/>
        <v>#N/A</v>
      </c>
    </row>
    <row r="68" spans="1:12" ht="15" customHeight="1" x14ac:dyDescent="0.2">
      <c r="A68" s="489" t="s">
        <v>473</v>
      </c>
      <c r="B68" s="486">
        <v>103308</v>
      </c>
      <c r="C68" s="486">
        <v>12379</v>
      </c>
      <c r="D68" s="486">
        <v>7003</v>
      </c>
      <c r="E68" s="487">
        <f t="shared" si="11"/>
        <v>109.18083723486329</v>
      </c>
      <c r="F68" s="487">
        <f t="shared" si="11"/>
        <v>94.800122530249652</v>
      </c>
      <c r="G68" s="487">
        <f t="shared" si="11"/>
        <v>122.32314410480349</v>
      </c>
      <c r="H68" s="488" t="str">
        <f t="shared" si="14"/>
        <v/>
      </c>
      <c r="I68" s="487" t="str">
        <f t="shared" si="12"/>
        <v/>
      </c>
      <c r="J68" s="487" t="str">
        <f t="shared" si="12"/>
        <v/>
      </c>
      <c r="K68" s="487" t="str">
        <f t="shared" si="12"/>
        <v/>
      </c>
      <c r="L68" s="487" t="e">
        <f t="shared" si="13"/>
        <v>#N/A</v>
      </c>
    </row>
    <row r="69" spans="1:12" ht="15" customHeight="1" x14ac:dyDescent="0.2">
      <c r="A69" s="489">
        <v>43344</v>
      </c>
      <c r="B69" s="486">
        <v>105346</v>
      </c>
      <c r="C69" s="486">
        <v>11614</v>
      </c>
      <c r="D69" s="486">
        <v>7047</v>
      </c>
      <c r="E69" s="487">
        <f t="shared" si="11"/>
        <v>111.33469314422804</v>
      </c>
      <c r="F69" s="487">
        <f t="shared" si="11"/>
        <v>88.941644968601622</v>
      </c>
      <c r="G69" s="487">
        <f t="shared" si="11"/>
        <v>123.09170305676855</v>
      </c>
      <c r="H69" s="488">
        <f t="shared" si="14"/>
        <v>43344</v>
      </c>
      <c r="I69" s="487">
        <f t="shared" si="12"/>
        <v>111.33469314422804</v>
      </c>
      <c r="J69" s="487">
        <f t="shared" si="12"/>
        <v>88.941644968601622</v>
      </c>
      <c r="K69" s="487">
        <f t="shared" si="12"/>
        <v>123.09170305676855</v>
      </c>
      <c r="L69" s="487" t="e">
        <f t="shared" si="13"/>
        <v>#N/A</v>
      </c>
    </row>
    <row r="70" spans="1:12" ht="15" customHeight="1" x14ac:dyDescent="0.2">
      <c r="A70" s="489" t="s">
        <v>474</v>
      </c>
      <c r="B70" s="486">
        <v>105061</v>
      </c>
      <c r="C70" s="486">
        <v>12218</v>
      </c>
      <c r="D70" s="486">
        <v>7137</v>
      </c>
      <c r="E70" s="487">
        <f t="shared" si="11"/>
        <v>111.03349150822757</v>
      </c>
      <c r="F70" s="487">
        <f t="shared" si="11"/>
        <v>93.567161893092361</v>
      </c>
      <c r="G70" s="487">
        <f t="shared" si="11"/>
        <v>124.6637554585153</v>
      </c>
      <c r="H70" s="488" t="str">
        <f t="shared" si="14"/>
        <v/>
      </c>
      <c r="I70" s="487" t="str">
        <f t="shared" si="12"/>
        <v/>
      </c>
      <c r="J70" s="487" t="str">
        <f t="shared" si="12"/>
        <v/>
      </c>
      <c r="K70" s="487" t="str">
        <f t="shared" si="12"/>
        <v/>
      </c>
      <c r="L70" s="487" t="e">
        <f t="shared" si="13"/>
        <v>#N/A</v>
      </c>
    </row>
    <row r="71" spans="1:12" ht="15" customHeight="1" x14ac:dyDescent="0.2">
      <c r="A71" s="489" t="s">
        <v>475</v>
      </c>
      <c r="B71" s="486">
        <v>105581</v>
      </c>
      <c r="C71" s="486">
        <v>11740</v>
      </c>
      <c r="D71" s="486">
        <v>7052</v>
      </c>
      <c r="E71" s="490">
        <f t="shared" ref="E71:G75" si="15">IF($A$51=37802,IF(COUNTBLANK(B$51:B$70)&gt;0,#N/A,IF(ISBLANK(B71)=FALSE,B71/B$51*100,#N/A)),IF(COUNTBLANK(B$51:B$75)&gt;0,#N/A,B71/B$51*100))</f>
        <v>111.5830523879477</v>
      </c>
      <c r="F71" s="490">
        <f t="shared" si="15"/>
        <v>89.906570684637771</v>
      </c>
      <c r="G71" s="490">
        <f t="shared" si="15"/>
        <v>123.17903930131004</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105338</v>
      </c>
      <c r="C72" s="486">
        <v>12149</v>
      </c>
      <c r="D72" s="486">
        <v>7156</v>
      </c>
      <c r="E72" s="490">
        <f t="shared" si="15"/>
        <v>111.3262383614631</v>
      </c>
      <c r="F72" s="490">
        <f t="shared" si="15"/>
        <v>93.038750191453516</v>
      </c>
      <c r="G72" s="490">
        <f t="shared" si="15"/>
        <v>124.99563318777294</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106771</v>
      </c>
      <c r="C73" s="486">
        <v>11538</v>
      </c>
      <c r="D73" s="486">
        <v>7213</v>
      </c>
      <c r="E73" s="490">
        <f t="shared" si="15"/>
        <v>112.84070132423034</v>
      </c>
      <c r="F73" s="490">
        <f t="shared" si="15"/>
        <v>88.359626282738546</v>
      </c>
      <c r="G73" s="490">
        <f t="shared" si="15"/>
        <v>125.99126637554585</v>
      </c>
      <c r="H73" s="491">
        <f>IF(A$51=37802,IF(ISERROR(L73)=TRUE,IF(ISBLANK(A73)=FALSE,IF(MONTH(A73)=MONTH(MAX(A$51:A$75)),A73,""),""),""),IF(ISERROR(L73)=TRUE,IF(MONTH(A73)=MONTH(MAX(A$51:A$75)),A73,""),""))</f>
        <v>43709</v>
      </c>
      <c r="I73" s="487">
        <f t="shared" si="12"/>
        <v>112.84070132423034</v>
      </c>
      <c r="J73" s="487">
        <f t="shared" si="12"/>
        <v>88.359626282738546</v>
      </c>
      <c r="K73" s="487">
        <f t="shared" si="12"/>
        <v>125.99126637554585</v>
      </c>
      <c r="L73" s="487" t="e">
        <f t="shared" si="13"/>
        <v>#N/A</v>
      </c>
    </row>
    <row r="74" spans="1:12" ht="15" customHeight="1" x14ac:dyDescent="0.2">
      <c r="A74" s="489" t="s">
        <v>477</v>
      </c>
      <c r="B74" s="486">
        <v>107001</v>
      </c>
      <c r="C74" s="486">
        <v>12224</v>
      </c>
      <c r="D74" s="486">
        <v>7341</v>
      </c>
      <c r="E74" s="490">
        <f t="shared" si="15"/>
        <v>113.08377632872195</v>
      </c>
      <c r="F74" s="490">
        <f t="shared" si="15"/>
        <v>93.613110736713125</v>
      </c>
      <c r="G74" s="490">
        <f t="shared" si="15"/>
        <v>128.22707423580786</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106759</v>
      </c>
      <c r="C75" s="492">
        <v>11395</v>
      </c>
      <c r="D75" s="492">
        <v>6972</v>
      </c>
      <c r="E75" s="490">
        <f t="shared" si="15"/>
        <v>112.82801915008295</v>
      </c>
      <c r="F75" s="490">
        <f t="shared" si="15"/>
        <v>87.26451217644356</v>
      </c>
      <c r="G75" s="490">
        <f t="shared" si="15"/>
        <v>121.78165938864629</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112.84070132423034</v>
      </c>
      <c r="J77" s="487">
        <f>IF(J75&lt;&gt;"",J75,IF(J74&lt;&gt;"",J74,IF(J73&lt;&gt;"",J73,IF(J72&lt;&gt;"",J72,IF(J71&lt;&gt;"",J71,IF(J70&lt;&gt;"",J70,""))))))</f>
        <v>88.359626282738546</v>
      </c>
      <c r="K77" s="487">
        <f>IF(K75&lt;&gt;"",K75,IF(K74&lt;&gt;"",K74,IF(K73&lt;&gt;"",K73,IF(K72&lt;&gt;"",K72,IF(K71&lt;&gt;"",K71,IF(K70&lt;&gt;"",K70,""))))))</f>
        <v>125.99126637554585</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+12,8%</v>
      </c>
      <c r="J79" s="487" t="str">
        <f>"GeB - ausschließlich: "&amp;IF(J77&gt;100,"+","")&amp;TEXT(J77-100,"0,0")&amp;"%"</f>
        <v>GeB - ausschließlich: -11,6%</v>
      </c>
      <c r="K79" s="487" t="str">
        <f>"GeB - im Nebenjob: "&amp;IF(K77&gt;100,"+","")&amp;TEXT(K77-100,"0,0")&amp;"%"</f>
        <v>GeB - im Nebenjob: +26,0%</v>
      </c>
    </row>
    <row r="81" spans="9:9" ht="15" customHeight="1" x14ac:dyDescent="0.2">
      <c r="I81" s="487" t="str">
        <f>IF(ISERROR(HLOOKUP(1,I$78:K$79,2,FALSE)),"",HLOOKUP(1,I$78:K$79,2,FALSE))</f>
        <v>GeB - im Nebenjob: +26,0%</v>
      </c>
    </row>
    <row r="82" spans="9:9" ht="15" customHeight="1" x14ac:dyDescent="0.2">
      <c r="I82" s="487" t="str">
        <f>IF(ISERROR(HLOOKUP(2,I$78:K$79,2,FALSE)),"",HLOOKUP(2,I$78:K$79,2,FALSE))</f>
        <v>SvB: +12,8%</v>
      </c>
    </row>
    <row r="83" spans="9:9" ht="15" customHeight="1" x14ac:dyDescent="0.2">
      <c r="I83" s="487" t="str">
        <f>IF(ISERROR(HLOOKUP(3,I$78:K$79,2,FALSE)),"",HLOOKUP(3,I$78:K$79,2,FALSE))</f>
        <v>GeB - ausschließlich: -11,6%</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106759</v>
      </c>
      <c r="E12" s="114">
        <v>107001</v>
      </c>
      <c r="F12" s="114">
        <v>106771</v>
      </c>
      <c r="G12" s="114">
        <v>105338</v>
      </c>
      <c r="H12" s="114">
        <v>105581</v>
      </c>
      <c r="I12" s="115">
        <v>1178</v>
      </c>
      <c r="J12" s="116">
        <v>1.1157310500942403</v>
      </c>
      <c r="N12" s="117"/>
    </row>
    <row r="13" spans="1:15" s="110" customFormat="1" ht="13.5" customHeight="1" x14ac:dyDescent="0.2">
      <c r="A13" s="118" t="s">
        <v>105</v>
      </c>
      <c r="B13" s="119" t="s">
        <v>106</v>
      </c>
      <c r="C13" s="113">
        <v>52.797422231380963</v>
      </c>
      <c r="D13" s="114">
        <v>56366</v>
      </c>
      <c r="E13" s="114">
        <v>56568</v>
      </c>
      <c r="F13" s="114">
        <v>56482</v>
      </c>
      <c r="G13" s="114">
        <v>55742</v>
      </c>
      <c r="H13" s="114">
        <v>55749</v>
      </c>
      <c r="I13" s="115">
        <v>617</v>
      </c>
      <c r="J13" s="116">
        <v>1.1067463093508403</v>
      </c>
    </row>
    <row r="14" spans="1:15" s="110" customFormat="1" ht="13.5" customHeight="1" x14ac:dyDescent="0.2">
      <c r="A14" s="120"/>
      <c r="B14" s="119" t="s">
        <v>107</v>
      </c>
      <c r="C14" s="113">
        <v>47.202577768619037</v>
      </c>
      <c r="D14" s="114">
        <v>50393</v>
      </c>
      <c r="E14" s="114">
        <v>50433</v>
      </c>
      <c r="F14" s="114">
        <v>50289</v>
      </c>
      <c r="G14" s="114">
        <v>49596</v>
      </c>
      <c r="H14" s="114">
        <v>49832</v>
      </c>
      <c r="I14" s="115">
        <v>561</v>
      </c>
      <c r="J14" s="116">
        <v>1.1257826296355755</v>
      </c>
    </row>
    <row r="15" spans="1:15" s="110" customFormat="1" ht="13.5" customHeight="1" x14ac:dyDescent="0.2">
      <c r="A15" s="118" t="s">
        <v>105</v>
      </c>
      <c r="B15" s="121" t="s">
        <v>108</v>
      </c>
      <c r="C15" s="113">
        <v>9.2423121235680359</v>
      </c>
      <c r="D15" s="114">
        <v>9867</v>
      </c>
      <c r="E15" s="114">
        <v>10309</v>
      </c>
      <c r="F15" s="114">
        <v>10189</v>
      </c>
      <c r="G15" s="114">
        <v>9405</v>
      </c>
      <c r="H15" s="114">
        <v>9762</v>
      </c>
      <c r="I15" s="115">
        <v>105</v>
      </c>
      <c r="J15" s="116">
        <v>1.0755992624462201</v>
      </c>
    </row>
    <row r="16" spans="1:15" s="110" customFormat="1" ht="13.5" customHeight="1" x14ac:dyDescent="0.2">
      <c r="A16" s="118"/>
      <c r="B16" s="121" t="s">
        <v>109</v>
      </c>
      <c r="C16" s="113">
        <v>71.09377195365262</v>
      </c>
      <c r="D16" s="114">
        <v>75899</v>
      </c>
      <c r="E16" s="114">
        <v>75917</v>
      </c>
      <c r="F16" s="114">
        <v>76049</v>
      </c>
      <c r="G16" s="114">
        <v>75702</v>
      </c>
      <c r="H16" s="114">
        <v>75822</v>
      </c>
      <c r="I16" s="115">
        <v>77</v>
      </c>
      <c r="J16" s="116">
        <v>0.10155363878557674</v>
      </c>
    </row>
    <row r="17" spans="1:10" s="110" customFormat="1" ht="13.5" customHeight="1" x14ac:dyDescent="0.2">
      <c r="A17" s="118"/>
      <c r="B17" s="121" t="s">
        <v>110</v>
      </c>
      <c r="C17" s="113">
        <v>18.705682893245534</v>
      </c>
      <c r="D17" s="114">
        <v>19970</v>
      </c>
      <c r="E17" s="114">
        <v>19751</v>
      </c>
      <c r="F17" s="114">
        <v>19538</v>
      </c>
      <c r="G17" s="114">
        <v>19309</v>
      </c>
      <c r="H17" s="114">
        <v>19097</v>
      </c>
      <c r="I17" s="115">
        <v>873</v>
      </c>
      <c r="J17" s="116">
        <v>4.571398649002461</v>
      </c>
    </row>
    <row r="18" spans="1:10" s="110" customFormat="1" ht="13.5" customHeight="1" x14ac:dyDescent="0.2">
      <c r="A18" s="120"/>
      <c r="B18" s="121" t="s">
        <v>111</v>
      </c>
      <c r="C18" s="113">
        <v>0.95823302953380984</v>
      </c>
      <c r="D18" s="114">
        <v>1023</v>
      </c>
      <c r="E18" s="114">
        <v>1024</v>
      </c>
      <c r="F18" s="114">
        <v>995</v>
      </c>
      <c r="G18" s="114">
        <v>922</v>
      </c>
      <c r="H18" s="114">
        <v>900</v>
      </c>
      <c r="I18" s="115">
        <v>123</v>
      </c>
      <c r="J18" s="116">
        <v>13.666666666666666</v>
      </c>
    </row>
    <row r="19" spans="1:10" s="110" customFormat="1" ht="13.5" customHeight="1" x14ac:dyDescent="0.2">
      <c r="A19" s="120"/>
      <c r="B19" s="121" t="s">
        <v>112</v>
      </c>
      <c r="C19" s="113">
        <v>0.35687857698180014</v>
      </c>
      <c r="D19" s="114">
        <v>381</v>
      </c>
      <c r="E19" s="114">
        <v>366</v>
      </c>
      <c r="F19" s="114">
        <v>363</v>
      </c>
      <c r="G19" s="114">
        <v>307</v>
      </c>
      <c r="H19" s="114">
        <v>314</v>
      </c>
      <c r="I19" s="115">
        <v>67</v>
      </c>
      <c r="J19" s="116">
        <v>21.337579617834393</v>
      </c>
    </row>
    <row r="20" spans="1:10" s="110" customFormat="1" ht="13.5" customHeight="1" x14ac:dyDescent="0.2">
      <c r="A20" s="118" t="s">
        <v>113</v>
      </c>
      <c r="B20" s="122" t="s">
        <v>114</v>
      </c>
      <c r="C20" s="113">
        <v>70.511151284669211</v>
      </c>
      <c r="D20" s="114">
        <v>75277</v>
      </c>
      <c r="E20" s="114">
        <v>75273</v>
      </c>
      <c r="F20" s="114">
        <v>75635</v>
      </c>
      <c r="G20" s="114">
        <v>74439</v>
      </c>
      <c r="H20" s="114">
        <v>74967</v>
      </c>
      <c r="I20" s="115">
        <v>310</v>
      </c>
      <c r="J20" s="116">
        <v>0.41351528005655824</v>
      </c>
    </row>
    <row r="21" spans="1:10" s="110" customFormat="1" ht="13.5" customHeight="1" x14ac:dyDescent="0.2">
      <c r="A21" s="120"/>
      <c r="B21" s="122" t="s">
        <v>115</v>
      </c>
      <c r="C21" s="113">
        <v>29.488848715330793</v>
      </c>
      <c r="D21" s="114">
        <v>31482</v>
      </c>
      <c r="E21" s="114">
        <v>31728</v>
      </c>
      <c r="F21" s="114">
        <v>31136</v>
      </c>
      <c r="G21" s="114">
        <v>30899</v>
      </c>
      <c r="H21" s="114">
        <v>30614</v>
      </c>
      <c r="I21" s="115">
        <v>868</v>
      </c>
      <c r="J21" s="116">
        <v>2.8353041092310707</v>
      </c>
    </row>
    <row r="22" spans="1:10" s="110" customFormat="1" ht="13.5" customHeight="1" x14ac:dyDescent="0.2">
      <c r="A22" s="118" t="s">
        <v>113</v>
      </c>
      <c r="B22" s="122" t="s">
        <v>116</v>
      </c>
      <c r="C22" s="113">
        <v>85.210614561769972</v>
      </c>
      <c r="D22" s="114">
        <v>90970</v>
      </c>
      <c r="E22" s="114">
        <v>91288</v>
      </c>
      <c r="F22" s="114">
        <v>91189</v>
      </c>
      <c r="G22" s="114">
        <v>90087</v>
      </c>
      <c r="H22" s="114">
        <v>90545</v>
      </c>
      <c r="I22" s="115">
        <v>425</v>
      </c>
      <c r="J22" s="116">
        <v>0.46937986636479101</v>
      </c>
    </row>
    <row r="23" spans="1:10" s="110" customFormat="1" ht="13.5" customHeight="1" x14ac:dyDescent="0.2">
      <c r="A23" s="123"/>
      <c r="B23" s="124" t="s">
        <v>117</v>
      </c>
      <c r="C23" s="125">
        <v>14.755664627806555</v>
      </c>
      <c r="D23" s="114">
        <v>15753</v>
      </c>
      <c r="E23" s="114">
        <v>15676</v>
      </c>
      <c r="F23" s="114">
        <v>15547</v>
      </c>
      <c r="G23" s="114">
        <v>15219</v>
      </c>
      <c r="H23" s="114">
        <v>15003</v>
      </c>
      <c r="I23" s="115">
        <v>750</v>
      </c>
      <c r="J23" s="116">
        <v>4.9990001999600082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18367</v>
      </c>
      <c r="E26" s="114">
        <v>19565</v>
      </c>
      <c r="F26" s="114">
        <v>18751</v>
      </c>
      <c r="G26" s="114">
        <v>19305</v>
      </c>
      <c r="H26" s="140">
        <v>18792</v>
      </c>
      <c r="I26" s="115">
        <v>-425</v>
      </c>
      <c r="J26" s="116">
        <v>-2.2616006811409108</v>
      </c>
    </row>
    <row r="27" spans="1:10" s="110" customFormat="1" ht="13.5" customHeight="1" x14ac:dyDescent="0.2">
      <c r="A27" s="118" t="s">
        <v>105</v>
      </c>
      <c r="B27" s="119" t="s">
        <v>106</v>
      </c>
      <c r="C27" s="113">
        <v>44.83040235204443</v>
      </c>
      <c r="D27" s="115">
        <v>8234</v>
      </c>
      <c r="E27" s="114">
        <v>8826</v>
      </c>
      <c r="F27" s="114">
        <v>8406</v>
      </c>
      <c r="G27" s="114">
        <v>8656</v>
      </c>
      <c r="H27" s="140">
        <v>8361</v>
      </c>
      <c r="I27" s="115">
        <v>-127</v>
      </c>
      <c r="J27" s="116">
        <v>-1.5189570625523263</v>
      </c>
    </row>
    <row r="28" spans="1:10" s="110" customFormat="1" ht="13.5" customHeight="1" x14ac:dyDescent="0.2">
      <c r="A28" s="120"/>
      <c r="B28" s="119" t="s">
        <v>107</v>
      </c>
      <c r="C28" s="113">
        <v>55.16959764795557</v>
      </c>
      <c r="D28" s="115">
        <v>10133</v>
      </c>
      <c r="E28" s="114">
        <v>10739</v>
      </c>
      <c r="F28" s="114">
        <v>10345</v>
      </c>
      <c r="G28" s="114">
        <v>10649</v>
      </c>
      <c r="H28" s="140">
        <v>10431</v>
      </c>
      <c r="I28" s="115">
        <v>-298</v>
      </c>
      <c r="J28" s="116">
        <v>-2.8568689483271017</v>
      </c>
    </row>
    <row r="29" spans="1:10" s="110" customFormat="1" ht="13.5" customHeight="1" x14ac:dyDescent="0.2">
      <c r="A29" s="118" t="s">
        <v>105</v>
      </c>
      <c r="B29" s="121" t="s">
        <v>108</v>
      </c>
      <c r="C29" s="113">
        <v>26.629280775303535</v>
      </c>
      <c r="D29" s="115">
        <v>4891</v>
      </c>
      <c r="E29" s="114">
        <v>5453</v>
      </c>
      <c r="F29" s="114">
        <v>4859</v>
      </c>
      <c r="G29" s="114">
        <v>5274</v>
      </c>
      <c r="H29" s="140">
        <v>4860</v>
      </c>
      <c r="I29" s="115">
        <v>31</v>
      </c>
      <c r="J29" s="116">
        <v>0.63786008230452673</v>
      </c>
    </row>
    <row r="30" spans="1:10" s="110" customFormat="1" ht="13.5" customHeight="1" x14ac:dyDescent="0.2">
      <c r="A30" s="118"/>
      <c r="B30" s="121" t="s">
        <v>109</v>
      </c>
      <c r="C30" s="113">
        <v>49.126150160614145</v>
      </c>
      <c r="D30" s="115">
        <v>9023</v>
      </c>
      <c r="E30" s="114">
        <v>9574</v>
      </c>
      <c r="F30" s="114">
        <v>9408</v>
      </c>
      <c r="G30" s="114">
        <v>9522</v>
      </c>
      <c r="H30" s="140">
        <v>9502</v>
      </c>
      <c r="I30" s="115">
        <v>-479</v>
      </c>
      <c r="J30" s="116">
        <v>-5.0410439907387916</v>
      </c>
    </row>
    <row r="31" spans="1:10" s="110" customFormat="1" ht="13.5" customHeight="1" x14ac:dyDescent="0.2">
      <c r="A31" s="118"/>
      <c r="B31" s="121" t="s">
        <v>110</v>
      </c>
      <c r="C31" s="113">
        <v>13.725703707736702</v>
      </c>
      <c r="D31" s="115">
        <v>2521</v>
      </c>
      <c r="E31" s="114">
        <v>2556</v>
      </c>
      <c r="F31" s="114">
        <v>2532</v>
      </c>
      <c r="G31" s="114">
        <v>2554</v>
      </c>
      <c r="H31" s="140">
        <v>2527</v>
      </c>
      <c r="I31" s="115">
        <v>-6</v>
      </c>
      <c r="J31" s="116">
        <v>-0.23743569449940641</v>
      </c>
    </row>
    <row r="32" spans="1:10" s="110" customFormat="1" ht="13.5" customHeight="1" x14ac:dyDescent="0.2">
      <c r="A32" s="120"/>
      <c r="B32" s="121" t="s">
        <v>111</v>
      </c>
      <c r="C32" s="113">
        <v>10.51886535634562</v>
      </c>
      <c r="D32" s="115">
        <v>1932</v>
      </c>
      <c r="E32" s="114">
        <v>1982</v>
      </c>
      <c r="F32" s="114">
        <v>1952</v>
      </c>
      <c r="G32" s="114">
        <v>1955</v>
      </c>
      <c r="H32" s="140">
        <v>1903</v>
      </c>
      <c r="I32" s="115">
        <v>29</v>
      </c>
      <c r="J32" s="116">
        <v>1.5239096163951655</v>
      </c>
    </row>
    <row r="33" spans="1:10" s="110" customFormat="1" ht="13.5" customHeight="1" x14ac:dyDescent="0.2">
      <c r="A33" s="120"/>
      <c r="B33" s="121" t="s">
        <v>112</v>
      </c>
      <c r="C33" s="113">
        <v>0.95279577503130619</v>
      </c>
      <c r="D33" s="115">
        <v>175</v>
      </c>
      <c r="E33" s="114">
        <v>178</v>
      </c>
      <c r="F33" s="114">
        <v>183</v>
      </c>
      <c r="G33" s="114">
        <v>165</v>
      </c>
      <c r="H33" s="140">
        <v>161</v>
      </c>
      <c r="I33" s="115">
        <v>14</v>
      </c>
      <c r="J33" s="116">
        <v>8.695652173913043</v>
      </c>
    </row>
    <row r="34" spans="1:10" s="110" customFormat="1" ht="13.5" customHeight="1" x14ac:dyDescent="0.2">
      <c r="A34" s="118" t="s">
        <v>113</v>
      </c>
      <c r="B34" s="122" t="s">
        <v>116</v>
      </c>
      <c r="C34" s="113">
        <v>80.715413513366357</v>
      </c>
      <c r="D34" s="115">
        <v>14825</v>
      </c>
      <c r="E34" s="114">
        <v>15779</v>
      </c>
      <c r="F34" s="114">
        <v>15087</v>
      </c>
      <c r="G34" s="114">
        <v>15659</v>
      </c>
      <c r="H34" s="140">
        <v>15257</v>
      </c>
      <c r="I34" s="115">
        <v>-432</v>
      </c>
      <c r="J34" s="116">
        <v>-2.8314871862096087</v>
      </c>
    </row>
    <row r="35" spans="1:10" s="110" customFormat="1" ht="13.5" customHeight="1" x14ac:dyDescent="0.2">
      <c r="A35" s="118"/>
      <c r="B35" s="119" t="s">
        <v>117</v>
      </c>
      <c r="C35" s="113">
        <v>19.061360047912014</v>
      </c>
      <c r="D35" s="115">
        <v>3501</v>
      </c>
      <c r="E35" s="114">
        <v>3738</v>
      </c>
      <c r="F35" s="114">
        <v>3618</v>
      </c>
      <c r="G35" s="114">
        <v>3603</v>
      </c>
      <c r="H35" s="140">
        <v>3493</v>
      </c>
      <c r="I35" s="115">
        <v>8</v>
      </c>
      <c r="J35" s="116">
        <v>0.22902948754652161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11395</v>
      </c>
      <c r="E37" s="114">
        <v>12224</v>
      </c>
      <c r="F37" s="114">
        <v>11538</v>
      </c>
      <c r="G37" s="114">
        <v>12149</v>
      </c>
      <c r="H37" s="140">
        <v>11740</v>
      </c>
      <c r="I37" s="115">
        <v>-345</v>
      </c>
      <c r="J37" s="116">
        <v>-2.938671209540034</v>
      </c>
    </row>
    <row r="38" spans="1:10" s="110" customFormat="1" ht="13.5" customHeight="1" x14ac:dyDescent="0.2">
      <c r="A38" s="118" t="s">
        <v>105</v>
      </c>
      <c r="B38" s="119" t="s">
        <v>106</v>
      </c>
      <c r="C38" s="113">
        <v>45.256691531373413</v>
      </c>
      <c r="D38" s="115">
        <v>5157</v>
      </c>
      <c r="E38" s="114">
        <v>5600</v>
      </c>
      <c r="F38" s="114">
        <v>5236</v>
      </c>
      <c r="G38" s="114">
        <v>5528</v>
      </c>
      <c r="H38" s="140">
        <v>5263</v>
      </c>
      <c r="I38" s="115">
        <v>-106</v>
      </c>
      <c r="J38" s="116">
        <v>-2.0140604218126543</v>
      </c>
    </row>
    <row r="39" spans="1:10" s="110" customFormat="1" ht="13.5" customHeight="1" x14ac:dyDescent="0.2">
      <c r="A39" s="120"/>
      <c r="B39" s="119" t="s">
        <v>107</v>
      </c>
      <c r="C39" s="113">
        <v>54.743308468626587</v>
      </c>
      <c r="D39" s="115">
        <v>6238</v>
      </c>
      <c r="E39" s="114">
        <v>6624</v>
      </c>
      <c r="F39" s="114">
        <v>6302</v>
      </c>
      <c r="G39" s="114">
        <v>6621</v>
      </c>
      <c r="H39" s="140">
        <v>6477</v>
      </c>
      <c r="I39" s="115">
        <v>-239</v>
      </c>
      <c r="J39" s="116">
        <v>-3.6899799289794659</v>
      </c>
    </row>
    <row r="40" spans="1:10" s="110" customFormat="1" ht="13.5" customHeight="1" x14ac:dyDescent="0.2">
      <c r="A40" s="118" t="s">
        <v>105</v>
      </c>
      <c r="B40" s="121" t="s">
        <v>108</v>
      </c>
      <c r="C40" s="113">
        <v>35.761298815269853</v>
      </c>
      <c r="D40" s="115">
        <v>4075</v>
      </c>
      <c r="E40" s="114">
        <v>4563</v>
      </c>
      <c r="F40" s="114">
        <v>3978</v>
      </c>
      <c r="G40" s="114">
        <v>4433</v>
      </c>
      <c r="H40" s="140">
        <v>4062</v>
      </c>
      <c r="I40" s="115">
        <v>13</v>
      </c>
      <c r="J40" s="116">
        <v>0.32003938946331856</v>
      </c>
    </row>
    <row r="41" spans="1:10" s="110" customFormat="1" ht="13.5" customHeight="1" x14ac:dyDescent="0.2">
      <c r="A41" s="118"/>
      <c r="B41" s="121" t="s">
        <v>109</v>
      </c>
      <c r="C41" s="113">
        <v>36.156208863536641</v>
      </c>
      <c r="D41" s="115">
        <v>4120</v>
      </c>
      <c r="E41" s="114">
        <v>4398</v>
      </c>
      <c r="F41" s="114">
        <v>4311</v>
      </c>
      <c r="G41" s="114">
        <v>4430</v>
      </c>
      <c r="H41" s="140">
        <v>4422</v>
      </c>
      <c r="I41" s="115">
        <v>-302</v>
      </c>
      <c r="J41" s="116">
        <v>-6.8294889190411583</v>
      </c>
    </row>
    <row r="42" spans="1:10" s="110" customFormat="1" ht="13.5" customHeight="1" x14ac:dyDescent="0.2">
      <c r="A42" s="118"/>
      <c r="B42" s="121" t="s">
        <v>110</v>
      </c>
      <c r="C42" s="113">
        <v>11.72444054409829</v>
      </c>
      <c r="D42" s="115">
        <v>1336</v>
      </c>
      <c r="E42" s="114">
        <v>1354</v>
      </c>
      <c r="F42" s="114">
        <v>1366</v>
      </c>
      <c r="G42" s="114">
        <v>1393</v>
      </c>
      <c r="H42" s="140">
        <v>1415</v>
      </c>
      <c r="I42" s="115">
        <v>-79</v>
      </c>
      <c r="J42" s="116">
        <v>-5.5830388692579502</v>
      </c>
    </row>
    <row r="43" spans="1:10" s="110" customFormat="1" ht="13.5" customHeight="1" x14ac:dyDescent="0.2">
      <c r="A43" s="120"/>
      <c r="B43" s="121" t="s">
        <v>111</v>
      </c>
      <c r="C43" s="113">
        <v>16.358051777095216</v>
      </c>
      <c r="D43" s="115">
        <v>1864</v>
      </c>
      <c r="E43" s="114">
        <v>1909</v>
      </c>
      <c r="F43" s="114">
        <v>1883</v>
      </c>
      <c r="G43" s="114">
        <v>1893</v>
      </c>
      <c r="H43" s="140">
        <v>1841</v>
      </c>
      <c r="I43" s="115">
        <v>23</v>
      </c>
      <c r="J43" s="116">
        <v>1.249321021184139</v>
      </c>
    </row>
    <row r="44" spans="1:10" s="110" customFormat="1" ht="13.5" customHeight="1" x14ac:dyDescent="0.2">
      <c r="A44" s="120"/>
      <c r="B44" s="121" t="s">
        <v>112</v>
      </c>
      <c r="C44" s="113">
        <v>1.3777972795085565</v>
      </c>
      <c r="D44" s="115">
        <v>157</v>
      </c>
      <c r="E44" s="114">
        <v>160</v>
      </c>
      <c r="F44" s="114">
        <v>165</v>
      </c>
      <c r="G44" s="114">
        <v>148</v>
      </c>
      <c r="H44" s="140">
        <v>147</v>
      </c>
      <c r="I44" s="115">
        <v>10</v>
      </c>
      <c r="J44" s="116">
        <v>6.8027210884353737</v>
      </c>
    </row>
    <row r="45" spans="1:10" s="110" customFormat="1" ht="13.5" customHeight="1" x14ac:dyDescent="0.2">
      <c r="A45" s="118" t="s">
        <v>113</v>
      </c>
      <c r="B45" s="122" t="s">
        <v>116</v>
      </c>
      <c r="C45" s="113">
        <v>81.518209741114518</v>
      </c>
      <c r="D45" s="115">
        <v>9289</v>
      </c>
      <c r="E45" s="114">
        <v>9983</v>
      </c>
      <c r="F45" s="114">
        <v>9384</v>
      </c>
      <c r="G45" s="114">
        <v>9986</v>
      </c>
      <c r="H45" s="140">
        <v>9642</v>
      </c>
      <c r="I45" s="115">
        <v>-353</v>
      </c>
      <c r="J45" s="116">
        <v>-3.6610661688446382</v>
      </c>
    </row>
    <row r="46" spans="1:10" s="110" customFormat="1" ht="13.5" customHeight="1" x14ac:dyDescent="0.2">
      <c r="A46" s="118"/>
      <c r="B46" s="119" t="s">
        <v>117</v>
      </c>
      <c r="C46" s="113">
        <v>18.121983326020185</v>
      </c>
      <c r="D46" s="115">
        <v>2065</v>
      </c>
      <c r="E46" s="114">
        <v>2193</v>
      </c>
      <c r="F46" s="114">
        <v>2108</v>
      </c>
      <c r="G46" s="114">
        <v>2120</v>
      </c>
      <c r="H46" s="140">
        <v>2056</v>
      </c>
      <c r="I46" s="115">
        <v>9</v>
      </c>
      <c r="J46" s="116">
        <v>0.4377431906614786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6972</v>
      </c>
      <c r="E48" s="114">
        <v>7341</v>
      </c>
      <c r="F48" s="114">
        <v>7213</v>
      </c>
      <c r="G48" s="114">
        <v>7156</v>
      </c>
      <c r="H48" s="140">
        <v>7052</v>
      </c>
      <c r="I48" s="115">
        <v>-80</v>
      </c>
      <c r="J48" s="116">
        <v>-1.1344299489506522</v>
      </c>
    </row>
    <row r="49" spans="1:12" s="110" customFormat="1" ht="13.5" customHeight="1" x14ac:dyDescent="0.2">
      <c r="A49" s="118" t="s">
        <v>105</v>
      </c>
      <c r="B49" s="119" t="s">
        <v>106</v>
      </c>
      <c r="C49" s="113">
        <v>44.133677567412505</v>
      </c>
      <c r="D49" s="115">
        <v>3077</v>
      </c>
      <c r="E49" s="114">
        <v>3226</v>
      </c>
      <c r="F49" s="114">
        <v>3170</v>
      </c>
      <c r="G49" s="114">
        <v>3128</v>
      </c>
      <c r="H49" s="140">
        <v>3098</v>
      </c>
      <c r="I49" s="115">
        <v>-21</v>
      </c>
      <c r="J49" s="116">
        <v>-0.67785668173014846</v>
      </c>
    </row>
    <row r="50" spans="1:12" s="110" customFormat="1" ht="13.5" customHeight="1" x14ac:dyDescent="0.2">
      <c r="A50" s="120"/>
      <c r="B50" s="119" t="s">
        <v>107</v>
      </c>
      <c r="C50" s="113">
        <v>55.866322432587495</v>
      </c>
      <c r="D50" s="115">
        <v>3895</v>
      </c>
      <c r="E50" s="114">
        <v>4115</v>
      </c>
      <c r="F50" s="114">
        <v>4043</v>
      </c>
      <c r="G50" s="114">
        <v>4028</v>
      </c>
      <c r="H50" s="140">
        <v>3954</v>
      </c>
      <c r="I50" s="115">
        <v>-59</v>
      </c>
      <c r="J50" s="116">
        <v>-1.4921598381385939</v>
      </c>
    </row>
    <row r="51" spans="1:12" s="110" customFormat="1" ht="13.5" customHeight="1" x14ac:dyDescent="0.2">
      <c r="A51" s="118" t="s">
        <v>105</v>
      </c>
      <c r="B51" s="121" t="s">
        <v>108</v>
      </c>
      <c r="C51" s="113">
        <v>11.703958691910499</v>
      </c>
      <c r="D51" s="115">
        <v>816</v>
      </c>
      <c r="E51" s="114">
        <v>890</v>
      </c>
      <c r="F51" s="114">
        <v>881</v>
      </c>
      <c r="G51" s="114">
        <v>841</v>
      </c>
      <c r="H51" s="140">
        <v>798</v>
      </c>
      <c r="I51" s="115">
        <v>18</v>
      </c>
      <c r="J51" s="116">
        <v>2.255639097744361</v>
      </c>
    </row>
    <row r="52" spans="1:12" s="110" customFormat="1" ht="13.5" customHeight="1" x14ac:dyDescent="0.2">
      <c r="A52" s="118"/>
      <c r="B52" s="121" t="s">
        <v>109</v>
      </c>
      <c r="C52" s="113">
        <v>70.324153757888695</v>
      </c>
      <c r="D52" s="115">
        <v>4903</v>
      </c>
      <c r="E52" s="114">
        <v>5176</v>
      </c>
      <c r="F52" s="114">
        <v>5097</v>
      </c>
      <c r="G52" s="114">
        <v>5092</v>
      </c>
      <c r="H52" s="140">
        <v>5080</v>
      </c>
      <c r="I52" s="115">
        <v>-177</v>
      </c>
      <c r="J52" s="116">
        <v>-3.484251968503937</v>
      </c>
    </row>
    <row r="53" spans="1:12" s="110" customFormat="1" ht="13.5" customHeight="1" x14ac:dyDescent="0.2">
      <c r="A53" s="118"/>
      <c r="B53" s="121" t="s">
        <v>110</v>
      </c>
      <c r="C53" s="113">
        <v>16.996557659208261</v>
      </c>
      <c r="D53" s="115">
        <v>1185</v>
      </c>
      <c r="E53" s="114">
        <v>1202</v>
      </c>
      <c r="F53" s="114">
        <v>1166</v>
      </c>
      <c r="G53" s="114">
        <v>1161</v>
      </c>
      <c r="H53" s="140">
        <v>1112</v>
      </c>
      <c r="I53" s="115">
        <v>73</v>
      </c>
      <c r="J53" s="116">
        <v>6.5647482014388485</v>
      </c>
    </row>
    <row r="54" spans="1:12" s="110" customFormat="1" ht="13.5" customHeight="1" x14ac:dyDescent="0.2">
      <c r="A54" s="120"/>
      <c r="B54" s="121" t="s">
        <v>111</v>
      </c>
      <c r="C54" s="113">
        <v>0.97532989099254164</v>
      </c>
      <c r="D54" s="115">
        <v>68</v>
      </c>
      <c r="E54" s="114">
        <v>73</v>
      </c>
      <c r="F54" s="114">
        <v>69</v>
      </c>
      <c r="G54" s="114">
        <v>62</v>
      </c>
      <c r="H54" s="140">
        <v>62</v>
      </c>
      <c r="I54" s="115">
        <v>6</v>
      </c>
      <c r="J54" s="116">
        <v>9.67741935483871</v>
      </c>
    </row>
    <row r="55" spans="1:12" s="110" customFormat="1" ht="13.5" customHeight="1" x14ac:dyDescent="0.2">
      <c r="A55" s="120"/>
      <c r="B55" s="121" t="s">
        <v>112</v>
      </c>
      <c r="C55" s="113">
        <v>0.25817555938037867</v>
      </c>
      <c r="D55" s="115">
        <v>18</v>
      </c>
      <c r="E55" s="114">
        <v>18</v>
      </c>
      <c r="F55" s="114">
        <v>18</v>
      </c>
      <c r="G55" s="114">
        <v>17</v>
      </c>
      <c r="H55" s="140">
        <v>14</v>
      </c>
      <c r="I55" s="115">
        <v>4</v>
      </c>
      <c r="J55" s="116">
        <v>28.571428571428573</v>
      </c>
    </row>
    <row r="56" spans="1:12" s="110" customFormat="1" ht="13.5" customHeight="1" x14ac:dyDescent="0.2">
      <c r="A56" s="118" t="s">
        <v>113</v>
      </c>
      <c r="B56" s="122" t="s">
        <v>116</v>
      </c>
      <c r="C56" s="113">
        <v>79.403327596098677</v>
      </c>
      <c r="D56" s="115">
        <v>5536</v>
      </c>
      <c r="E56" s="114">
        <v>5796</v>
      </c>
      <c r="F56" s="114">
        <v>5703</v>
      </c>
      <c r="G56" s="114">
        <v>5673</v>
      </c>
      <c r="H56" s="140">
        <v>5615</v>
      </c>
      <c r="I56" s="115">
        <v>-79</v>
      </c>
      <c r="J56" s="116">
        <v>-1.4069456812110419</v>
      </c>
    </row>
    <row r="57" spans="1:12" s="110" customFormat="1" ht="13.5" customHeight="1" x14ac:dyDescent="0.2">
      <c r="A57" s="142"/>
      <c r="B57" s="124" t="s">
        <v>117</v>
      </c>
      <c r="C57" s="125">
        <v>20.596672403901319</v>
      </c>
      <c r="D57" s="143">
        <v>1436</v>
      </c>
      <c r="E57" s="144">
        <v>1545</v>
      </c>
      <c r="F57" s="144">
        <v>1510</v>
      </c>
      <c r="G57" s="144">
        <v>1483</v>
      </c>
      <c r="H57" s="145">
        <v>1437</v>
      </c>
      <c r="I57" s="143">
        <v>-1</v>
      </c>
      <c r="J57" s="146">
        <v>-6.9589422407794019E-2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106759</v>
      </c>
      <c r="E12" s="236">
        <v>107001</v>
      </c>
      <c r="F12" s="114">
        <v>106771</v>
      </c>
      <c r="G12" s="114">
        <v>105338</v>
      </c>
      <c r="H12" s="140">
        <v>105581</v>
      </c>
      <c r="I12" s="115">
        <v>1178</v>
      </c>
      <c r="J12" s="116">
        <v>1.1157310500942403</v>
      </c>
    </row>
    <row r="13" spans="1:15" s="110" customFormat="1" ht="12" customHeight="1" x14ac:dyDescent="0.2">
      <c r="A13" s="118" t="s">
        <v>105</v>
      </c>
      <c r="B13" s="119" t="s">
        <v>106</v>
      </c>
      <c r="C13" s="113">
        <v>52.797422231380963</v>
      </c>
      <c r="D13" s="115">
        <v>56366</v>
      </c>
      <c r="E13" s="114">
        <v>56568</v>
      </c>
      <c r="F13" s="114">
        <v>56482</v>
      </c>
      <c r="G13" s="114">
        <v>55742</v>
      </c>
      <c r="H13" s="140">
        <v>55749</v>
      </c>
      <c r="I13" s="115">
        <v>617</v>
      </c>
      <c r="J13" s="116">
        <v>1.1067463093508403</v>
      </c>
    </row>
    <row r="14" spans="1:15" s="110" customFormat="1" ht="12" customHeight="1" x14ac:dyDescent="0.2">
      <c r="A14" s="118"/>
      <c r="B14" s="119" t="s">
        <v>107</v>
      </c>
      <c r="C14" s="113">
        <v>47.202577768619037</v>
      </c>
      <c r="D14" s="115">
        <v>50393</v>
      </c>
      <c r="E14" s="114">
        <v>50433</v>
      </c>
      <c r="F14" s="114">
        <v>50289</v>
      </c>
      <c r="G14" s="114">
        <v>49596</v>
      </c>
      <c r="H14" s="140">
        <v>49832</v>
      </c>
      <c r="I14" s="115">
        <v>561</v>
      </c>
      <c r="J14" s="116">
        <v>1.1257826296355755</v>
      </c>
    </row>
    <row r="15" spans="1:15" s="110" customFormat="1" ht="12" customHeight="1" x14ac:dyDescent="0.2">
      <c r="A15" s="118" t="s">
        <v>105</v>
      </c>
      <c r="B15" s="121" t="s">
        <v>108</v>
      </c>
      <c r="C15" s="113">
        <v>9.2423121235680359</v>
      </c>
      <c r="D15" s="115">
        <v>9867</v>
      </c>
      <c r="E15" s="114">
        <v>10309</v>
      </c>
      <c r="F15" s="114">
        <v>10189</v>
      </c>
      <c r="G15" s="114">
        <v>9405</v>
      </c>
      <c r="H15" s="140">
        <v>9762</v>
      </c>
      <c r="I15" s="115">
        <v>105</v>
      </c>
      <c r="J15" s="116">
        <v>1.0755992624462201</v>
      </c>
    </row>
    <row r="16" spans="1:15" s="110" customFormat="1" ht="12" customHeight="1" x14ac:dyDescent="0.2">
      <c r="A16" s="118"/>
      <c r="B16" s="121" t="s">
        <v>109</v>
      </c>
      <c r="C16" s="113">
        <v>71.09377195365262</v>
      </c>
      <c r="D16" s="115">
        <v>75899</v>
      </c>
      <c r="E16" s="114">
        <v>75917</v>
      </c>
      <c r="F16" s="114">
        <v>76049</v>
      </c>
      <c r="G16" s="114">
        <v>75702</v>
      </c>
      <c r="H16" s="140">
        <v>75822</v>
      </c>
      <c r="I16" s="115">
        <v>77</v>
      </c>
      <c r="J16" s="116">
        <v>0.10155363878557674</v>
      </c>
    </row>
    <row r="17" spans="1:10" s="110" customFormat="1" ht="12" customHeight="1" x14ac:dyDescent="0.2">
      <c r="A17" s="118"/>
      <c r="B17" s="121" t="s">
        <v>110</v>
      </c>
      <c r="C17" s="113">
        <v>18.705682893245534</v>
      </c>
      <c r="D17" s="115">
        <v>19970</v>
      </c>
      <c r="E17" s="114">
        <v>19751</v>
      </c>
      <c r="F17" s="114">
        <v>19538</v>
      </c>
      <c r="G17" s="114">
        <v>19309</v>
      </c>
      <c r="H17" s="140">
        <v>19097</v>
      </c>
      <c r="I17" s="115">
        <v>873</v>
      </c>
      <c r="J17" s="116">
        <v>4.571398649002461</v>
      </c>
    </row>
    <row r="18" spans="1:10" s="110" customFormat="1" ht="12" customHeight="1" x14ac:dyDescent="0.2">
      <c r="A18" s="120"/>
      <c r="B18" s="121" t="s">
        <v>111</v>
      </c>
      <c r="C18" s="113">
        <v>0.95823302953380984</v>
      </c>
      <c r="D18" s="115">
        <v>1023</v>
      </c>
      <c r="E18" s="114">
        <v>1024</v>
      </c>
      <c r="F18" s="114">
        <v>995</v>
      </c>
      <c r="G18" s="114">
        <v>922</v>
      </c>
      <c r="H18" s="140">
        <v>900</v>
      </c>
      <c r="I18" s="115">
        <v>123</v>
      </c>
      <c r="J18" s="116">
        <v>13.666666666666666</v>
      </c>
    </row>
    <row r="19" spans="1:10" s="110" customFormat="1" ht="12" customHeight="1" x14ac:dyDescent="0.2">
      <c r="A19" s="120"/>
      <c r="B19" s="121" t="s">
        <v>112</v>
      </c>
      <c r="C19" s="113">
        <v>0.35687857698180014</v>
      </c>
      <c r="D19" s="115">
        <v>381</v>
      </c>
      <c r="E19" s="114">
        <v>366</v>
      </c>
      <c r="F19" s="114">
        <v>363</v>
      </c>
      <c r="G19" s="114">
        <v>307</v>
      </c>
      <c r="H19" s="140">
        <v>314</v>
      </c>
      <c r="I19" s="115">
        <v>67</v>
      </c>
      <c r="J19" s="116">
        <v>21.337579617834393</v>
      </c>
    </row>
    <row r="20" spans="1:10" s="110" customFormat="1" ht="12" customHeight="1" x14ac:dyDescent="0.2">
      <c r="A20" s="118" t="s">
        <v>113</v>
      </c>
      <c r="B20" s="119" t="s">
        <v>181</v>
      </c>
      <c r="C20" s="113">
        <v>70.511151284669211</v>
      </c>
      <c r="D20" s="115">
        <v>75277</v>
      </c>
      <c r="E20" s="114">
        <v>75273</v>
      </c>
      <c r="F20" s="114">
        <v>75635</v>
      </c>
      <c r="G20" s="114">
        <v>74439</v>
      </c>
      <c r="H20" s="140">
        <v>74967</v>
      </c>
      <c r="I20" s="115">
        <v>310</v>
      </c>
      <c r="J20" s="116">
        <v>0.41351528005655824</v>
      </c>
    </row>
    <row r="21" spans="1:10" s="110" customFormat="1" ht="12" customHeight="1" x14ac:dyDescent="0.2">
      <c r="A21" s="118"/>
      <c r="B21" s="119" t="s">
        <v>182</v>
      </c>
      <c r="C21" s="113">
        <v>29.488848715330793</v>
      </c>
      <c r="D21" s="115">
        <v>31482</v>
      </c>
      <c r="E21" s="114">
        <v>31728</v>
      </c>
      <c r="F21" s="114">
        <v>31136</v>
      </c>
      <c r="G21" s="114">
        <v>30899</v>
      </c>
      <c r="H21" s="140">
        <v>30614</v>
      </c>
      <c r="I21" s="115">
        <v>868</v>
      </c>
      <c r="J21" s="116">
        <v>2.8353041092310707</v>
      </c>
    </row>
    <row r="22" spans="1:10" s="110" customFormat="1" ht="12" customHeight="1" x14ac:dyDescent="0.2">
      <c r="A22" s="118" t="s">
        <v>113</v>
      </c>
      <c r="B22" s="119" t="s">
        <v>116</v>
      </c>
      <c r="C22" s="113">
        <v>85.210614561769972</v>
      </c>
      <c r="D22" s="115">
        <v>90970</v>
      </c>
      <c r="E22" s="114">
        <v>91288</v>
      </c>
      <c r="F22" s="114">
        <v>91189</v>
      </c>
      <c r="G22" s="114">
        <v>90087</v>
      </c>
      <c r="H22" s="140">
        <v>90545</v>
      </c>
      <c r="I22" s="115">
        <v>425</v>
      </c>
      <c r="J22" s="116">
        <v>0.46937986636479101</v>
      </c>
    </row>
    <row r="23" spans="1:10" s="110" customFormat="1" ht="12" customHeight="1" x14ac:dyDescent="0.2">
      <c r="A23" s="118"/>
      <c r="B23" s="119" t="s">
        <v>117</v>
      </c>
      <c r="C23" s="113">
        <v>14.755664627806555</v>
      </c>
      <c r="D23" s="115">
        <v>15753</v>
      </c>
      <c r="E23" s="114">
        <v>15676</v>
      </c>
      <c r="F23" s="114">
        <v>15547</v>
      </c>
      <c r="G23" s="114">
        <v>15219</v>
      </c>
      <c r="H23" s="140">
        <v>15003</v>
      </c>
      <c r="I23" s="115">
        <v>750</v>
      </c>
      <c r="J23" s="116">
        <v>4.9990001999600082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64578</v>
      </c>
      <c r="E64" s="236">
        <v>64803</v>
      </c>
      <c r="F64" s="236">
        <v>64604</v>
      </c>
      <c r="G64" s="236">
        <v>63820</v>
      </c>
      <c r="H64" s="140">
        <v>63447</v>
      </c>
      <c r="I64" s="115">
        <v>1131</v>
      </c>
      <c r="J64" s="116">
        <v>1.7825901933897583</v>
      </c>
    </row>
    <row r="65" spans="1:12" s="110" customFormat="1" ht="12" customHeight="1" x14ac:dyDescent="0.2">
      <c r="A65" s="118" t="s">
        <v>105</v>
      </c>
      <c r="B65" s="119" t="s">
        <v>106</v>
      </c>
      <c r="C65" s="113">
        <v>55.02957663600607</v>
      </c>
      <c r="D65" s="235">
        <v>35537</v>
      </c>
      <c r="E65" s="236">
        <v>35684</v>
      </c>
      <c r="F65" s="236">
        <v>35573</v>
      </c>
      <c r="G65" s="236">
        <v>35178</v>
      </c>
      <c r="H65" s="140">
        <v>34893</v>
      </c>
      <c r="I65" s="115">
        <v>644</v>
      </c>
      <c r="J65" s="116">
        <v>1.8456423924569398</v>
      </c>
    </row>
    <row r="66" spans="1:12" s="110" customFormat="1" ht="12" customHeight="1" x14ac:dyDescent="0.2">
      <c r="A66" s="118"/>
      <c r="B66" s="119" t="s">
        <v>107</v>
      </c>
      <c r="C66" s="113">
        <v>44.97042336399393</v>
      </c>
      <c r="D66" s="235">
        <v>29041</v>
      </c>
      <c r="E66" s="236">
        <v>29119</v>
      </c>
      <c r="F66" s="236">
        <v>29031</v>
      </c>
      <c r="G66" s="236">
        <v>28642</v>
      </c>
      <c r="H66" s="140">
        <v>28554</v>
      </c>
      <c r="I66" s="115">
        <v>487</v>
      </c>
      <c r="J66" s="116">
        <v>1.7055403796315753</v>
      </c>
    </row>
    <row r="67" spans="1:12" s="110" customFormat="1" ht="12" customHeight="1" x14ac:dyDescent="0.2">
      <c r="A67" s="118" t="s">
        <v>105</v>
      </c>
      <c r="B67" s="121" t="s">
        <v>108</v>
      </c>
      <c r="C67" s="113">
        <v>9.5311096658304688</v>
      </c>
      <c r="D67" s="235">
        <v>6155</v>
      </c>
      <c r="E67" s="236">
        <v>6462</v>
      </c>
      <c r="F67" s="236">
        <v>6329</v>
      </c>
      <c r="G67" s="236">
        <v>5918</v>
      </c>
      <c r="H67" s="140">
        <v>5953</v>
      </c>
      <c r="I67" s="115">
        <v>202</v>
      </c>
      <c r="J67" s="116">
        <v>3.3932471023013608</v>
      </c>
    </row>
    <row r="68" spans="1:12" s="110" customFormat="1" ht="12" customHeight="1" x14ac:dyDescent="0.2">
      <c r="A68" s="118"/>
      <c r="B68" s="121" t="s">
        <v>109</v>
      </c>
      <c r="C68" s="113">
        <v>73.599368205890556</v>
      </c>
      <c r="D68" s="235">
        <v>47529</v>
      </c>
      <c r="E68" s="236">
        <v>47562</v>
      </c>
      <c r="F68" s="236">
        <v>47625</v>
      </c>
      <c r="G68" s="236">
        <v>47419</v>
      </c>
      <c r="H68" s="140">
        <v>47176</v>
      </c>
      <c r="I68" s="115">
        <v>353</v>
      </c>
      <c r="J68" s="116">
        <v>0.7482618280481601</v>
      </c>
    </row>
    <row r="69" spans="1:12" s="110" customFormat="1" ht="12" customHeight="1" x14ac:dyDescent="0.2">
      <c r="A69" s="118"/>
      <c r="B69" s="121" t="s">
        <v>110</v>
      </c>
      <c r="C69" s="113">
        <v>15.804143826070797</v>
      </c>
      <c r="D69" s="235">
        <v>10206</v>
      </c>
      <c r="E69" s="236">
        <v>10099</v>
      </c>
      <c r="F69" s="236">
        <v>10001</v>
      </c>
      <c r="G69" s="236">
        <v>9864</v>
      </c>
      <c r="H69" s="140">
        <v>9714</v>
      </c>
      <c r="I69" s="115">
        <v>492</v>
      </c>
      <c r="J69" s="116">
        <v>5.0648548486720202</v>
      </c>
    </row>
    <row r="70" spans="1:12" s="110" customFormat="1" ht="12" customHeight="1" x14ac:dyDescent="0.2">
      <c r="A70" s="120"/>
      <c r="B70" s="121" t="s">
        <v>111</v>
      </c>
      <c r="C70" s="113">
        <v>1.0653783022081824</v>
      </c>
      <c r="D70" s="235">
        <v>688</v>
      </c>
      <c r="E70" s="236">
        <v>680</v>
      </c>
      <c r="F70" s="236">
        <v>649</v>
      </c>
      <c r="G70" s="236">
        <v>619</v>
      </c>
      <c r="H70" s="140">
        <v>604</v>
      </c>
      <c r="I70" s="115">
        <v>84</v>
      </c>
      <c r="J70" s="116">
        <v>13.907284768211921</v>
      </c>
    </row>
    <row r="71" spans="1:12" s="110" customFormat="1" ht="12" customHeight="1" x14ac:dyDescent="0.2">
      <c r="A71" s="120"/>
      <c r="B71" s="121" t="s">
        <v>112</v>
      </c>
      <c r="C71" s="113">
        <v>0.35770695902629379</v>
      </c>
      <c r="D71" s="235">
        <v>231</v>
      </c>
      <c r="E71" s="236">
        <v>225</v>
      </c>
      <c r="F71" s="236">
        <v>219</v>
      </c>
      <c r="G71" s="236">
        <v>181</v>
      </c>
      <c r="H71" s="140">
        <v>178</v>
      </c>
      <c r="I71" s="115">
        <v>53</v>
      </c>
      <c r="J71" s="116">
        <v>29.775280898876403</v>
      </c>
    </row>
    <row r="72" spans="1:12" s="110" customFormat="1" ht="12" customHeight="1" x14ac:dyDescent="0.2">
      <c r="A72" s="118" t="s">
        <v>113</v>
      </c>
      <c r="B72" s="119" t="s">
        <v>181</v>
      </c>
      <c r="C72" s="113">
        <v>67.145157793675864</v>
      </c>
      <c r="D72" s="235">
        <v>43361</v>
      </c>
      <c r="E72" s="236">
        <v>43319</v>
      </c>
      <c r="F72" s="236">
        <v>43465</v>
      </c>
      <c r="G72" s="236">
        <v>42813</v>
      </c>
      <c r="H72" s="140">
        <v>42744</v>
      </c>
      <c r="I72" s="115">
        <v>617</v>
      </c>
      <c r="J72" s="116">
        <v>1.4434774471270821</v>
      </c>
    </row>
    <row r="73" spans="1:12" s="110" customFormat="1" ht="12" customHeight="1" x14ac:dyDescent="0.2">
      <c r="A73" s="118"/>
      <c r="B73" s="119" t="s">
        <v>182</v>
      </c>
      <c r="C73" s="113">
        <v>32.854842206324136</v>
      </c>
      <c r="D73" s="115">
        <v>21217</v>
      </c>
      <c r="E73" s="114">
        <v>21484</v>
      </c>
      <c r="F73" s="114">
        <v>21139</v>
      </c>
      <c r="G73" s="114">
        <v>21007</v>
      </c>
      <c r="H73" s="140">
        <v>20703</v>
      </c>
      <c r="I73" s="115">
        <v>514</v>
      </c>
      <c r="J73" s="116">
        <v>2.4827319712119018</v>
      </c>
    </row>
    <row r="74" spans="1:12" s="110" customFormat="1" ht="12" customHeight="1" x14ac:dyDescent="0.2">
      <c r="A74" s="118" t="s">
        <v>113</v>
      </c>
      <c r="B74" s="119" t="s">
        <v>116</v>
      </c>
      <c r="C74" s="113">
        <v>79.245253801604264</v>
      </c>
      <c r="D74" s="115">
        <v>51175</v>
      </c>
      <c r="E74" s="114">
        <v>51361</v>
      </c>
      <c r="F74" s="114">
        <v>51234</v>
      </c>
      <c r="G74" s="114">
        <v>50687</v>
      </c>
      <c r="H74" s="140">
        <v>50535</v>
      </c>
      <c r="I74" s="115">
        <v>640</v>
      </c>
      <c r="J74" s="116">
        <v>1.2664489957455229</v>
      </c>
    </row>
    <row r="75" spans="1:12" s="110" customFormat="1" ht="12" customHeight="1" x14ac:dyDescent="0.2">
      <c r="A75" s="142"/>
      <c r="B75" s="124" t="s">
        <v>117</v>
      </c>
      <c r="C75" s="125">
        <v>20.712936294093964</v>
      </c>
      <c r="D75" s="143">
        <v>13376</v>
      </c>
      <c r="E75" s="144">
        <v>13411</v>
      </c>
      <c r="F75" s="144">
        <v>13342</v>
      </c>
      <c r="G75" s="144">
        <v>13104</v>
      </c>
      <c r="H75" s="145">
        <v>12881</v>
      </c>
      <c r="I75" s="143">
        <v>495</v>
      </c>
      <c r="J75" s="146">
        <v>3.842869342442357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106759</v>
      </c>
      <c r="G11" s="114">
        <v>107001</v>
      </c>
      <c r="H11" s="114">
        <v>106771</v>
      </c>
      <c r="I11" s="114">
        <v>105338</v>
      </c>
      <c r="J11" s="140">
        <v>105581</v>
      </c>
      <c r="K11" s="114">
        <v>1178</v>
      </c>
      <c r="L11" s="116">
        <v>1.1157310500942403</v>
      </c>
    </row>
    <row r="12" spans="1:17" s="110" customFormat="1" ht="24.95" customHeight="1" x14ac:dyDescent="0.2">
      <c r="A12" s="606" t="s">
        <v>185</v>
      </c>
      <c r="B12" s="607"/>
      <c r="C12" s="607"/>
      <c r="D12" s="608"/>
      <c r="E12" s="113">
        <v>52.797422231380963</v>
      </c>
      <c r="F12" s="115">
        <v>56366</v>
      </c>
      <c r="G12" s="114">
        <v>56568</v>
      </c>
      <c r="H12" s="114">
        <v>56482</v>
      </c>
      <c r="I12" s="114">
        <v>55742</v>
      </c>
      <c r="J12" s="140">
        <v>55749</v>
      </c>
      <c r="K12" s="114">
        <v>617</v>
      </c>
      <c r="L12" s="116">
        <v>1.1067463093508403</v>
      </c>
    </row>
    <row r="13" spans="1:17" s="110" customFormat="1" ht="15" customHeight="1" x14ac:dyDescent="0.2">
      <c r="A13" s="120"/>
      <c r="B13" s="609" t="s">
        <v>107</v>
      </c>
      <c r="C13" s="609"/>
      <c r="E13" s="113">
        <v>47.202577768619037</v>
      </c>
      <c r="F13" s="115">
        <v>50393</v>
      </c>
      <c r="G13" s="114">
        <v>50433</v>
      </c>
      <c r="H13" s="114">
        <v>50289</v>
      </c>
      <c r="I13" s="114">
        <v>49596</v>
      </c>
      <c r="J13" s="140">
        <v>49832</v>
      </c>
      <c r="K13" s="114">
        <v>561</v>
      </c>
      <c r="L13" s="116">
        <v>1.1257826296355755</v>
      </c>
    </row>
    <row r="14" spans="1:17" s="110" customFormat="1" ht="24.95" customHeight="1" x14ac:dyDescent="0.2">
      <c r="A14" s="606" t="s">
        <v>186</v>
      </c>
      <c r="B14" s="607"/>
      <c r="C14" s="607"/>
      <c r="D14" s="608"/>
      <c r="E14" s="113">
        <v>9.2423121235680359</v>
      </c>
      <c r="F14" s="115">
        <v>9867</v>
      </c>
      <c r="G14" s="114">
        <v>10309</v>
      </c>
      <c r="H14" s="114">
        <v>10189</v>
      </c>
      <c r="I14" s="114">
        <v>9405</v>
      </c>
      <c r="J14" s="140">
        <v>9762</v>
      </c>
      <c r="K14" s="114">
        <v>105</v>
      </c>
      <c r="L14" s="116">
        <v>1.0755992624462201</v>
      </c>
    </row>
    <row r="15" spans="1:17" s="110" customFormat="1" ht="15" customHeight="1" x14ac:dyDescent="0.2">
      <c r="A15" s="120"/>
      <c r="B15" s="119"/>
      <c r="C15" s="258" t="s">
        <v>106</v>
      </c>
      <c r="E15" s="113">
        <v>52.863078950035472</v>
      </c>
      <c r="F15" s="115">
        <v>5216</v>
      </c>
      <c r="G15" s="114">
        <v>5506</v>
      </c>
      <c r="H15" s="114">
        <v>5422</v>
      </c>
      <c r="I15" s="114">
        <v>4970</v>
      </c>
      <c r="J15" s="140">
        <v>5123</v>
      </c>
      <c r="K15" s="114">
        <v>93</v>
      </c>
      <c r="L15" s="116">
        <v>1.8153425727113019</v>
      </c>
    </row>
    <row r="16" spans="1:17" s="110" customFormat="1" ht="15" customHeight="1" x14ac:dyDescent="0.2">
      <c r="A16" s="120"/>
      <c r="B16" s="119"/>
      <c r="C16" s="258" t="s">
        <v>107</v>
      </c>
      <c r="E16" s="113">
        <v>47.136921049964528</v>
      </c>
      <c r="F16" s="115">
        <v>4651</v>
      </c>
      <c r="G16" s="114">
        <v>4803</v>
      </c>
      <c r="H16" s="114">
        <v>4767</v>
      </c>
      <c r="I16" s="114">
        <v>4435</v>
      </c>
      <c r="J16" s="140">
        <v>4639</v>
      </c>
      <c r="K16" s="114">
        <v>12</v>
      </c>
      <c r="L16" s="116">
        <v>0.25867643888769132</v>
      </c>
    </row>
    <row r="17" spans="1:12" s="110" customFormat="1" ht="15" customHeight="1" x14ac:dyDescent="0.2">
      <c r="A17" s="120"/>
      <c r="B17" s="121" t="s">
        <v>109</v>
      </c>
      <c r="C17" s="258"/>
      <c r="E17" s="113">
        <v>71.09377195365262</v>
      </c>
      <c r="F17" s="115">
        <v>75899</v>
      </c>
      <c r="G17" s="114">
        <v>75917</v>
      </c>
      <c r="H17" s="114">
        <v>76049</v>
      </c>
      <c r="I17" s="114">
        <v>75702</v>
      </c>
      <c r="J17" s="140">
        <v>75822</v>
      </c>
      <c r="K17" s="114">
        <v>77</v>
      </c>
      <c r="L17" s="116">
        <v>0.10155363878557674</v>
      </c>
    </row>
    <row r="18" spans="1:12" s="110" customFormat="1" ht="15" customHeight="1" x14ac:dyDescent="0.2">
      <c r="A18" s="120"/>
      <c r="B18" s="119"/>
      <c r="C18" s="258" t="s">
        <v>106</v>
      </c>
      <c r="E18" s="113">
        <v>52.820195259489587</v>
      </c>
      <c r="F18" s="115">
        <v>40090</v>
      </c>
      <c r="G18" s="114">
        <v>40095</v>
      </c>
      <c r="H18" s="114">
        <v>40176</v>
      </c>
      <c r="I18" s="114">
        <v>40014</v>
      </c>
      <c r="J18" s="140">
        <v>39976</v>
      </c>
      <c r="K18" s="114">
        <v>114</v>
      </c>
      <c r="L18" s="116">
        <v>0.28517110266159695</v>
      </c>
    </row>
    <row r="19" spans="1:12" s="110" customFormat="1" ht="15" customHeight="1" x14ac:dyDescent="0.2">
      <c r="A19" s="120"/>
      <c r="B19" s="119"/>
      <c r="C19" s="258" t="s">
        <v>107</v>
      </c>
      <c r="E19" s="113">
        <v>47.179804740510413</v>
      </c>
      <c r="F19" s="115">
        <v>35809</v>
      </c>
      <c r="G19" s="114">
        <v>35822</v>
      </c>
      <c r="H19" s="114">
        <v>35873</v>
      </c>
      <c r="I19" s="114">
        <v>35688</v>
      </c>
      <c r="J19" s="140">
        <v>35846</v>
      </c>
      <c r="K19" s="114">
        <v>-37</v>
      </c>
      <c r="L19" s="116">
        <v>-0.10321932712157562</v>
      </c>
    </row>
    <row r="20" spans="1:12" s="110" customFormat="1" ht="15" customHeight="1" x14ac:dyDescent="0.2">
      <c r="A20" s="120"/>
      <c r="B20" s="121" t="s">
        <v>110</v>
      </c>
      <c r="C20" s="258"/>
      <c r="E20" s="113">
        <v>18.705682893245534</v>
      </c>
      <c r="F20" s="115">
        <v>19970</v>
      </c>
      <c r="G20" s="114">
        <v>19751</v>
      </c>
      <c r="H20" s="114">
        <v>19538</v>
      </c>
      <c r="I20" s="114">
        <v>19309</v>
      </c>
      <c r="J20" s="140">
        <v>19097</v>
      </c>
      <c r="K20" s="114">
        <v>873</v>
      </c>
      <c r="L20" s="116">
        <v>4.571398649002461</v>
      </c>
    </row>
    <row r="21" spans="1:12" s="110" customFormat="1" ht="15" customHeight="1" x14ac:dyDescent="0.2">
      <c r="A21" s="120"/>
      <c r="B21" s="119"/>
      <c r="C21" s="258" t="s">
        <v>106</v>
      </c>
      <c r="E21" s="113">
        <v>52.498748122183272</v>
      </c>
      <c r="F21" s="115">
        <v>10484</v>
      </c>
      <c r="G21" s="114">
        <v>10364</v>
      </c>
      <c r="H21" s="114">
        <v>10304</v>
      </c>
      <c r="I21" s="114">
        <v>10209</v>
      </c>
      <c r="J21" s="140">
        <v>10103</v>
      </c>
      <c r="K21" s="114">
        <v>381</v>
      </c>
      <c r="L21" s="116">
        <v>3.771157082054835</v>
      </c>
    </row>
    <row r="22" spans="1:12" s="110" customFormat="1" ht="15" customHeight="1" x14ac:dyDescent="0.2">
      <c r="A22" s="120"/>
      <c r="B22" s="119"/>
      <c r="C22" s="258" t="s">
        <v>107</v>
      </c>
      <c r="E22" s="113">
        <v>47.501251877816728</v>
      </c>
      <c r="F22" s="115">
        <v>9486</v>
      </c>
      <c r="G22" s="114">
        <v>9387</v>
      </c>
      <c r="H22" s="114">
        <v>9234</v>
      </c>
      <c r="I22" s="114">
        <v>9100</v>
      </c>
      <c r="J22" s="140">
        <v>8994</v>
      </c>
      <c r="K22" s="114">
        <v>492</v>
      </c>
      <c r="L22" s="116">
        <v>5.4703135423615743</v>
      </c>
    </row>
    <row r="23" spans="1:12" s="110" customFormat="1" ht="15" customHeight="1" x14ac:dyDescent="0.2">
      <c r="A23" s="120"/>
      <c r="B23" s="121" t="s">
        <v>111</v>
      </c>
      <c r="C23" s="258"/>
      <c r="E23" s="113">
        <v>0.95823302953380984</v>
      </c>
      <c r="F23" s="115">
        <v>1023</v>
      </c>
      <c r="G23" s="114">
        <v>1024</v>
      </c>
      <c r="H23" s="114">
        <v>995</v>
      </c>
      <c r="I23" s="114">
        <v>922</v>
      </c>
      <c r="J23" s="140">
        <v>900</v>
      </c>
      <c r="K23" s="114">
        <v>123</v>
      </c>
      <c r="L23" s="116">
        <v>13.666666666666666</v>
      </c>
    </row>
    <row r="24" spans="1:12" s="110" customFormat="1" ht="15" customHeight="1" x14ac:dyDescent="0.2">
      <c r="A24" s="120"/>
      <c r="B24" s="119"/>
      <c r="C24" s="258" t="s">
        <v>106</v>
      </c>
      <c r="E24" s="113">
        <v>56.304985337243401</v>
      </c>
      <c r="F24" s="115">
        <v>576</v>
      </c>
      <c r="G24" s="114">
        <v>603</v>
      </c>
      <c r="H24" s="114">
        <v>580</v>
      </c>
      <c r="I24" s="114">
        <v>549</v>
      </c>
      <c r="J24" s="140">
        <v>547</v>
      </c>
      <c r="K24" s="114">
        <v>29</v>
      </c>
      <c r="L24" s="116">
        <v>5.3016453382084094</v>
      </c>
    </row>
    <row r="25" spans="1:12" s="110" customFormat="1" ht="15" customHeight="1" x14ac:dyDescent="0.2">
      <c r="A25" s="120"/>
      <c r="B25" s="119"/>
      <c r="C25" s="258" t="s">
        <v>107</v>
      </c>
      <c r="E25" s="113">
        <v>43.695014662756599</v>
      </c>
      <c r="F25" s="115">
        <v>447</v>
      </c>
      <c r="G25" s="114">
        <v>421</v>
      </c>
      <c r="H25" s="114">
        <v>415</v>
      </c>
      <c r="I25" s="114">
        <v>373</v>
      </c>
      <c r="J25" s="140">
        <v>353</v>
      </c>
      <c r="K25" s="114">
        <v>94</v>
      </c>
      <c r="L25" s="116">
        <v>26.628895184135978</v>
      </c>
    </row>
    <row r="26" spans="1:12" s="110" customFormat="1" ht="15" customHeight="1" x14ac:dyDescent="0.2">
      <c r="A26" s="120"/>
      <c r="C26" s="121" t="s">
        <v>187</v>
      </c>
      <c r="D26" s="110" t="s">
        <v>188</v>
      </c>
      <c r="E26" s="113">
        <v>0.35687857698180014</v>
      </c>
      <c r="F26" s="115">
        <v>381</v>
      </c>
      <c r="G26" s="114">
        <v>366</v>
      </c>
      <c r="H26" s="114">
        <v>363</v>
      </c>
      <c r="I26" s="114">
        <v>307</v>
      </c>
      <c r="J26" s="140">
        <v>314</v>
      </c>
      <c r="K26" s="114">
        <v>67</v>
      </c>
      <c r="L26" s="116">
        <v>21.337579617834393</v>
      </c>
    </row>
    <row r="27" spans="1:12" s="110" customFormat="1" ht="15" customHeight="1" x14ac:dyDescent="0.2">
      <c r="A27" s="120"/>
      <c r="B27" s="119"/>
      <c r="D27" s="259" t="s">
        <v>106</v>
      </c>
      <c r="E27" s="113">
        <v>50.656167979002625</v>
      </c>
      <c r="F27" s="115">
        <v>193</v>
      </c>
      <c r="G27" s="114">
        <v>198</v>
      </c>
      <c r="H27" s="114">
        <v>192</v>
      </c>
      <c r="I27" s="114">
        <v>173</v>
      </c>
      <c r="J27" s="140">
        <v>175</v>
      </c>
      <c r="K27" s="114">
        <v>18</v>
      </c>
      <c r="L27" s="116">
        <v>10.285714285714286</v>
      </c>
    </row>
    <row r="28" spans="1:12" s="110" customFormat="1" ht="15" customHeight="1" x14ac:dyDescent="0.2">
      <c r="A28" s="120"/>
      <c r="B28" s="119"/>
      <c r="D28" s="259" t="s">
        <v>107</v>
      </c>
      <c r="E28" s="113">
        <v>49.343832020997375</v>
      </c>
      <c r="F28" s="115">
        <v>188</v>
      </c>
      <c r="G28" s="114">
        <v>168</v>
      </c>
      <c r="H28" s="114">
        <v>171</v>
      </c>
      <c r="I28" s="114">
        <v>134</v>
      </c>
      <c r="J28" s="140">
        <v>139</v>
      </c>
      <c r="K28" s="114">
        <v>49</v>
      </c>
      <c r="L28" s="116">
        <v>35.251798561151077</v>
      </c>
    </row>
    <row r="29" spans="1:12" s="110" customFormat="1" ht="24.95" customHeight="1" x14ac:dyDescent="0.2">
      <c r="A29" s="606" t="s">
        <v>189</v>
      </c>
      <c r="B29" s="607"/>
      <c r="C29" s="607"/>
      <c r="D29" s="608"/>
      <c r="E29" s="113">
        <v>85.210614561769972</v>
      </c>
      <c r="F29" s="115">
        <v>90970</v>
      </c>
      <c r="G29" s="114">
        <v>91288</v>
      </c>
      <c r="H29" s="114">
        <v>91189</v>
      </c>
      <c r="I29" s="114">
        <v>90087</v>
      </c>
      <c r="J29" s="140">
        <v>90545</v>
      </c>
      <c r="K29" s="114">
        <v>425</v>
      </c>
      <c r="L29" s="116">
        <v>0.46937986636479101</v>
      </c>
    </row>
    <row r="30" spans="1:12" s="110" customFormat="1" ht="15" customHeight="1" x14ac:dyDescent="0.2">
      <c r="A30" s="120"/>
      <c r="B30" s="119"/>
      <c r="C30" s="258" t="s">
        <v>106</v>
      </c>
      <c r="E30" s="113">
        <v>51.951192700890402</v>
      </c>
      <c r="F30" s="115">
        <v>47260</v>
      </c>
      <c r="G30" s="114">
        <v>47500</v>
      </c>
      <c r="H30" s="114">
        <v>47474</v>
      </c>
      <c r="I30" s="114">
        <v>46989</v>
      </c>
      <c r="J30" s="140">
        <v>47190</v>
      </c>
      <c r="K30" s="114">
        <v>70</v>
      </c>
      <c r="L30" s="116">
        <v>0.14833651197287562</v>
      </c>
    </row>
    <row r="31" spans="1:12" s="110" customFormat="1" ht="15" customHeight="1" x14ac:dyDescent="0.2">
      <c r="A31" s="120"/>
      <c r="B31" s="119"/>
      <c r="C31" s="258" t="s">
        <v>107</v>
      </c>
      <c r="E31" s="113">
        <v>48.048807299109598</v>
      </c>
      <c r="F31" s="115">
        <v>43710</v>
      </c>
      <c r="G31" s="114">
        <v>43788</v>
      </c>
      <c r="H31" s="114">
        <v>43715</v>
      </c>
      <c r="I31" s="114">
        <v>43098</v>
      </c>
      <c r="J31" s="140">
        <v>43355</v>
      </c>
      <c r="K31" s="114">
        <v>355</v>
      </c>
      <c r="L31" s="116">
        <v>0.81882135855149352</v>
      </c>
    </row>
    <row r="32" spans="1:12" s="110" customFormat="1" ht="15" customHeight="1" x14ac:dyDescent="0.2">
      <c r="A32" s="120"/>
      <c r="B32" s="119" t="s">
        <v>117</v>
      </c>
      <c r="C32" s="258"/>
      <c r="E32" s="113">
        <v>14.755664627806555</v>
      </c>
      <c r="F32" s="115">
        <v>15753</v>
      </c>
      <c r="G32" s="114">
        <v>15676</v>
      </c>
      <c r="H32" s="114">
        <v>15547</v>
      </c>
      <c r="I32" s="114">
        <v>15219</v>
      </c>
      <c r="J32" s="140">
        <v>15003</v>
      </c>
      <c r="K32" s="114">
        <v>750</v>
      </c>
      <c r="L32" s="116">
        <v>4.9990001999600082</v>
      </c>
    </row>
    <row r="33" spans="1:12" s="110" customFormat="1" ht="15" customHeight="1" x14ac:dyDescent="0.2">
      <c r="A33" s="120"/>
      <c r="B33" s="119"/>
      <c r="C33" s="258" t="s">
        <v>106</v>
      </c>
      <c r="E33" s="113">
        <v>57.652510632895321</v>
      </c>
      <c r="F33" s="115">
        <v>9082</v>
      </c>
      <c r="G33" s="114">
        <v>9044</v>
      </c>
      <c r="H33" s="114">
        <v>8985</v>
      </c>
      <c r="I33" s="114">
        <v>8728</v>
      </c>
      <c r="J33" s="140">
        <v>8536</v>
      </c>
      <c r="K33" s="114">
        <v>546</v>
      </c>
      <c r="L33" s="116">
        <v>6.3964386129334585</v>
      </c>
    </row>
    <row r="34" spans="1:12" s="110" customFormat="1" ht="15" customHeight="1" x14ac:dyDescent="0.2">
      <c r="A34" s="120"/>
      <c r="B34" s="119"/>
      <c r="C34" s="258" t="s">
        <v>107</v>
      </c>
      <c r="E34" s="113">
        <v>42.347489367104679</v>
      </c>
      <c r="F34" s="115">
        <v>6671</v>
      </c>
      <c r="G34" s="114">
        <v>6632</v>
      </c>
      <c r="H34" s="114">
        <v>6562</v>
      </c>
      <c r="I34" s="114">
        <v>6491</v>
      </c>
      <c r="J34" s="140">
        <v>6467</v>
      </c>
      <c r="K34" s="114">
        <v>204</v>
      </c>
      <c r="L34" s="116">
        <v>3.1544765733725066</v>
      </c>
    </row>
    <row r="35" spans="1:12" s="110" customFormat="1" ht="24.95" customHeight="1" x14ac:dyDescent="0.2">
      <c r="A35" s="606" t="s">
        <v>190</v>
      </c>
      <c r="B35" s="607"/>
      <c r="C35" s="607"/>
      <c r="D35" s="608"/>
      <c r="E35" s="113">
        <v>70.511151284669211</v>
      </c>
      <c r="F35" s="115">
        <v>75277</v>
      </c>
      <c r="G35" s="114">
        <v>75273</v>
      </c>
      <c r="H35" s="114">
        <v>75635</v>
      </c>
      <c r="I35" s="114">
        <v>74439</v>
      </c>
      <c r="J35" s="140">
        <v>74967</v>
      </c>
      <c r="K35" s="114">
        <v>310</v>
      </c>
      <c r="L35" s="116">
        <v>0.41351528005655824</v>
      </c>
    </row>
    <row r="36" spans="1:12" s="110" customFormat="1" ht="15" customHeight="1" x14ac:dyDescent="0.2">
      <c r="A36" s="120"/>
      <c r="B36" s="119"/>
      <c r="C36" s="258" t="s">
        <v>106</v>
      </c>
      <c r="E36" s="113">
        <v>63.464271955577402</v>
      </c>
      <c r="F36" s="115">
        <v>47774</v>
      </c>
      <c r="G36" s="114">
        <v>47758</v>
      </c>
      <c r="H36" s="114">
        <v>47978</v>
      </c>
      <c r="I36" s="114">
        <v>47260</v>
      </c>
      <c r="J36" s="140">
        <v>47408</v>
      </c>
      <c r="K36" s="114">
        <v>366</v>
      </c>
      <c r="L36" s="116">
        <v>0.77202159973000339</v>
      </c>
    </row>
    <row r="37" spans="1:12" s="110" customFormat="1" ht="15" customHeight="1" x14ac:dyDescent="0.2">
      <c r="A37" s="120"/>
      <c r="B37" s="119"/>
      <c r="C37" s="258" t="s">
        <v>107</v>
      </c>
      <c r="E37" s="113">
        <v>36.535728044422598</v>
      </c>
      <c r="F37" s="115">
        <v>27503</v>
      </c>
      <c r="G37" s="114">
        <v>27515</v>
      </c>
      <c r="H37" s="114">
        <v>27657</v>
      </c>
      <c r="I37" s="114">
        <v>27179</v>
      </c>
      <c r="J37" s="140">
        <v>27559</v>
      </c>
      <c r="K37" s="114">
        <v>-56</v>
      </c>
      <c r="L37" s="116">
        <v>-0.2032004064008128</v>
      </c>
    </row>
    <row r="38" spans="1:12" s="110" customFormat="1" ht="15" customHeight="1" x14ac:dyDescent="0.2">
      <c r="A38" s="120"/>
      <c r="B38" s="119" t="s">
        <v>182</v>
      </c>
      <c r="C38" s="258"/>
      <c r="E38" s="113">
        <v>29.488848715330793</v>
      </c>
      <c r="F38" s="115">
        <v>31482</v>
      </c>
      <c r="G38" s="114">
        <v>31728</v>
      </c>
      <c r="H38" s="114">
        <v>31136</v>
      </c>
      <c r="I38" s="114">
        <v>30899</v>
      </c>
      <c r="J38" s="140">
        <v>30614</v>
      </c>
      <c r="K38" s="114">
        <v>868</v>
      </c>
      <c r="L38" s="116">
        <v>2.8353041092310707</v>
      </c>
    </row>
    <row r="39" spans="1:12" s="110" customFormat="1" ht="15" customHeight="1" x14ac:dyDescent="0.2">
      <c r="A39" s="120"/>
      <c r="B39" s="119"/>
      <c r="C39" s="258" t="s">
        <v>106</v>
      </c>
      <c r="E39" s="113">
        <v>27.29178578235182</v>
      </c>
      <c r="F39" s="115">
        <v>8592</v>
      </c>
      <c r="G39" s="114">
        <v>8810</v>
      </c>
      <c r="H39" s="114">
        <v>8504</v>
      </c>
      <c r="I39" s="114">
        <v>8482</v>
      </c>
      <c r="J39" s="140">
        <v>8341</v>
      </c>
      <c r="K39" s="114">
        <v>251</v>
      </c>
      <c r="L39" s="116">
        <v>3.0092315070135474</v>
      </c>
    </row>
    <row r="40" spans="1:12" s="110" customFormat="1" ht="15" customHeight="1" x14ac:dyDescent="0.2">
      <c r="A40" s="120"/>
      <c r="B40" s="119"/>
      <c r="C40" s="258" t="s">
        <v>107</v>
      </c>
      <c r="E40" s="113">
        <v>72.708214217648177</v>
      </c>
      <c r="F40" s="115">
        <v>22890</v>
      </c>
      <c r="G40" s="114">
        <v>22918</v>
      </c>
      <c r="H40" s="114">
        <v>22632</v>
      </c>
      <c r="I40" s="114">
        <v>22417</v>
      </c>
      <c r="J40" s="140">
        <v>22273</v>
      </c>
      <c r="K40" s="114">
        <v>617</v>
      </c>
      <c r="L40" s="116">
        <v>2.7701701611816998</v>
      </c>
    </row>
    <row r="41" spans="1:12" s="110" customFormat="1" ht="24.75" customHeight="1" x14ac:dyDescent="0.2">
      <c r="A41" s="606" t="s">
        <v>517</v>
      </c>
      <c r="B41" s="607"/>
      <c r="C41" s="607"/>
      <c r="D41" s="608"/>
      <c r="E41" s="113">
        <v>3.9284744143350911</v>
      </c>
      <c r="F41" s="115">
        <v>4194</v>
      </c>
      <c r="G41" s="114">
        <v>4642</v>
      </c>
      <c r="H41" s="114">
        <v>4663</v>
      </c>
      <c r="I41" s="114">
        <v>3728</v>
      </c>
      <c r="J41" s="140">
        <v>4266</v>
      </c>
      <c r="K41" s="114">
        <v>-72</v>
      </c>
      <c r="L41" s="116">
        <v>-1.6877637130801688</v>
      </c>
    </row>
    <row r="42" spans="1:12" s="110" customFormat="1" ht="15" customHeight="1" x14ac:dyDescent="0.2">
      <c r="A42" s="120"/>
      <c r="B42" s="119"/>
      <c r="C42" s="258" t="s">
        <v>106</v>
      </c>
      <c r="E42" s="113">
        <v>52.02670481640439</v>
      </c>
      <c r="F42" s="115">
        <v>2182</v>
      </c>
      <c r="G42" s="114">
        <v>2445</v>
      </c>
      <c r="H42" s="114">
        <v>2480</v>
      </c>
      <c r="I42" s="114">
        <v>1958</v>
      </c>
      <c r="J42" s="140">
        <v>2247</v>
      </c>
      <c r="K42" s="114">
        <v>-65</v>
      </c>
      <c r="L42" s="116">
        <v>-2.8927458834000892</v>
      </c>
    </row>
    <row r="43" spans="1:12" s="110" customFormat="1" ht="15" customHeight="1" x14ac:dyDescent="0.2">
      <c r="A43" s="123"/>
      <c r="B43" s="124"/>
      <c r="C43" s="260" t="s">
        <v>107</v>
      </c>
      <c r="D43" s="261"/>
      <c r="E43" s="125">
        <v>47.97329518359561</v>
      </c>
      <c r="F43" s="143">
        <v>2012</v>
      </c>
      <c r="G43" s="144">
        <v>2197</v>
      </c>
      <c r="H43" s="144">
        <v>2183</v>
      </c>
      <c r="I43" s="144">
        <v>1770</v>
      </c>
      <c r="J43" s="145">
        <v>2019</v>
      </c>
      <c r="K43" s="144">
        <v>-7</v>
      </c>
      <c r="L43" s="146">
        <v>-0.34670629024269439</v>
      </c>
    </row>
    <row r="44" spans="1:12" s="110" customFormat="1" ht="45.75" customHeight="1" x14ac:dyDescent="0.2">
      <c r="A44" s="606" t="s">
        <v>191</v>
      </c>
      <c r="B44" s="607"/>
      <c r="C44" s="607"/>
      <c r="D44" s="608"/>
      <c r="E44" s="113">
        <v>0.53484952088348525</v>
      </c>
      <c r="F44" s="115">
        <v>571</v>
      </c>
      <c r="G44" s="114">
        <v>582</v>
      </c>
      <c r="H44" s="114">
        <v>585</v>
      </c>
      <c r="I44" s="114">
        <v>549</v>
      </c>
      <c r="J44" s="140">
        <v>583</v>
      </c>
      <c r="K44" s="114">
        <v>-12</v>
      </c>
      <c r="L44" s="116">
        <v>-2.0583190394511148</v>
      </c>
    </row>
    <row r="45" spans="1:12" s="110" customFormat="1" ht="15" customHeight="1" x14ac:dyDescent="0.2">
      <c r="A45" s="120"/>
      <c r="B45" s="119"/>
      <c r="C45" s="258" t="s">
        <v>106</v>
      </c>
      <c r="E45" s="113">
        <v>52.539404553415061</v>
      </c>
      <c r="F45" s="115">
        <v>300</v>
      </c>
      <c r="G45" s="114">
        <v>305</v>
      </c>
      <c r="H45" s="114">
        <v>307</v>
      </c>
      <c r="I45" s="114">
        <v>286</v>
      </c>
      <c r="J45" s="140">
        <v>307</v>
      </c>
      <c r="K45" s="114">
        <v>-7</v>
      </c>
      <c r="L45" s="116">
        <v>-2.2801302931596092</v>
      </c>
    </row>
    <row r="46" spans="1:12" s="110" customFormat="1" ht="15" customHeight="1" x14ac:dyDescent="0.2">
      <c r="A46" s="123"/>
      <c r="B46" s="124"/>
      <c r="C46" s="260" t="s">
        <v>107</v>
      </c>
      <c r="D46" s="261"/>
      <c r="E46" s="125">
        <v>47.460595446584939</v>
      </c>
      <c r="F46" s="143">
        <v>271</v>
      </c>
      <c r="G46" s="144">
        <v>277</v>
      </c>
      <c r="H46" s="144">
        <v>278</v>
      </c>
      <c r="I46" s="144">
        <v>263</v>
      </c>
      <c r="J46" s="145">
        <v>276</v>
      </c>
      <c r="K46" s="144">
        <v>-5</v>
      </c>
      <c r="L46" s="146">
        <v>-1.8115942028985508</v>
      </c>
    </row>
    <row r="47" spans="1:12" s="110" customFormat="1" ht="39" customHeight="1" x14ac:dyDescent="0.2">
      <c r="A47" s="606" t="s">
        <v>518</v>
      </c>
      <c r="B47" s="610"/>
      <c r="C47" s="610"/>
      <c r="D47" s="611"/>
      <c r="E47" s="113">
        <v>0.3297145908073324</v>
      </c>
      <c r="F47" s="115">
        <v>352</v>
      </c>
      <c r="G47" s="114">
        <v>363</v>
      </c>
      <c r="H47" s="114">
        <v>336</v>
      </c>
      <c r="I47" s="114">
        <v>333</v>
      </c>
      <c r="J47" s="140">
        <v>360</v>
      </c>
      <c r="K47" s="114">
        <v>-8</v>
      </c>
      <c r="L47" s="116">
        <v>-2.2222222222222223</v>
      </c>
    </row>
    <row r="48" spans="1:12" s="110" customFormat="1" ht="15" customHeight="1" x14ac:dyDescent="0.2">
      <c r="A48" s="120"/>
      <c r="B48" s="119"/>
      <c r="C48" s="258" t="s">
        <v>106</v>
      </c>
      <c r="E48" s="113">
        <v>39.204545454545453</v>
      </c>
      <c r="F48" s="115">
        <v>138</v>
      </c>
      <c r="G48" s="114">
        <v>140</v>
      </c>
      <c r="H48" s="114">
        <v>127</v>
      </c>
      <c r="I48" s="114">
        <v>118</v>
      </c>
      <c r="J48" s="140">
        <v>131</v>
      </c>
      <c r="K48" s="114">
        <v>7</v>
      </c>
      <c r="L48" s="116">
        <v>5.343511450381679</v>
      </c>
    </row>
    <row r="49" spans="1:12" s="110" customFormat="1" ht="15" customHeight="1" x14ac:dyDescent="0.2">
      <c r="A49" s="123"/>
      <c r="B49" s="124"/>
      <c r="C49" s="260" t="s">
        <v>107</v>
      </c>
      <c r="D49" s="261"/>
      <c r="E49" s="125">
        <v>60.795454545454547</v>
      </c>
      <c r="F49" s="143">
        <v>214</v>
      </c>
      <c r="G49" s="144">
        <v>223</v>
      </c>
      <c r="H49" s="144">
        <v>209</v>
      </c>
      <c r="I49" s="144">
        <v>215</v>
      </c>
      <c r="J49" s="145">
        <v>229</v>
      </c>
      <c r="K49" s="144">
        <v>-15</v>
      </c>
      <c r="L49" s="146">
        <v>-6.5502183406113534</v>
      </c>
    </row>
    <row r="50" spans="1:12" s="110" customFormat="1" ht="24.95" customHeight="1" x14ac:dyDescent="0.2">
      <c r="A50" s="612" t="s">
        <v>192</v>
      </c>
      <c r="B50" s="613"/>
      <c r="C50" s="613"/>
      <c r="D50" s="614"/>
      <c r="E50" s="262">
        <v>12.200376549049729</v>
      </c>
      <c r="F50" s="263">
        <v>13025</v>
      </c>
      <c r="G50" s="264">
        <v>13712</v>
      </c>
      <c r="H50" s="264">
        <v>13489</v>
      </c>
      <c r="I50" s="264">
        <v>12727</v>
      </c>
      <c r="J50" s="265">
        <v>12809</v>
      </c>
      <c r="K50" s="263">
        <v>216</v>
      </c>
      <c r="L50" s="266">
        <v>1.6863143102506051</v>
      </c>
    </row>
    <row r="51" spans="1:12" s="110" customFormat="1" ht="15" customHeight="1" x14ac:dyDescent="0.2">
      <c r="A51" s="120"/>
      <c r="B51" s="119"/>
      <c r="C51" s="258" t="s">
        <v>106</v>
      </c>
      <c r="E51" s="113">
        <v>55.170825335892516</v>
      </c>
      <c r="F51" s="115">
        <v>7186</v>
      </c>
      <c r="G51" s="114">
        <v>7564</v>
      </c>
      <c r="H51" s="114">
        <v>7413</v>
      </c>
      <c r="I51" s="114">
        <v>7036</v>
      </c>
      <c r="J51" s="140">
        <v>6970</v>
      </c>
      <c r="K51" s="114">
        <v>216</v>
      </c>
      <c r="L51" s="116">
        <v>3.0989956958393114</v>
      </c>
    </row>
    <row r="52" spans="1:12" s="110" customFormat="1" ht="15" customHeight="1" x14ac:dyDescent="0.2">
      <c r="A52" s="120"/>
      <c r="B52" s="119"/>
      <c r="C52" s="258" t="s">
        <v>107</v>
      </c>
      <c r="E52" s="113">
        <v>44.829174664107484</v>
      </c>
      <c r="F52" s="115">
        <v>5839</v>
      </c>
      <c r="G52" s="114">
        <v>6148</v>
      </c>
      <c r="H52" s="114">
        <v>6076</v>
      </c>
      <c r="I52" s="114">
        <v>5691</v>
      </c>
      <c r="J52" s="140">
        <v>5839</v>
      </c>
      <c r="K52" s="114">
        <v>0</v>
      </c>
      <c r="L52" s="116">
        <v>0</v>
      </c>
    </row>
    <row r="53" spans="1:12" s="110" customFormat="1" ht="15" customHeight="1" x14ac:dyDescent="0.2">
      <c r="A53" s="120"/>
      <c r="B53" s="119"/>
      <c r="C53" s="258" t="s">
        <v>187</v>
      </c>
      <c r="D53" s="110" t="s">
        <v>193</v>
      </c>
      <c r="E53" s="113">
        <v>22.733205374280232</v>
      </c>
      <c r="F53" s="115">
        <v>2961</v>
      </c>
      <c r="G53" s="114">
        <v>3456</v>
      </c>
      <c r="H53" s="114">
        <v>3440</v>
      </c>
      <c r="I53" s="114">
        <v>2708</v>
      </c>
      <c r="J53" s="140">
        <v>2990</v>
      </c>
      <c r="K53" s="114">
        <v>-29</v>
      </c>
      <c r="L53" s="116">
        <v>-0.96989966555183948</v>
      </c>
    </row>
    <row r="54" spans="1:12" s="110" customFormat="1" ht="15" customHeight="1" x14ac:dyDescent="0.2">
      <c r="A54" s="120"/>
      <c r="B54" s="119"/>
      <c r="D54" s="267" t="s">
        <v>194</v>
      </c>
      <c r="E54" s="113">
        <v>52.853765619723063</v>
      </c>
      <c r="F54" s="115">
        <v>1565</v>
      </c>
      <c r="G54" s="114">
        <v>1835</v>
      </c>
      <c r="H54" s="114">
        <v>1843</v>
      </c>
      <c r="I54" s="114">
        <v>1468</v>
      </c>
      <c r="J54" s="140">
        <v>1616</v>
      </c>
      <c r="K54" s="114">
        <v>-51</v>
      </c>
      <c r="L54" s="116">
        <v>-3.1559405940594059</v>
      </c>
    </row>
    <row r="55" spans="1:12" s="110" customFormat="1" ht="15" customHeight="1" x14ac:dyDescent="0.2">
      <c r="A55" s="120"/>
      <c r="B55" s="119"/>
      <c r="D55" s="267" t="s">
        <v>195</v>
      </c>
      <c r="E55" s="113">
        <v>47.146234380276937</v>
      </c>
      <c r="F55" s="115">
        <v>1396</v>
      </c>
      <c r="G55" s="114">
        <v>1621</v>
      </c>
      <c r="H55" s="114">
        <v>1597</v>
      </c>
      <c r="I55" s="114">
        <v>1240</v>
      </c>
      <c r="J55" s="140">
        <v>1374</v>
      </c>
      <c r="K55" s="114">
        <v>22</v>
      </c>
      <c r="L55" s="116">
        <v>1.6011644832605532</v>
      </c>
    </row>
    <row r="56" spans="1:12" s="110" customFormat="1" ht="15" customHeight="1" x14ac:dyDescent="0.2">
      <c r="A56" s="120"/>
      <c r="B56" s="119" t="s">
        <v>196</v>
      </c>
      <c r="C56" s="258"/>
      <c r="E56" s="113">
        <v>47.07987148624472</v>
      </c>
      <c r="F56" s="115">
        <v>50262</v>
      </c>
      <c r="G56" s="114">
        <v>49987</v>
      </c>
      <c r="H56" s="114">
        <v>50292</v>
      </c>
      <c r="I56" s="114">
        <v>50173</v>
      </c>
      <c r="J56" s="140">
        <v>50488</v>
      </c>
      <c r="K56" s="114">
        <v>-226</v>
      </c>
      <c r="L56" s="116">
        <v>-0.44763112026620189</v>
      </c>
    </row>
    <row r="57" spans="1:12" s="110" customFormat="1" ht="15" customHeight="1" x14ac:dyDescent="0.2">
      <c r="A57" s="120"/>
      <c r="B57" s="119"/>
      <c r="C57" s="258" t="s">
        <v>106</v>
      </c>
      <c r="E57" s="113">
        <v>48.374517528152481</v>
      </c>
      <c r="F57" s="115">
        <v>24314</v>
      </c>
      <c r="G57" s="114">
        <v>24176</v>
      </c>
      <c r="H57" s="114">
        <v>24352</v>
      </c>
      <c r="I57" s="114">
        <v>24309</v>
      </c>
      <c r="J57" s="140">
        <v>24463</v>
      </c>
      <c r="K57" s="114">
        <v>-149</v>
      </c>
      <c r="L57" s="116">
        <v>-0.60908310509749419</v>
      </c>
    </row>
    <row r="58" spans="1:12" s="110" customFormat="1" ht="15" customHeight="1" x14ac:dyDescent="0.2">
      <c r="A58" s="120"/>
      <c r="B58" s="119"/>
      <c r="C58" s="258" t="s">
        <v>107</v>
      </c>
      <c r="E58" s="113">
        <v>51.625482471847519</v>
      </c>
      <c r="F58" s="115">
        <v>25948</v>
      </c>
      <c r="G58" s="114">
        <v>25811</v>
      </c>
      <c r="H58" s="114">
        <v>25940</v>
      </c>
      <c r="I58" s="114">
        <v>25864</v>
      </c>
      <c r="J58" s="140">
        <v>26025</v>
      </c>
      <c r="K58" s="114">
        <v>-77</v>
      </c>
      <c r="L58" s="116">
        <v>-0.29586935638808837</v>
      </c>
    </row>
    <row r="59" spans="1:12" s="110" customFormat="1" ht="15" customHeight="1" x14ac:dyDescent="0.2">
      <c r="A59" s="120"/>
      <c r="B59" s="119"/>
      <c r="C59" s="258" t="s">
        <v>105</v>
      </c>
      <c r="D59" s="110" t="s">
        <v>197</v>
      </c>
      <c r="E59" s="113">
        <v>92.483387051848311</v>
      </c>
      <c r="F59" s="115">
        <v>46484</v>
      </c>
      <c r="G59" s="114">
        <v>46259</v>
      </c>
      <c r="H59" s="114">
        <v>46550</v>
      </c>
      <c r="I59" s="114">
        <v>46458</v>
      </c>
      <c r="J59" s="140">
        <v>46783</v>
      </c>
      <c r="K59" s="114">
        <v>-299</v>
      </c>
      <c r="L59" s="116">
        <v>-0.63912104824402027</v>
      </c>
    </row>
    <row r="60" spans="1:12" s="110" customFormat="1" ht="15" customHeight="1" x14ac:dyDescent="0.2">
      <c r="A60" s="120"/>
      <c r="B60" s="119"/>
      <c r="C60" s="258"/>
      <c r="D60" s="267" t="s">
        <v>198</v>
      </c>
      <c r="E60" s="113">
        <v>46.876344548661905</v>
      </c>
      <c r="F60" s="115">
        <v>21790</v>
      </c>
      <c r="G60" s="114">
        <v>21680</v>
      </c>
      <c r="H60" s="114">
        <v>21842</v>
      </c>
      <c r="I60" s="114">
        <v>21815</v>
      </c>
      <c r="J60" s="140">
        <v>21969</v>
      </c>
      <c r="K60" s="114">
        <v>-179</v>
      </c>
      <c r="L60" s="116">
        <v>-0.81478446902453461</v>
      </c>
    </row>
    <row r="61" spans="1:12" s="110" customFormat="1" ht="15" customHeight="1" x14ac:dyDescent="0.2">
      <c r="A61" s="120"/>
      <c r="B61" s="119"/>
      <c r="C61" s="258"/>
      <c r="D61" s="267" t="s">
        <v>199</v>
      </c>
      <c r="E61" s="113">
        <v>53.123655451338095</v>
      </c>
      <c r="F61" s="115">
        <v>24694</v>
      </c>
      <c r="G61" s="114">
        <v>24579</v>
      </c>
      <c r="H61" s="114">
        <v>24708</v>
      </c>
      <c r="I61" s="114">
        <v>24643</v>
      </c>
      <c r="J61" s="140">
        <v>24814</v>
      </c>
      <c r="K61" s="114">
        <v>-120</v>
      </c>
      <c r="L61" s="116">
        <v>-0.48359796888853068</v>
      </c>
    </row>
    <row r="62" spans="1:12" s="110" customFormat="1" ht="15" customHeight="1" x14ac:dyDescent="0.2">
      <c r="A62" s="120"/>
      <c r="B62" s="119"/>
      <c r="C62" s="258"/>
      <c r="D62" s="258" t="s">
        <v>200</v>
      </c>
      <c r="E62" s="113">
        <v>7.5166129481516855</v>
      </c>
      <c r="F62" s="115">
        <v>3778</v>
      </c>
      <c r="G62" s="114">
        <v>3728</v>
      </c>
      <c r="H62" s="114">
        <v>3742</v>
      </c>
      <c r="I62" s="114">
        <v>3715</v>
      </c>
      <c r="J62" s="140">
        <v>3705</v>
      </c>
      <c r="K62" s="114">
        <v>73</v>
      </c>
      <c r="L62" s="116">
        <v>1.9703103913630229</v>
      </c>
    </row>
    <row r="63" spans="1:12" s="110" customFormat="1" ht="15" customHeight="1" x14ac:dyDescent="0.2">
      <c r="A63" s="120"/>
      <c r="B63" s="119"/>
      <c r="C63" s="258"/>
      <c r="D63" s="267" t="s">
        <v>198</v>
      </c>
      <c r="E63" s="113">
        <v>66.80783483324511</v>
      </c>
      <c r="F63" s="115">
        <v>2524</v>
      </c>
      <c r="G63" s="114">
        <v>2496</v>
      </c>
      <c r="H63" s="114">
        <v>2510</v>
      </c>
      <c r="I63" s="114">
        <v>2494</v>
      </c>
      <c r="J63" s="140">
        <v>2494</v>
      </c>
      <c r="K63" s="114">
        <v>30</v>
      </c>
      <c r="L63" s="116">
        <v>1.2028869286287089</v>
      </c>
    </row>
    <row r="64" spans="1:12" s="110" customFormat="1" ht="15" customHeight="1" x14ac:dyDescent="0.2">
      <c r="A64" s="120"/>
      <c r="B64" s="119"/>
      <c r="C64" s="258"/>
      <c r="D64" s="267" t="s">
        <v>199</v>
      </c>
      <c r="E64" s="113">
        <v>33.192165166754897</v>
      </c>
      <c r="F64" s="115">
        <v>1254</v>
      </c>
      <c r="G64" s="114">
        <v>1232</v>
      </c>
      <c r="H64" s="114">
        <v>1232</v>
      </c>
      <c r="I64" s="114">
        <v>1221</v>
      </c>
      <c r="J64" s="140">
        <v>1211</v>
      </c>
      <c r="K64" s="114">
        <v>43</v>
      </c>
      <c r="L64" s="116">
        <v>3.5507844756399671</v>
      </c>
    </row>
    <row r="65" spans="1:12" s="110" customFormat="1" ht="15" customHeight="1" x14ac:dyDescent="0.2">
      <c r="A65" s="120"/>
      <c r="B65" s="119" t="s">
        <v>201</v>
      </c>
      <c r="C65" s="258"/>
      <c r="E65" s="113">
        <v>33.576560289998973</v>
      </c>
      <c r="F65" s="115">
        <v>35846</v>
      </c>
      <c r="G65" s="114">
        <v>35605</v>
      </c>
      <c r="H65" s="114">
        <v>35240</v>
      </c>
      <c r="I65" s="114">
        <v>34722</v>
      </c>
      <c r="J65" s="140">
        <v>34495</v>
      </c>
      <c r="K65" s="114">
        <v>1351</v>
      </c>
      <c r="L65" s="116">
        <v>3.9165096390781273</v>
      </c>
    </row>
    <row r="66" spans="1:12" s="110" customFormat="1" ht="15" customHeight="1" x14ac:dyDescent="0.2">
      <c r="A66" s="120"/>
      <c r="B66" s="119"/>
      <c r="C66" s="258" t="s">
        <v>106</v>
      </c>
      <c r="E66" s="113">
        <v>56.804106455392514</v>
      </c>
      <c r="F66" s="115">
        <v>20362</v>
      </c>
      <c r="G66" s="114">
        <v>20282</v>
      </c>
      <c r="H66" s="114">
        <v>20162</v>
      </c>
      <c r="I66" s="114">
        <v>19911</v>
      </c>
      <c r="J66" s="140">
        <v>19798</v>
      </c>
      <c r="K66" s="114">
        <v>564</v>
      </c>
      <c r="L66" s="116">
        <v>2.8487726032932619</v>
      </c>
    </row>
    <row r="67" spans="1:12" s="110" customFormat="1" ht="15" customHeight="1" x14ac:dyDescent="0.2">
      <c r="A67" s="120"/>
      <c r="B67" s="119"/>
      <c r="C67" s="258" t="s">
        <v>107</v>
      </c>
      <c r="E67" s="113">
        <v>43.195893544607486</v>
      </c>
      <c r="F67" s="115">
        <v>15484</v>
      </c>
      <c r="G67" s="114">
        <v>15323</v>
      </c>
      <c r="H67" s="114">
        <v>15078</v>
      </c>
      <c r="I67" s="114">
        <v>14811</v>
      </c>
      <c r="J67" s="140">
        <v>14697</v>
      </c>
      <c r="K67" s="114">
        <v>787</v>
      </c>
      <c r="L67" s="116">
        <v>5.3548343199292372</v>
      </c>
    </row>
    <row r="68" spans="1:12" s="110" customFormat="1" ht="15" customHeight="1" x14ac:dyDescent="0.2">
      <c r="A68" s="120"/>
      <c r="B68" s="119"/>
      <c r="C68" s="258" t="s">
        <v>105</v>
      </c>
      <c r="D68" s="110" t="s">
        <v>202</v>
      </c>
      <c r="E68" s="113">
        <v>16.609942531942199</v>
      </c>
      <c r="F68" s="115">
        <v>5954</v>
      </c>
      <c r="G68" s="114">
        <v>5858</v>
      </c>
      <c r="H68" s="114">
        <v>5686</v>
      </c>
      <c r="I68" s="114">
        <v>5552</v>
      </c>
      <c r="J68" s="140">
        <v>5370</v>
      </c>
      <c r="K68" s="114">
        <v>584</v>
      </c>
      <c r="L68" s="116">
        <v>10.875232774674116</v>
      </c>
    </row>
    <row r="69" spans="1:12" s="110" customFormat="1" ht="15" customHeight="1" x14ac:dyDescent="0.2">
      <c r="A69" s="120"/>
      <c r="B69" s="119"/>
      <c r="C69" s="258"/>
      <c r="D69" s="267" t="s">
        <v>198</v>
      </c>
      <c r="E69" s="113">
        <v>52.183406113537117</v>
      </c>
      <c r="F69" s="115">
        <v>3107</v>
      </c>
      <c r="G69" s="114">
        <v>3049</v>
      </c>
      <c r="H69" s="114">
        <v>2986</v>
      </c>
      <c r="I69" s="114">
        <v>2916</v>
      </c>
      <c r="J69" s="140">
        <v>2837</v>
      </c>
      <c r="K69" s="114">
        <v>270</v>
      </c>
      <c r="L69" s="116">
        <v>9.5170955234402541</v>
      </c>
    </row>
    <row r="70" spans="1:12" s="110" customFormat="1" ht="15" customHeight="1" x14ac:dyDescent="0.2">
      <c r="A70" s="120"/>
      <c r="B70" s="119"/>
      <c r="C70" s="258"/>
      <c r="D70" s="267" t="s">
        <v>199</v>
      </c>
      <c r="E70" s="113">
        <v>47.816593886462883</v>
      </c>
      <c r="F70" s="115">
        <v>2847</v>
      </c>
      <c r="G70" s="114">
        <v>2809</v>
      </c>
      <c r="H70" s="114">
        <v>2700</v>
      </c>
      <c r="I70" s="114">
        <v>2636</v>
      </c>
      <c r="J70" s="140">
        <v>2533</v>
      </c>
      <c r="K70" s="114">
        <v>314</v>
      </c>
      <c r="L70" s="116">
        <v>12.396367943150414</v>
      </c>
    </row>
    <row r="71" spans="1:12" s="110" customFormat="1" ht="15" customHeight="1" x14ac:dyDescent="0.2">
      <c r="A71" s="120"/>
      <c r="B71" s="119"/>
      <c r="C71" s="258"/>
      <c r="D71" s="110" t="s">
        <v>203</v>
      </c>
      <c r="E71" s="113">
        <v>73.355465044914354</v>
      </c>
      <c r="F71" s="115">
        <v>26295</v>
      </c>
      <c r="G71" s="114">
        <v>26187</v>
      </c>
      <c r="H71" s="114">
        <v>26039</v>
      </c>
      <c r="I71" s="114">
        <v>25736</v>
      </c>
      <c r="J71" s="140">
        <v>25690</v>
      </c>
      <c r="K71" s="114">
        <v>605</v>
      </c>
      <c r="L71" s="116">
        <v>2.3550019462826004</v>
      </c>
    </row>
    <row r="72" spans="1:12" s="110" customFormat="1" ht="15" customHeight="1" x14ac:dyDescent="0.2">
      <c r="A72" s="120"/>
      <c r="B72" s="119"/>
      <c r="C72" s="258"/>
      <c r="D72" s="267" t="s">
        <v>198</v>
      </c>
      <c r="E72" s="113">
        <v>56.683780186347214</v>
      </c>
      <c r="F72" s="115">
        <v>14905</v>
      </c>
      <c r="G72" s="114">
        <v>14908</v>
      </c>
      <c r="H72" s="114">
        <v>14861</v>
      </c>
      <c r="I72" s="114">
        <v>14739</v>
      </c>
      <c r="J72" s="140">
        <v>14708</v>
      </c>
      <c r="K72" s="114">
        <v>197</v>
      </c>
      <c r="L72" s="116">
        <v>1.3394071253739461</v>
      </c>
    </row>
    <row r="73" spans="1:12" s="110" customFormat="1" ht="15" customHeight="1" x14ac:dyDescent="0.2">
      <c r="A73" s="120"/>
      <c r="B73" s="119"/>
      <c r="C73" s="258"/>
      <c r="D73" s="267" t="s">
        <v>199</v>
      </c>
      <c r="E73" s="113">
        <v>43.316219813652786</v>
      </c>
      <c r="F73" s="115">
        <v>11390</v>
      </c>
      <c r="G73" s="114">
        <v>11279</v>
      </c>
      <c r="H73" s="114">
        <v>11178</v>
      </c>
      <c r="I73" s="114">
        <v>10997</v>
      </c>
      <c r="J73" s="140">
        <v>10982</v>
      </c>
      <c r="K73" s="114">
        <v>408</v>
      </c>
      <c r="L73" s="116">
        <v>3.7151702786377707</v>
      </c>
    </row>
    <row r="74" spans="1:12" s="110" customFormat="1" ht="15" customHeight="1" x14ac:dyDescent="0.2">
      <c r="A74" s="120"/>
      <c r="B74" s="119"/>
      <c r="C74" s="258"/>
      <c r="D74" s="110" t="s">
        <v>204</v>
      </c>
      <c r="E74" s="113">
        <v>10.034592423143447</v>
      </c>
      <c r="F74" s="115">
        <v>3597</v>
      </c>
      <c r="G74" s="114">
        <v>3560</v>
      </c>
      <c r="H74" s="114">
        <v>3515</v>
      </c>
      <c r="I74" s="114">
        <v>3434</v>
      </c>
      <c r="J74" s="140">
        <v>3435</v>
      </c>
      <c r="K74" s="114">
        <v>162</v>
      </c>
      <c r="L74" s="116">
        <v>4.716157205240175</v>
      </c>
    </row>
    <row r="75" spans="1:12" s="110" customFormat="1" ht="15" customHeight="1" x14ac:dyDescent="0.2">
      <c r="A75" s="120"/>
      <c r="B75" s="119"/>
      <c r="C75" s="258"/>
      <c r="D75" s="267" t="s">
        <v>198</v>
      </c>
      <c r="E75" s="113">
        <v>65.33222129552405</v>
      </c>
      <c r="F75" s="115">
        <v>2350</v>
      </c>
      <c r="G75" s="114">
        <v>2325</v>
      </c>
      <c r="H75" s="114">
        <v>2315</v>
      </c>
      <c r="I75" s="114">
        <v>2256</v>
      </c>
      <c r="J75" s="140">
        <v>2253</v>
      </c>
      <c r="K75" s="114">
        <v>97</v>
      </c>
      <c r="L75" s="116">
        <v>4.3053706169551713</v>
      </c>
    </row>
    <row r="76" spans="1:12" s="110" customFormat="1" ht="15" customHeight="1" x14ac:dyDescent="0.2">
      <c r="A76" s="120"/>
      <c r="B76" s="119"/>
      <c r="C76" s="258"/>
      <c r="D76" s="267" t="s">
        <v>199</v>
      </c>
      <c r="E76" s="113">
        <v>34.66777870447595</v>
      </c>
      <c r="F76" s="115">
        <v>1247</v>
      </c>
      <c r="G76" s="114">
        <v>1235</v>
      </c>
      <c r="H76" s="114">
        <v>1200</v>
      </c>
      <c r="I76" s="114">
        <v>1178</v>
      </c>
      <c r="J76" s="140">
        <v>1182</v>
      </c>
      <c r="K76" s="114">
        <v>65</v>
      </c>
      <c r="L76" s="116">
        <v>5.4991539763113364</v>
      </c>
    </row>
    <row r="77" spans="1:12" s="110" customFormat="1" ht="15" customHeight="1" x14ac:dyDescent="0.2">
      <c r="A77" s="533"/>
      <c r="B77" s="119" t="s">
        <v>205</v>
      </c>
      <c r="C77" s="268"/>
      <c r="D77" s="182"/>
      <c r="E77" s="113">
        <v>7.143191674706582</v>
      </c>
      <c r="F77" s="115">
        <v>7626</v>
      </c>
      <c r="G77" s="114">
        <v>7697</v>
      </c>
      <c r="H77" s="114">
        <v>7750</v>
      </c>
      <c r="I77" s="114">
        <v>7716</v>
      </c>
      <c r="J77" s="140">
        <v>7789</v>
      </c>
      <c r="K77" s="114">
        <v>-163</v>
      </c>
      <c r="L77" s="116">
        <v>-2.0926948260367184</v>
      </c>
    </row>
    <row r="78" spans="1:12" s="110" customFormat="1" ht="15" customHeight="1" x14ac:dyDescent="0.2">
      <c r="A78" s="120"/>
      <c r="B78" s="119"/>
      <c r="C78" s="268" t="s">
        <v>106</v>
      </c>
      <c r="D78" s="182"/>
      <c r="E78" s="113">
        <v>59.06110674009966</v>
      </c>
      <c r="F78" s="115">
        <v>4504</v>
      </c>
      <c r="G78" s="114">
        <v>4546</v>
      </c>
      <c r="H78" s="114">
        <v>4555</v>
      </c>
      <c r="I78" s="114">
        <v>4486</v>
      </c>
      <c r="J78" s="140">
        <v>4518</v>
      </c>
      <c r="K78" s="114">
        <v>-14</v>
      </c>
      <c r="L78" s="116">
        <v>-0.30987162461266049</v>
      </c>
    </row>
    <row r="79" spans="1:12" s="110" customFormat="1" ht="15" customHeight="1" x14ac:dyDescent="0.2">
      <c r="A79" s="123"/>
      <c r="B79" s="124"/>
      <c r="C79" s="260" t="s">
        <v>107</v>
      </c>
      <c r="D79" s="261"/>
      <c r="E79" s="125">
        <v>40.93889325990034</v>
      </c>
      <c r="F79" s="143">
        <v>3122</v>
      </c>
      <c r="G79" s="144">
        <v>3151</v>
      </c>
      <c r="H79" s="144">
        <v>3195</v>
      </c>
      <c r="I79" s="144">
        <v>3230</v>
      </c>
      <c r="J79" s="145">
        <v>3271</v>
      </c>
      <c r="K79" s="144">
        <v>-149</v>
      </c>
      <c r="L79" s="146">
        <v>-4.5551819015591564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106759</v>
      </c>
      <c r="E11" s="114">
        <v>107001</v>
      </c>
      <c r="F11" s="114">
        <v>106771</v>
      </c>
      <c r="G11" s="114">
        <v>105338</v>
      </c>
      <c r="H11" s="140">
        <v>105581</v>
      </c>
      <c r="I11" s="115">
        <v>1178</v>
      </c>
      <c r="J11" s="116">
        <v>1.1157310500942403</v>
      </c>
    </row>
    <row r="12" spans="1:15" s="110" customFormat="1" ht="24.95" customHeight="1" x14ac:dyDescent="0.2">
      <c r="A12" s="193" t="s">
        <v>132</v>
      </c>
      <c r="B12" s="194" t="s">
        <v>133</v>
      </c>
      <c r="C12" s="113">
        <v>0.1086559446978709</v>
      </c>
      <c r="D12" s="115">
        <v>116</v>
      </c>
      <c r="E12" s="114">
        <v>109</v>
      </c>
      <c r="F12" s="114">
        <v>106</v>
      </c>
      <c r="G12" s="114">
        <v>116</v>
      </c>
      <c r="H12" s="140">
        <v>107</v>
      </c>
      <c r="I12" s="115">
        <v>9</v>
      </c>
      <c r="J12" s="116">
        <v>8.4112149532710276</v>
      </c>
    </row>
    <row r="13" spans="1:15" s="110" customFormat="1" ht="24.95" customHeight="1" x14ac:dyDescent="0.2">
      <c r="A13" s="193" t="s">
        <v>134</v>
      </c>
      <c r="B13" s="199" t="s">
        <v>214</v>
      </c>
      <c r="C13" s="113">
        <v>1.3591359979018163</v>
      </c>
      <c r="D13" s="115">
        <v>1451</v>
      </c>
      <c r="E13" s="114">
        <v>1459</v>
      </c>
      <c r="F13" s="114">
        <v>1452</v>
      </c>
      <c r="G13" s="114">
        <v>1410</v>
      </c>
      <c r="H13" s="140">
        <v>1418</v>
      </c>
      <c r="I13" s="115">
        <v>33</v>
      </c>
      <c r="J13" s="116">
        <v>2.3272214386459802</v>
      </c>
    </row>
    <row r="14" spans="1:15" s="287" customFormat="1" ht="24" customHeight="1" x14ac:dyDescent="0.2">
      <c r="A14" s="193" t="s">
        <v>215</v>
      </c>
      <c r="B14" s="199" t="s">
        <v>137</v>
      </c>
      <c r="C14" s="113">
        <v>20.689590573160107</v>
      </c>
      <c r="D14" s="115">
        <v>22088</v>
      </c>
      <c r="E14" s="114">
        <v>22080</v>
      </c>
      <c r="F14" s="114">
        <v>22038</v>
      </c>
      <c r="G14" s="114">
        <v>21655</v>
      </c>
      <c r="H14" s="140">
        <v>21739</v>
      </c>
      <c r="I14" s="115">
        <v>349</v>
      </c>
      <c r="J14" s="116">
        <v>1.6054096324577947</v>
      </c>
      <c r="K14" s="110"/>
      <c r="L14" s="110"/>
      <c r="M14" s="110"/>
      <c r="N14" s="110"/>
      <c r="O14" s="110"/>
    </row>
    <row r="15" spans="1:15" s="110" customFormat="1" ht="24.75" customHeight="1" x14ac:dyDescent="0.2">
      <c r="A15" s="193" t="s">
        <v>216</v>
      </c>
      <c r="B15" s="199" t="s">
        <v>217</v>
      </c>
      <c r="C15" s="113">
        <v>13.740293558388521</v>
      </c>
      <c r="D15" s="115">
        <v>14669</v>
      </c>
      <c r="E15" s="114">
        <v>14637</v>
      </c>
      <c r="F15" s="114">
        <v>14565</v>
      </c>
      <c r="G15" s="114">
        <v>14353</v>
      </c>
      <c r="H15" s="140">
        <v>14391</v>
      </c>
      <c r="I15" s="115">
        <v>278</v>
      </c>
      <c r="J15" s="116">
        <v>1.9317629073726634</v>
      </c>
    </row>
    <row r="16" spans="1:15" s="287" customFormat="1" ht="24.95" customHeight="1" x14ac:dyDescent="0.2">
      <c r="A16" s="193" t="s">
        <v>218</v>
      </c>
      <c r="B16" s="199" t="s">
        <v>141</v>
      </c>
      <c r="C16" s="113">
        <v>4.3762118416245936</v>
      </c>
      <c r="D16" s="115">
        <v>4672</v>
      </c>
      <c r="E16" s="114">
        <v>4719</v>
      </c>
      <c r="F16" s="114">
        <v>4739</v>
      </c>
      <c r="G16" s="114">
        <v>4708</v>
      </c>
      <c r="H16" s="140">
        <v>4750</v>
      </c>
      <c r="I16" s="115">
        <v>-78</v>
      </c>
      <c r="J16" s="116">
        <v>-1.6421052631578947</v>
      </c>
      <c r="K16" s="110"/>
      <c r="L16" s="110"/>
      <c r="M16" s="110"/>
      <c r="N16" s="110"/>
      <c r="O16" s="110"/>
    </row>
    <row r="17" spans="1:15" s="110" customFormat="1" ht="24.95" customHeight="1" x14ac:dyDescent="0.2">
      <c r="A17" s="193" t="s">
        <v>219</v>
      </c>
      <c r="B17" s="199" t="s">
        <v>220</v>
      </c>
      <c r="C17" s="113">
        <v>2.5730851731469948</v>
      </c>
      <c r="D17" s="115">
        <v>2747</v>
      </c>
      <c r="E17" s="114">
        <v>2724</v>
      </c>
      <c r="F17" s="114">
        <v>2734</v>
      </c>
      <c r="G17" s="114">
        <v>2594</v>
      </c>
      <c r="H17" s="140">
        <v>2598</v>
      </c>
      <c r="I17" s="115">
        <v>149</v>
      </c>
      <c r="J17" s="116">
        <v>5.7351809083910696</v>
      </c>
    </row>
    <row r="18" spans="1:15" s="287" customFormat="1" ht="24.95" customHeight="1" x14ac:dyDescent="0.2">
      <c r="A18" s="201" t="s">
        <v>144</v>
      </c>
      <c r="B18" s="202" t="s">
        <v>145</v>
      </c>
      <c r="C18" s="113">
        <v>2.6274131454959302</v>
      </c>
      <c r="D18" s="115">
        <v>2805</v>
      </c>
      <c r="E18" s="114">
        <v>2734</v>
      </c>
      <c r="F18" s="114">
        <v>2774</v>
      </c>
      <c r="G18" s="114">
        <v>2737</v>
      </c>
      <c r="H18" s="140">
        <v>2707</v>
      </c>
      <c r="I18" s="115">
        <v>98</v>
      </c>
      <c r="J18" s="116">
        <v>3.6202438123383818</v>
      </c>
      <c r="K18" s="110"/>
      <c r="L18" s="110"/>
      <c r="M18" s="110"/>
      <c r="N18" s="110"/>
      <c r="O18" s="110"/>
    </row>
    <row r="19" spans="1:15" s="110" customFormat="1" ht="24.95" customHeight="1" x14ac:dyDescent="0.2">
      <c r="A19" s="193" t="s">
        <v>146</v>
      </c>
      <c r="B19" s="199" t="s">
        <v>147</v>
      </c>
      <c r="C19" s="113">
        <v>9.2076546239661301</v>
      </c>
      <c r="D19" s="115">
        <v>9830</v>
      </c>
      <c r="E19" s="114">
        <v>9756</v>
      </c>
      <c r="F19" s="114">
        <v>9875</v>
      </c>
      <c r="G19" s="114">
        <v>9627</v>
      </c>
      <c r="H19" s="140">
        <v>9986</v>
      </c>
      <c r="I19" s="115">
        <v>-156</v>
      </c>
      <c r="J19" s="116">
        <v>-1.5621870618866414</v>
      </c>
    </row>
    <row r="20" spans="1:15" s="287" customFormat="1" ht="24.95" customHeight="1" x14ac:dyDescent="0.2">
      <c r="A20" s="193" t="s">
        <v>148</v>
      </c>
      <c r="B20" s="199" t="s">
        <v>149</v>
      </c>
      <c r="C20" s="113">
        <v>2.4915932146235913</v>
      </c>
      <c r="D20" s="115">
        <v>2660</v>
      </c>
      <c r="E20" s="114">
        <v>2712</v>
      </c>
      <c r="F20" s="114">
        <v>2708</v>
      </c>
      <c r="G20" s="114">
        <v>2682</v>
      </c>
      <c r="H20" s="140">
        <v>2689</v>
      </c>
      <c r="I20" s="115">
        <v>-29</v>
      </c>
      <c r="J20" s="116">
        <v>-1.0784678319077725</v>
      </c>
      <c r="K20" s="110"/>
      <c r="L20" s="110"/>
      <c r="M20" s="110"/>
      <c r="N20" s="110"/>
      <c r="O20" s="110"/>
    </row>
    <row r="21" spans="1:15" s="110" customFormat="1" ht="24.95" customHeight="1" x14ac:dyDescent="0.2">
      <c r="A21" s="201" t="s">
        <v>150</v>
      </c>
      <c r="B21" s="202" t="s">
        <v>151</v>
      </c>
      <c r="C21" s="113">
        <v>2.6452102398860986</v>
      </c>
      <c r="D21" s="115">
        <v>2824</v>
      </c>
      <c r="E21" s="114">
        <v>2866</v>
      </c>
      <c r="F21" s="114">
        <v>2927</v>
      </c>
      <c r="G21" s="114">
        <v>2867</v>
      </c>
      <c r="H21" s="140">
        <v>2871</v>
      </c>
      <c r="I21" s="115">
        <v>-47</v>
      </c>
      <c r="J21" s="116">
        <v>-1.6370602577499129</v>
      </c>
    </row>
    <row r="22" spans="1:15" s="110" customFormat="1" ht="24.95" customHeight="1" x14ac:dyDescent="0.2">
      <c r="A22" s="201" t="s">
        <v>152</v>
      </c>
      <c r="B22" s="199" t="s">
        <v>153</v>
      </c>
      <c r="C22" s="113">
        <v>10.03849792523347</v>
      </c>
      <c r="D22" s="115">
        <v>10717</v>
      </c>
      <c r="E22" s="114">
        <v>10588</v>
      </c>
      <c r="F22" s="114">
        <v>10597</v>
      </c>
      <c r="G22" s="114">
        <v>10506</v>
      </c>
      <c r="H22" s="140">
        <v>10621</v>
      </c>
      <c r="I22" s="115">
        <v>96</v>
      </c>
      <c r="J22" s="116">
        <v>0.90386969211938617</v>
      </c>
    </row>
    <row r="23" spans="1:15" s="110" customFormat="1" ht="24.95" customHeight="1" x14ac:dyDescent="0.2">
      <c r="A23" s="193" t="s">
        <v>154</v>
      </c>
      <c r="B23" s="199" t="s">
        <v>155</v>
      </c>
      <c r="C23" s="113">
        <v>2.1319045701065016</v>
      </c>
      <c r="D23" s="115">
        <v>2276</v>
      </c>
      <c r="E23" s="114">
        <v>2284</v>
      </c>
      <c r="F23" s="114">
        <v>2300</v>
      </c>
      <c r="G23" s="114">
        <v>2226</v>
      </c>
      <c r="H23" s="140">
        <v>2236</v>
      </c>
      <c r="I23" s="115">
        <v>40</v>
      </c>
      <c r="J23" s="116">
        <v>1.7889087656529516</v>
      </c>
    </row>
    <row r="24" spans="1:15" s="110" customFormat="1" ht="24.95" customHeight="1" x14ac:dyDescent="0.2">
      <c r="A24" s="193" t="s">
        <v>156</v>
      </c>
      <c r="B24" s="199" t="s">
        <v>221</v>
      </c>
      <c r="C24" s="113">
        <v>13.448983223896814</v>
      </c>
      <c r="D24" s="115">
        <v>14358</v>
      </c>
      <c r="E24" s="114">
        <v>14300</v>
      </c>
      <c r="F24" s="114">
        <v>14178</v>
      </c>
      <c r="G24" s="114">
        <v>14067</v>
      </c>
      <c r="H24" s="140">
        <v>13984</v>
      </c>
      <c r="I24" s="115">
        <v>374</v>
      </c>
      <c r="J24" s="116">
        <v>2.6744851258581237</v>
      </c>
    </row>
    <row r="25" spans="1:15" s="110" customFormat="1" ht="24.95" customHeight="1" x14ac:dyDescent="0.2">
      <c r="A25" s="193" t="s">
        <v>222</v>
      </c>
      <c r="B25" s="204" t="s">
        <v>159</v>
      </c>
      <c r="C25" s="113">
        <v>2.9974053709757493</v>
      </c>
      <c r="D25" s="115">
        <v>3200</v>
      </c>
      <c r="E25" s="114">
        <v>3315</v>
      </c>
      <c r="F25" s="114">
        <v>3245</v>
      </c>
      <c r="G25" s="114">
        <v>3127</v>
      </c>
      <c r="H25" s="140">
        <v>2884</v>
      </c>
      <c r="I25" s="115">
        <v>316</v>
      </c>
      <c r="J25" s="116">
        <v>10.957004160887656</v>
      </c>
    </row>
    <row r="26" spans="1:15" s="110" customFormat="1" ht="24.95" customHeight="1" x14ac:dyDescent="0.2">
      <c r="A26" s="201">
        <v>782.78300000000002</v>
      </c>
      <c r="B26" s="203" t="s">
        <v>160</v>
      </c>
      <c r="C26" s="113">
        <v>2.4119746344570481</v>
      </c>
      <c r="D26" s="115">
        <v>2575</v>
      </c>
      <c r="E26" s="114">
        <v>2742</v>
      </c>
      <c r="F26" s="114">
        <v>2954</v>
      </c>
      <c r="G26" s="114">
        <v>3013</v>
      </c>
      <c r="H26" s="140">
        <v>2971</v>
      </c>
      <c r="I26" s="115">
        <v>-396</v>
      </c>
      <c r="J26" s="116">
        <v>-13.328845506563447</v>
      </c>
    </row>
    <row r="27" spans="1:15" s="110" customFormat="1" ht="24.95" customHeight="1" x14ac:dyDescent="0.2">
      <c r="A27" s="193" t="s">
        <v>161</v>
      </c>
      <c r="B27" s="199" t="s">
        <v>223</v>
      </c>
      <c r="C27" s="113">
        <v>5.49930216656207</v>
      </c>
      <c r="D27" s="115">
        <v>5871</v>
      </c>
      <c r="E27" s="114">
        <v>5997</v>
      </c>
      <c r="F27" s="114">
        <v>5964</v>
      </c>
      <c r="G27" s="114">
        <v>5873</v>
      </c>
      <c r="H27" s="140">
        <v>5818</v>
      </c>
      <c r="I27" s="115">
        <v>53</v>
      </c>
      <c r="J27" s="116">
        <v>0.91096596768649019</v>
      </c>
    </row>
    <row r="28" spans="1:15" s="110" customFormat="1" ht="24.95" customHeight="1" x14ac:dyDescent="0.2">
      <c r="A28" s="193" t="s">
        <v>163</v>
      </c>
      <c r="B28" s="199" t="s">
        <v>164</v>
      </c>
      <c r="C28" s="113">
        <v>8.2615985537519077</v>
      </c>
      <c r="D28" s="115">
        <v>8820</v>
      </c>
      <c r="E28" s="114">
        <v>8742</v>
      </c>
      <c r="F28" s="114">
        <v>8527</v>
      </c>
      <c r="G28" s="114">
        <v>8517</v>
      </c>
      <c r="H28" s="140">
        <v>8565</v>
      </c>
      <c r="I28" s="115">
        <v>255</v>
      </c>
      <c r="J28" s="116">
        <v>2.9772329246935203</v>
      </c>
    </row>
    <row r="29" spans="1:15" s="110" customFormat="1" ht="24.95" customHeight="1" x14ac:dyDescent="0.2">
      <c r="A29" s="193">
        <v>86</v>
      </c>
      <c r="B29" s="199" t="s">
        <v>165</v>
      </c>
      <c r="C29" s="113">
        <v>5.8936483106810664</v>
      </c>
      <c r="D29" s="115">
        <v>6292</v>
      </c>
      <c r="E29" s="114">
        <v>6370</v>
      </c>
      <c r="F29" s="114">
        <v>6286</v>
      </c>
      <c r="G29" s="114">
        <v>6192</v>
      </c>
      <c r="H29" s="140">
        <v>6274</v>
      </c>
      <c r="I29" s="115">
        <v>18</v>
      </c>
      <c r="J29" s="116">
        <v>0.28689831048772713</v>
      </c>
    </row>
    <row r="30" spans="1:15" s="110" customFormat="1" ht="24.95" customHeight="1" x14ac:dyDescent="0.2">
      <c r="A30" s="193">
        <v>87.88</v>
      </c>
      <c r="B30" s="204" t="s">
        <v>166</v>
      </c>
      <c r="C30" s="113">
        <v>5.8730411487556085</v>
      </c>
      <c r="D30" s="115">
        <v>6270</v>
      </c>
      <c r="E30" s="114">
        <v>6238</v>
      </c>
      <c r="F30" s="114">
        <v>6134</v>
      </c>
      <c r="G30" s="114">
        <v>6160</v>
      </c>
      <c r="H30" s="140">
        <v>6162</v>
      </c>
      <c r="I30" s="115">
        <v>108</v>
      </c>
      <c r="J30" s="116">
        <v>1.7526777020447906</v>
      </c>
    </row>
    <row r="31" spans="1:15" s="110" customFormat="1" ht="24.95" customHeight="1" x14ac:dyDescent="0.2">
      <c r="A31" s="193" t="s">
        <v>167</v>
      </c>
      <c r="B31" s="199" t="s">
        <v>168</v>
      </c>
      <c r="C31" s="113">
        <v>4.3143903558482188</v>
      </c>
      <c r="D31" s="115">
        <v>4606</v>
      </c>
      <c r="E31" s="114">
        <v>4709</v>
      </c>
      <c r="F31" s="114">
        <v>4706</v>
      </c>
      <c r="G31" s="114">
        <v>4563</v>
      </c>
      <c r="H31" s="140">
        <v>4549</v>
      </c>
      <c r="I31" s="115">
        <v>57</v>
      </c>
      <c r="J31" s="116">
        <v>1.2530226423389756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0.1086559446978709</v>
      </c>
      <c r="D34" s="115">
        <v>116</v>
      </c>
      <c r="E34" s="114">
        <v>109</v>
      </c>
      <c r="F34" s="114">
        <v>106</v>
      </c>
      <c r="G34" s="114">
        <v>116</v>
      </c>
      <c r="H34" s="140">
        <v>107</v>
      </c>
      <c r="I34" s="115">
        <v>9</v>
      </c>
      <c r="J34" s="116">
        <v>8.4112149532710276</v>
      </c>
    </row>
    <row r="35" spans="1:10" s="110" customFormat="1" ht="24.95" customHeight="1" x14ac:dyDescent="0.2">
      <c r="A35" s="292" t="s">
        <v>171</v>
      </c>
      <c r="B35" s="293" t="s">
        <v>172</v>
      </c>
      <c r="C35" s="113">
        <v>24.676139716557856</v>
      </c>
      <c r="D35" s="115">
        <v>26344</v>
      </c>
      <c r="E35" s="114">
        <v>26273</v>
      </c>
      <c r="F35" s="114">
        <v>26264</v>
      </c>
      <c r="G35" s="114">
        <v>25802</v>
      </c>
      <c r="H35" s="140">
        <v>25864</v>
      </c>
      <c r="I35" s="115">
        <v>480</v>
      </c>
      <c r="J35" s="116">
        <v>1.8558614290133004</v>
      </c>
    </row>
    <row r="36" spans="1:10" s="110" customFormat="1" ht="24.95" customHeight="1" x14ac:dyDescent="0.2">
      <c r="A36" s="294" t="s">
        <v>173</v>
      </c>
      <c r="B36" s="295" t="s">
        <v>174</v>
      </c>
      <c r="C36" s="125">
        <v>75.215204338744272</v>
      </c>
      <c r="D36" s="143">
        <v>80299</v>
      </c>
      <c r="E36" s="144">
        <v>80619</v>
      </c>
      <c r="F36" s="144">
        <v>80401</v>
      </c>
      <c r="G36" s="144">
        <v>79420</v>
      </c>
      <c r="H36" s="145">
        <v>79610</v>
      </c>
      <c r="I36" s="143">
        <v>689</v>
      </c>
      <c r="J36" s="146">
        <v>0.86546916216555714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2020-09-25T08:34:10Z</dcterms:created>
  <dcterms:modified xsi:type="dcterms:W3CDTF">2020-09-28T08:08:15Z</dcterms:modified>
</cp:coreProperties>
</file>