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I44" i="24"/>
  <c r="C44" i="24"/>
  <c r="M44" i="24" s="1"/>
  <c r="B44" i="24"/>
  <c r="D44" i="24" s="1"/>
  <c r="M43" i="24"/>
  <c r="H43" i="24"/>
  <c r="G43" i="24"/>
  <c r="F43" i="24"/>
  <c r="E43" i="24"/>
  <c r="C43" i="24"/>
  <c r="I43" i="24" s="1"/>
  <c r="B43" i="24"/>
  <c r="D43" i="24" s="1"/>
  <c r="I42" i="24"/>
  <c r="C42" i="24"/>
  <c r="M42" i="24" s="1"/>
  <c r="B42" i="24"/>
  <c r="D42" i="24" s="1"/>
  <c r="M41" i="24"/>
  <c r="H41" i="24"/>
  <c r="G41" i="24"/>
  <c r="F41" i="24"/>
  <c r="E41" i="24"/>
  <c r="C41" i="24"/>
  <c r="I41" i="24" s="1"/>
  <c r="B41" i="24"/>
  <c r="D41" i="24" s="1"/>
  <c r="I40" i="24"/>
  <c r="C40" i="24"/>
  <c r="M40" i="24" s="1"/>
  <c r="B40" i="24"/>
  <c r="D40" i="24" s="1"/>
  <c r="M36" i="24"/>
  <c r="L36" i="24"/>
  <c r="K36" i="24"/>
  <c r="J36" i="24"/>
  <c r="I36" i="24"/>
  <c r="H36" i="24"/>
  <c r="G36" i="24"/>
  <c r="F36" i="24"/>
  <c r="E36" i="24"/>
  <c r="D36" i="24"/>
  <c r="C29" i="24"/>
  <c r="L57" i="15"/>
  <c r="K57" i="15"/>
  <c r="C38" i="24"/>
  <c r="I38" i="24" s="1"/>
  <c r="C37" i="24"/>
  <c r="C35" i="24"/>
  <c r="C34" i="24"/>
  <c r="C33" i="24"/>
  <c r="C32" i="24"/>
  <c r="C31" i="24"/>
  <c r="C30" i="24"/>
  <c r="C28" i="24"/>
  <c r="C27" i="24"/>
  <c r="C26" i="24"/>
  <c r="C25" i="24"/>
  <c r="C24" i="24"/>
  <c r="C23" i="24"/>
  <c r="C22" i="24"/>
  <c r="C21" i="24"/>
  <c r="C20" i="24"/>
  <c r="C19" i="24"/>
  <c r="C18" i="24"/>
  <c r="C17" i="24"/>
  <c r="C16" i="24"/>
  <c r="C15" i="24"/>
  <c r="C9" i="24"/>
  <c r="C8" i="24"/>
  <c r="C7" i="24"/>
  <c r="B38" i="24"/>
  <c r="B37" i="24"/>
  <c r="B35" i="24"/>
  <c r="K35" i="24" s="1"/>
  <c r="B34" i="24"/>
  <c r="B33" i="24"/>
  <c r="K33" i="24" s="1"/>
  <c r="B32" i="24"/>
  <c r="B31" i="24"/>
  <c r="B30" i="24"/>
  <c r="B29" i="24"/>
  <c r="B28" i="24"/>
  <c r="B27" i="24"/>
  <c r="B26" i="24"/>
  <c r="B25" i="24"/>
  <c r="K25" i="24" s="1"/>
  <c r="B24" i="24"/>
  <c r="B23" i="24"/>
  <c r="B22" i="24"/>
  <c r="B21" i="24"/>
  <c r="B20" i="24"/>
  <c r="B19" i="24"/>
  <c r="K19" i="24" s="1"/>
  <c r="B18" i="24"/>
  <c r="B17" i="24"/>
  <c r="B16" i="24"/>
  <c r="B15" i="24"/>
  <c r="B9" i="24"/>
  <c r="B8" i="24"/>
  <c r="B7" i="24"/>
  <c r="F7" i="24" l="1"/>
  <c r="J7" i="24"/>
  <c r="H7" i="24"/>
  <c r="K7" i="24"/>
  <c r="D7" i="24"/>
  <c r="K22" i="24"/>
  <c r="J22" i="24"/>
  <c r="H22" i="24"/>
  <c r="F22" i="24"/>
  <c r="D22" i="24"/>
  <c r="B45" i="24"/>
  <c r="B39" i="24"/>
  <c r="I20" i="24"/>
  <c r="M20" i="24"/>
  <c r="E20" i="24"/>
  <c r="L20" i="24"/>
  <c r="G20" i="24"/>
  <c r="G23" i="24"/>
  <c r="M23" i="24"/>
  <c r="E23" i="24"/>
  <c r="L23" i="24"/>
  <c r="I23" i="24"/>
  <c r="I37" i="24"/>
  <c r="G37" i="24"/>
  <c r="L37" i="24"/>
  <c r="M37" i="24"/>
  <c r="E37" i="24"/>
  <c r="K16" i="24"/>
  <c r="J16" i="24"/>
  <c r="H16" i="24"/>
  <c r="F16" i="24"/>
  <c r="D16" i="24"/>
  <c r="K32" i="24"/>
  <c r="J32" i="24"/>
  <c r="H32" i="24"/>
  <c r="F32" i="24"/>
  <c r="D32" i="24"/>
  <c r="I8" i="24"/>
  <c r="M8" i="24"/>
  <c r="E8" i="24"/>
  <c r="L8" i="24"/>
  <c r="G8" i="24"/>
  <c r="C14" i="24"/>
  <c r="C6" i="24"/>
  <c r="G17" i="24"/>
  <c r="M17" i="24"/>
  <c r="E17" i="24"/>
  <c r="L17" i="24"/>
  <c r="I17" i="24"/>
  <c r="I30" i="24"/>
  <c r="M30" i="24"/>
  <c r="E30" i="24"/>
  <c r="L30" i="24"/>
  <c r="G30" i="24"/>
  <c r="G33" i="24"/>
  <c r="M33" i="24"/>
  <c r="E33" i="24"/>
  <c r="L33" i="24"/>
  <c r="I33" i="24"/>
  <c r="K26" i="24"/>
  <c r="J26" i="24"/>
  <c r="H26" i="24"/>
  <c r="F26" i="24"/>
  <c r="D26" i="24"/>
  <c r="F29" i="24"/>
  <c r="D29" i="24"/>
  <c r="J29" i="24"/>
  <c r="H29" i="24"/>
  <c r="K29" i="24"/>
  <c r="G7" i="24"/>
  <c r="M7" i="24"/>
  <c r="E7" i="24"/>
  <c r="I7" i="24"/>
  <c r="L7" i="24"/>
  <c r="G9" i="24"/>
  <c r="M9" i="24"/>
  <c r="E9" i="24"/>
  <c r="I9" i="24"/>
  <c r="L9" i="24"/>
  <c r="I24" i="24"/>
  <c r="M24" i="24"/>
  <c r="E24" i="24"/>
  <c r="L24" i="24"/>
  <c r="G24" i="24"/>
  <c r="G27" i="24"/>
  <c r="M27" i="24"/>
  <c r="E27" i="24"/>
  <c r="L27" i="24"/>
  <c r="I27" i="24"/>
  <c r="K8" i="24"/>
  <c r="J8" i="24"/>
  <c r="F8" i="24"/>
  <c r="D8" i="24"/>
  <c r="H8" i="24"/>
  <c r="K20" i="24"/>
  <c r="J20" i="24"/>
  <c r="H20" i="24"/>
  <c r="F20" i="24"/>
  <c r="D20" i="24"/>
  <c r="F23" i="24"/>
  <c r="D23" i="24"/>
  <c r="J23" i="24"/>
  <c r="H23" i="24"/>
  <c r="K23" i="24"/>
  <c r="H37" i="24"/>
  <c r="F37" i="24"/>
  <c r="D37" i="24"/>
  <c r="K37" i="24"/>
  <c r="J37" i="24"/>
  <c r="I18" i="24"/>
  <c r="M18" i="24"/>
  <c r="E18" i="24"/>
  <c r="L18" i="24"/>
  <c r="G18" i="24"/>
  <c r="G21" i="24"/>
  <c r="M21" i="24"/>
  <c r="E21" i="24"/>
  <c r="L21" i="24"/>
  <c r="I21" i="24"/>
  <c r="I34" i="24"/>
  <c r="M34" i="24"/>
  <c r="E34" i="24"/>
  <c r="L34" i="24"/>
  <c r="G34" i="24"/>
  <c r="B14" i="24"/>
  <c r="B6" i="24"/>
  <c r="F17" i="24"/>
  <c r="D17" i="24"/>
  <c r="J17" i="24"/>
  <c r="H17" i="24"/>
  <c r="K17" i="24"/>
  <c r="K30" i="24"/>
  <c r="J30" i="24"/>
  <c r="H30" i="24"/>
  <c r="F30" i="24"/>
  <c r="D30" i="24"/>
  <c r="G15" i="24"/>
  <c r="M15" i="24"/>
  <c r="E15" i="24"/>
  <c r="L15" i="24"/>
  <c r="I15" i="24"/>
  <c r="I28" i="24"/>
  <c r="M28" i="24"/>
  <c r="E28" i="24"/>
  <c r="L28" i="24"/>
  <c r="G28" i="24"/>
  <c r="G31" i="24"/>
  <c r="M31" i="24"/>
  <c r="E31" i="24"/>
  <c r="L31" i="24"/>
  <c r="I31" i="24"/>
  <c r="K24" i="24"/>
  <c r="J24" i="24"/>
  <c r="H24" i="24"/>
  <c r="F24" i="24"/>
  <c r="D24" i="24"/>
  <c r="I22" i="24"/>
  <c r="M22" i="24"/>
  <c r="E22" i="24"/>
  <c r="L22" i="24"/>
  <c r="G22" i="24"/>
  <c r="G25" i="24"/>
  <c r="M25" i="24"/>
  <c r="E25" i="24"/>
  <c r="L25" i="24"/>
  <c r="I25" i="24"/>
  <c r="C45" i="24"/>
  <c r="C39" i="24"/>
  <c r="K18" i="24"/>
  <c r="J18" i="24"/>
  <c r="H18" i="24"/>
  <c r="F18" i="24"/>
  <c r="D18" i="24"/>
  <c r="F21" i="24"/>
  <c r="D21" i="24"/>
  <c r="J21" i="24"/>
  <c r="H21" i="24"/>
  <c r="K21" i="24"/>
  <c r="K34" i="24"/>
  <c r="J34" i="24"/>
  <c r="H34" i="24"/>
  <c r="F34" i="24"/>
  <c r="D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F9" i="24"/>
  <c r="J9" i="24"/>
  <c r="H9" i="24"/>
  <c r="K9" i="24"/>
  <c r="D9" i="24"/>
  <c r="F15" i="24"/>
  <c r="D15" i="24"/>
  <c r="J15" i="24"/>
  <c r="H15" i="24"/>
  <c r="K15" i="24"/>
  <c r="K28" i="24"/>
  <c r="J28" i="24"/>
  <c r="H28" i="24"/>
  <c r="F28" i="24"/>
  <c r="D28" i="24"/>
  <c r="F31" i="24"/>
  <c r="D31" i="24"/>
  <c r="J31" i="24"/>
  <c r="H31" i="24"/>
  <c r="K31" i="24"/>
  <c r="I26" i="24"/>
  <c r="M26" i="24"/>
  <c r="E26" i="24"/>
  <c r="L26" i="24"/>
  <c r="G26" i="24"/>
  <c r="G29" i="24"/>
  <c r="M29" i="24"/>
  <c r="E29" i="24"/>
  <c r="L29" i="24"/>
  <c r="I2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F19" i="24"/>
  <c r="D19" i="24"/>
  <c r="J19" i="24"/>
  <c r="H19" i="24"/>
  <c r="F27" i="24"/>
  <c r="D27" i="24"/>
  <c r="J27" i="24"/>
  <c r="H27" i="24"/>
  <c r="F35" i="24"/>
  <c r="D35" i="24"/>
  <c r="J35" i="24"/>
  <c r="H35" i="24"/>
  <c r="F25" i="24"/>
  <c r="D25" i="24"/>
  <c r="J25" i="24"/>
  <c r="H25" i="24"/>
  <c r="F33" i="24"/>
  <c r="D33" i="24"/>
  <c r="J33" i="24"/>
  <c r="H33" i="24"/>
  <c r="M38" i="24"/>
  <c r="E38" i="24"/>
  <c r="L38" i="24"/>
  <c r="G38" i="24"/>
  <c r="K2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K41" i="24"/>
  <c r="G42" i="24"/>
  <c r="K43" i="24"/>
  <c r="G44" i="24"/>
  <c r="H40" i="24"/>
  <c r="L41" i="24"/>
  <c r="H42" i="24"/>
  <c r="L43" i="24"/>
  <c r="H44" i="24"/>
  <c r="J40" i="24"/>
  <c r="J42" i="24"/>
  <c r="J44" i="24"/>
  <c r="K40" i="24"/>
  <c r="K42" i="24"/>
  <c r="K44" i="24"/>
  <c r="L40" i="24"/>
  <c r="L42" i="24"/>
  <c r="L44" i="24"/>
  <c r="E40" i="24"/>
  <c r="E42" i="24"/>
  <c r="E44" i="24"/>
  <c r="K79" i="24" l="1"/>
  <c r="K78" i="24"/>
  <c r="I39" i="24"/>
  <c r="G39" i="24"/>
  <c r="L39" i="24"/>
  <c r="M39" i="24"/>
  <c r="E39" i="24"/>
  <c r="I45" i="24"/>
  <c r="G45" i="24"/>
  <c r="L45" i="24"/>
  <c r="M45" i="24"/>
  <c r="E45" i="24"/>
  <c r="K6" i="24"/>
  <c r="J6" i="24"/>
  <c r="F6" i="24"/>
  <c r="D6" i="24"/>
  <c r="H6" i="24"/>
  <c r="K14" i="24"/>
  <c r="J14" i="24"/>
  <c r="H14" i="24"/>
  <c r="F14" i="24"/>
  <c r="D14" i="24"/>
  <c r="I6" i="24"/>
  <c r="M6" i="24"/>
  <c r="E6" i="24"/>
  <c r="L6" i="24"/>
  <c r="G6" i="24"/>
  <c r="H39" i="24"/>
  <c r="F39" i="24"/>
  <c r="D39" i="24"/>
  <c r="K39" i="24"/>
  <c r="J39" i="24"/>
  <c r="I14" i="24"/>
  <c r="M14" i="24"/>
  <c r="E14" i="24"/>
  <c r="L14" i="24"/>
  <c r="G14" i="24"/>
  <c r="H45" i="24"/>
  <c r="F45" i="24"/>
  <c r="D45" i="24"/>
  <c r="K45" i="24"/>
  <c r="J45" i="24"/>
  <c r="I78" i="24"/>
  <c r="I79" i="24"/>
  <c r="J79" i="24"/>
  <c r="J78" i="24"/>
  <c r="I83" i="24" l="1"/>
  <c r="I82" i="24"/>
  <c r="I81" i="24"/>
</calcChain>
</file>

<file path=xl/sharedStrings.xml><?xml version="1.0" encoding="utf-8"?>
<sst xmlns="http://schemas.openxmlformats.org/spreadsheetml/2006/main" count="1748" uniqueCount="520">
  <si>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</si>
  <si>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</si>
  <si>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</si>
  <si>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</si>
  <si>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</si>
  <si>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</si>
  <si>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</si>
  <si>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</si>
  <si>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</si>
  <si>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</si>
  <si>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</si>
  <si>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</si>
  <si>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</si>
  <si>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Offenbach am Main, Stadt (06413)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</si>
  <si>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</si>
  <si>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</si>
  <si>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</si>
  <si>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</si>
  <si>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</si>
  <si>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</si>
  <si>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</si>
  <si>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</si>
  <si>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</si>
  <si>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</si>
  <si>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</si>
  <si>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</si>
  <si>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</si>
  <si>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</si>
  <si>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</si>
  <si>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</si>
  <si>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</si>
  <si>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</si>
  <si>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</si>
  <si>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</si>
  <si>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</si>
  <si>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</si>
  <si>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</si>
  <si>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</si>
  <si>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</si>
  <si>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</si>
  <si>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</si>
  <si>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</si>
  <si>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</si>
  <si>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</si>
  <si>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</si>
  <si>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</si>
  <si>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</si>
  <si>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</si>
  <si>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</si>
  <si>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</si>
  <si>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</si>
  <si>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</si>
  <si>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</si>
  <si>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</si>
  <si>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</si>
  <si>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</si>
  <si>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</si>
  <si>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</si>
  <si>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</si>
  <si>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</si>
  <si>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</si>
  <si>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</si>
  <si>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</si>
  <si>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</si>
  <si>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</si>
  <si>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</si>
  <si>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</si>
  <si>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</si>
  <si>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</si>
  <si>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</si>
  <si>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</si>
  <si>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</si>
  <si>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</si>
  <si>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</si>
  <si>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</si>
  <si>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</si>
  <si>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</si>
  <si>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</si>
  <si>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</si>
  <si>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</si>
  <si>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</si>
  <si>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</si>
  <si>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</si>
  <si>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</si>
  <si>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</si>
  <si>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</si>
  <si>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</si>
  <si>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</si>
  <si>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</si>
  <si>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</si>
  <si>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</si>
  <si>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</si>
  <si>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Offenbach am Main, Stadt (06413);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</si>
  <si>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</si>
  <si>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</si>
  <si>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</si>
  <si>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</si>
  <si>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</si>
  <si>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</si>
  <si>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</si>
  <si>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</si>
  <si>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</si>
  <si>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</si>
  <si>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</si>
  <si>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</si>
  <si>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</si>
  <si>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</si>
  <si>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</si>
  <si>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</si>
  <si>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</si>
  <si>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</si>
  <si>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</si>
  <si>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</si>
  <si>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</si>
  <si>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</si>
  <si>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</si>
  <si>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</si>
  <si>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</si>
  <si>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</si>
  <si>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</si>
  <si>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</si>
  <si>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</si>
  <si>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</si>
  <si>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</si>
  <si>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</si>
  <si>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</si>
  <si>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</si>
  <si>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</si>
  <si>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</si>
  <si>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</si>
  <si>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</si>
  <si>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</si>
  <si>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</si>
  <si>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</si>
  <si>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</si>
  <si>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</si>
  <si>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</si>
  <si>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</si>
  <si>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</si>
  <si>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</si>
  <si>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</si>
  <si>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</si>
  <si>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</si>
  <si>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</si>
  <si>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</si>
  <si>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</si>
  <si>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</si>
  <si>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</si>
  <si>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</si>
  <si>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</si>
  <si>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</si>
  <si>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</si>
  <si>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</si>
  <si>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</si>
  <si>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</si>
  <si>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</si>
  <si>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</si>
  <si>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</si>
  <si>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</si>
  <si>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</si>
  <si>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</si>
  <si>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</si>
  <si>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</si>
  <si>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</si>
  <si>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</si>
  <si>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</si>
  <si>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</si>
  <si>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</si>
  <si>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</si>
  <si>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</si>
  <si>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</si>
  <si>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</si>
  <si>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</si>
  <si>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</si>
  <si>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</si>
  <si>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</si>
  <si>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</si>
  <si>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</si>
  <si>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</si>
  <si>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</si>
  <si>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</si>
  <si>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</si>
  <si>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</si>
  <si>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Offenbach am Main, Stadt (06413)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</si>
  <si>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</si>
  <si>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</si>
  <si>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</si>
  <si>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</si>
  <si>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</si>
  <si>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</si>
  <si>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</si>
  <si>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</si>
  <si>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</si>
  <si>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</si>
  <si>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</si>
  <si>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</si>
  <si>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</si>
  <si>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</si>
  <si>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</si>
  <si>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</si>
  <si>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</si>
  <si>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</si>
  <si>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</si>
  <si>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</si>
  <si>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</si>
  <si>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</si>
  <si>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</si>
  <si>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</si>
  <si>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</si>
  <si>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</si>
  <si>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</si>
  <si>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</si>
  <si>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</si>
  <si>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</si>
  <si>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</si>
  <si>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</si>
  <si>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</si>
  <si>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</si>
  <si>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</si>
  <si>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</si>
  <si>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</si>
  <si>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</si>
  <si>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</si>
  <si>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</si>
  <si>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</si>
  <si>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</si>
  <si>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</si>
  <si>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</si>
  <si>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</si>
  <si>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</si>
  <si>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</si>
  <si>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</si>
  <si>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</si>
  <si>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</si>
  <si>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</si>
  <si>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</si>
  <si>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</si>
  <si>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</si>
  <si>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</si>
  <si>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</si>
  <si>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</si>
  <si>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</si>
  <si>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</si>
  <si>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</si>
  <si>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</si>
  <si>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</si>
  <si>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</si>
  <si>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</si>
  <si>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</si>
  <si>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</si>
  <si>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</si>
  <si>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</si>
  <si>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</si>
  <si>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</si>
  <si>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</si>
  <si>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</si>
  <si>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</si>
  <si>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</si>
  <si>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</si>
  <si>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</si>
  <si>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</si>
  <si>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</si>
  <si>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</si>
  <si>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</si>
  <si>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</si>
  <si>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</si>
  <si>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</si>
  <si>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</si>
  <si>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</si>
  <si>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</si>
  <si>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</si>
  <si>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</si>
  <si>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</si>
  <si>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</si>
  <si>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</si>
  <si>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</si>
  <si>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</si>
  <si>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</si>
  <si>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</si>
  <si>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</si>
  <si>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</si>
  <si>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</si>
  <si>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</si>
  <si>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</si>
  <si>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</si>
  <si>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</si>
  <si>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</si>
  <si>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</si>
  <si>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</si>
  <si>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</si>
  <si>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</si>
  <si>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</si>
  <si>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</si>
  <si>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</si>
  <si>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</si>
  <si>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</si>
  <si>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</si>
  <si>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</si>
  <si>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</si>
  <si>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</si>
  <si>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</si>
  <si>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</si>
  <si>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</si>
  <si>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</si>
  <si>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</si>
  <si>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</si>
  <si>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</si>
  <si>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</si>
  <si>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</si>
  <si>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</si>
  <si>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</si>
  <si>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</si>
  <si>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</si>
  <si>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</si>
  <si>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</si>
  <si>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</si>
  <si>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</si>
  <si>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</si>
  <si>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</si>
  <si>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</si>
  <si>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</si>
  <si>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</si>
  <si>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</si>
  <si>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</si>
  <si>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</si>
  <si>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</si>
  <si>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</si>
  <si>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</si>
  <si>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</si>
  <si>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</si>
  <si>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</si>
  <si>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</si>
  <si>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</si>
  <si>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</si>
  <si>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</si>
  <si>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</si>
  <si>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</si>
  <si>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</si>
  <si>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</si>
  <si>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</si>
  <si>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</si>
  <si>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</si>
  <si>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</si>
  <si>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</si>
  <si>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</si>
  <si>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</si>
  <si>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</si>
  <si>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</si>
  <si>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</si>
  <si>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</si>
  <si>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</si>
  <si>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</si>
  <si>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</si>
  <si>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</si>
  <si>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</si>
  <si>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</si>
  <si>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</si>
  <si>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</si>
  <si>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</si>
  <si>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</si>
  <si>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</si>
  <si>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</si>
  <si>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</si>
  <si>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</si>
  <si>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</si>
  <si>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</si>
  <si>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</si>
  <si>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</si>
  <si>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</si>
  <si>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</si>
  <si>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</si>
  <si>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</si>
  <si>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</si>
  <si>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Offenbach am Main, Stadt (06413);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</si>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</sst>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{AE568376-7575-4083-A0B3-ED9E31773582}</c15:txfldGUID>
                      <c15:f>Daten_Diagramme!$D$6</c15:f>
                      <c15:dlblFieldTableCache>
                        <c:ptCount val="1"/>
                        <c:pt idx="0">
                          <c:v>-2.7</c:v>
                        </c:pt>
                      </c15:dlblFieldTableCache>
                    </c15:dlblFTEntry>
                  </c15:dlblFieldTable>
                  <c15:showDataLabelsRange val="0"/>
                </c:ext>
                <c:ext xmlns:c16="http://schemas.microsoft.com/office/drawing/2014/chart" uri="{C3380CC4-5D6E-409C-BE32-E72D297353CC}">
                  <c16:uniqueId val="{00000000-47F9-4F7E-A9D8-2BE2114CF589}"/>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{67F95686-0686-434E-B19F-240DB6C47DB7}</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47F9-4F7E-A9D8-2BE2114CF58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{6A4387B0-2709-4206-8921-63788F2A4EC9}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7F9-4F7E-A9D8-2BE2114CF58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{34B5EF9F-543E-46CD-8CA6-5061AE412681}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7F9-4F7E-A9D8-2BE2114CF58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-2.6940837837278169</c:v>
                </c:pt>
                <c:pt idx="1">
                  <c:v>1.1168123612881518</c:v>
                </c:pt>
                <c:pt idx="2">
                  <c:v>1.1186464311118853</c:v>
                </c:pt>
                <c:pt idx="3">
                  <c:v>1.0875687030768</c:v>
                </c:pt>
              </c:numCache>
            </c:numRef>
          </c:val>
          <c:extLst>
            <c:ext xmlns:c16="http://schemas.microsoft.com/office/drawing/2014/chart" uri="{C3380CC4-5D6E-409C-BE32-E72D297353CC}">
              <c16:uniqueId val="{00000004-47F9-4F7E-A9D8-2BE2114CF58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{0BEF0EED-27AD-40D4-9015-F40849C74B68}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7F9-4F7E-A9D8-2BE2114CF58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{73012286-8F6A-45FF-9F23-FD9E7F2B5948}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7F9-4F7E-A9D8-2BE2114CF58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{E580C741-4D35-42DF-87E0-9F42C9306E4F}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7F9-4F7E-A9D8-2BE2114CF58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{49485E6A-B6EF-452F-9726-3C0532CE0A85}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7F9-4F7E-A9D8-2BE2114CF5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7F9-4F7E-A9D8-2BE2114CF58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7F9-4F7E-A9D8-2BE2114CF58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{A73B6C4A-59BF-40C7-AC03-0FC532492478}</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ED96-4374-A69D-B6F3E9C64BB8}"/>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{B683780A-2097-4205-ADC1-504798ED930A}</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ED96-4374-A69D-B6F3E9C64BB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{6EFCA355-9A9B-4D68-9F8E-D6FC91A1471F}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D96-4374-A69D-B6F3E9C64BB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{2FF73281-5119-4413-8B61-A17C8595AB17}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D96-4374-A69D-B6F3E9C64B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1.4781543487137607</c:v>
                </c:pt>
                <c:pt idx="1">
                  <c:v>-2.6469525004774508</c:v>
                </c:pt>
                <c:pt idx="2">
                  <c:v>-2.7637010795899166</c:v>
                </c:pt>
                <c:pt idx="3">
                  <c:v>-2.8655893304673015</c:v>
                </c:pt>
              </c:numCache>
            </c:numRef>
          </c:val>
          <c:extLst>
            <c:ext xmlns:c16="http://schemas.microsoft.com/office/drawing/2014/chart" uri="{C3380CC4-5D6E-409C-BE32-E72D297353CC}">
              <c16:uniqueId val="{00000004-ED96-4374-A69D-B6F3E9C64BB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{709FDB82-67EF-4715-AC2E-4A57761C7B02}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D96-4374-A69D-B6F3E9C64BB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{DFD157F6-197C-4EC6-974A-090E7ADC2479}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D96-4374-A69D-B6F3E9C64BB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{FAF737E8-83C5-48A9-B343-2B29B7DF7956}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D96-4374-A69D-B6F3E9C64BB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{048B3AA7-CCD6-455A-8956-B2B78B10C3E0}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D96-4374-A69D-B6F3E9C64B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D96-4374-A69D-B6F3E9C64BB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D96-4374-A69D-B6F3E9C64BB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{79CDC5A6-EEC8-4635-B0CF-F4FE6F35B804}</c15:txfldGUID>
                      <c15:f>Daten_Diagramme!$D$14</c15:f>
                      <c15:dlblFieldTableCache>
                        <c:ptCount val="1"/>
                        <c:pt idx="0">
                          <c:v>-2.7</c:v>
                        </c:pt>
                      </c15:dlblFieldTableCache>
                    </c15:dlblFTEntry>
                  </c15:dlblFieldTable>
                  <c15:showDataLabelsRange val="0"/>
                </c:ext>
                <c:ext xmlns:c16="http://schemas.microsoft.com/office/drawing/2014/chart" uri="{C3380CC4-5D6E-409C-BE32-E72D297353CC}">
                  <c16:uniqueId val="{00000000-98AA-4175-B6E0-D402AEDE5AE8}"/>
                </c:ext>
              </c:extLst>
            </c:dLbl>
            <c:dLbl>
              <c:idx val="1"/>
              <c:tx>
                <c:strRef>
                  <c:f>Daten_Diagramme!$D$15</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{6E5B0CF8-48B2-4D9D-B626-343739DFD0F9}</c15:txfldGUID>
                      <c15:f>Daten_Diagramme!$D$15</c15:f>
                      <c15:dlblFieldTableCache>
                        <c:ptCount val="1"/>
                        <c:pt idx="0">
                          <c:v>22.2</c:v>
                        </c:pt>
                      </c15:dlblFieldTableCache>
                    </c15:dlblFTEntry>
                  </c15:dlblFieldTable>
                  <c15:showDataLabelsRange val="0"/>
                </c:ext>
                <c:ext xmlns:c16="http://schemas.microsoft.com/office/drawing/2014/chart" uri="{C3380CC4-5D6E-409C-BE32-E72D297353CC}">
                  <c16:uniqueId val="{00000001-98AA-4175-B6E0-D402AEDE5AE8}"/>
                </c:ext>
              </c:extLst>
            </c:dLbl>
            <c:dLbl>
              <c:idx val="2"/>
              <c:tx>
                <c:strRef>
                  <c:f>Daten_Diagramme!$D$16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{5BA40A91-01B8-4B80-9CD5-77C2D6381553}</c15:txfldGUID>
                      <c15:f>Daten_Diagramme!$D$16</c15:f>
                      <c15:dlblFieldTableCache>
                        <c:ptCount val="1"/>
                        <c:pt idx="0">
                          <c:v>8.3</c:v>
                        </c:pt>
                      </c15:dlblFieldTableCache>
                    </c15:dlblFTEntry>
                  </c15:dlblFieldTable>
                  <c15:showDataLabelsRange val="0"/>
                </c:ext>
                <c:ext xmlns:c16="http://schemas.microsoft.com/office/drawing/2014/chart" uri="{C3380CC4-5D6E-409C-BE32-E72D297353CC}">
                  <c16:uniqueId val="{00000002-98AA-4175-B6E0-D402AEDE5AE8}"/>
                </c:ext>
              </c:extLst>
            </c:dLbl>
            <c:dLbl>
              <c:idx val="3"/>
              <c:tx>
                <c:strRef>
                  <c:f>Daten_Diagramme!$D$17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{B35A7C44-2CAD-4117-91ED-255ACA208875}</c15:txfldGUID>
                      <c15:f>Daten_Diagramme!$D$17</c15:f>
                      <c15:dlblFieldTableCache>
                        <c:ptCount val="1"/>
                        <c:pt idx="0">
                          <c:v>-6.3</c:v>
                        </c:pt>
                      </c15:dlblFieldTableCache>
                    </c15:dlblFTEntry>
                  </c15:dlblFieldTable>
                  <c15:showDataLabelsRange val="0"/>
                </c:ext>
                <c:ext xmlns:c16="http://schemas.microsoft.com/office/drawing/2014/chart" uri="{C3380CC4-5D6E-409C-BE32-E72D297353CC}">
                  <c16:uniqueId val="{00000003-98AA-4175-B6E0-D402AEDE5AE8}"/>
                </c:ext>
              </c:extLst>
            </c:dLbl>
            <c:dLbl>
              <c:idx val="4"/>
              <c:tx>
                <c:strRef>
                  <c:f>Daten_Diagramme!$D$18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{8BE93575-A3DF-4967-B185-3BBBD2A6B9AA}</c15:txfldGUID>
                      <c15:f>Daten_Diagramme!$D$18</c15:f>
                      <c15:dlblFieldTableCache>
                        <c:ptCount val="1"/>
                        <c:pt idx="0">
                          <c:v>-3.8</c:v>
                        </c:pt>
                      </c15:dlblFieldTableCache>
                    </c15:dlblFTEntry>
                  </c15:dlblFieldTable>
                  <c15:showDataLabelsRange val="0"/>
                </c:ext>
                <c:ext xmlns:c16="http://schemas.microsoft.com/office/drawing/2014/chart" uri="{C3380CC4-5D6E-409C-BE32-E72D297353CC}">
                  <c16:uniqueId val="{00000004-98AA-4175-B6E0-D402AEDE5AE8}"/>
                </c:ext>
              </c:extLst>
            </c:dLbl>
            <c:dLbl>
              <c:idx val="5"/>
              <c:tx>
                <c:strRef>
                  <c:f>Daten_Diagramme!$D$19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{DB76FB6A-9B68-4730-8183-146F27450B36}</c15:txfldGUID>
                      <c15:f>Daten_Diagramme!$D$19</c15:f>
                      <c15:dlblFieldTableCache>
                        <c:ptCount val="1"/>
                        <c:pt idx="0">
                          <c:v>-5.0</c:v>
                        </c:pt>
                      </c15:dlblFieldTableCache>
                    </c15:dlblFTEntry>
                  </c15:dlblFieldTable>
                  <c15:showDataLabelsRange val="0"/>
                </c:ext>
                <c:ext xmlns:c16="http://schemas.microsoft.com/office/drawing/2014/chart" uri="{C3380CC4-5D6E-409C-BE32-E72D297353CC}">
                  <c16:uniqueId val="{00000005-98AA-4175-B6E0-D402AEDE5AE8}"/>
                </c:ext>
              </c:extLst>
            </c:dLbl>
            <c:dLbl>
              <c:idx val="6"/>
              <c:tx>
                <c:strRef>
                  <c:f>Daten_Diagramme!$D$20</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{523A54E3-158D-4321-A65F-6F65227D0603}</c15:txfldGUID>
                      <c15:f>Daten_Diagramme!$D$20</c15:f>
                      <c15:dlblFieldTableCache>
                        <c:ptCount val="1"/>
                        <c:pt idx="0">
                          <c:v>-17.0</c:v>
                        </c:pt>
                      </c15:dlblFieldTableCache>
                    </c15:dlblFTEntry>
                  </c15:dlblFieldTable>
                  <c15:showDataLabelsRange val="0"/>
                </c:ext>
                <c:ext xmlns:c16="http://schemas.microsoft.com/office/drawing/2014/chart" uri="{C3380CC4-5D6E-409C-BE32-E72D297353CC}">
                  <c16:uniqueId val="{00000006-98AA-4175-B6E0-D402AEDE5AE8}"/>
                </c:ext>
              </c:extLst>
            </c:dLbl>
            <c:dLbl>
              <c:idx val="7"/>
              <c:tx>
                <c:strRef>
                  <c:f>Daten_Diagramme!$D$21</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{9000D8B3-224D-4915-B8C6-461FA7F53E96}</c15:txfldGUID>
                      <c15:f>Daten_Diagramme!$D$21</c15:f>
                      <c15:dlblFieldTableCache>
                        <c:ptCount val="1"/>
                        <c:pt idx="0">
                          <c:v>-8.6</c:v>
                        </c:pt>
                      </c15:dlblFieldTableCache>
                    </c15:dlblFTEntry>
                  </c15:dlblFieldTable>
                  <c15:showDataLabelsRange val="0"/>
                </c:ext>
                <c:ext xmlns:c16="http://schemas.microsoft.com/office/drawing/2014/chart" uri="{C3380CC4-5D6E-409C-BE32-E72D297353CC}">
                  <c16:uniqueId val="{00000007-98AA-4175-B6E0-D402AEDE5AE8}"/>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{0D0237DA-906A-4C23-B81D-366EFE544954}</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98AA-4175-B6E0-D402AEDE5AE8}"/>
                </c:ext>
              </c:extLst>
            </c:dLbl>
            <c:dLbl>
              <c:idx val="9"/>
              <c:tx>
                <c:strRef>
                  <c:f>Daten_Diagramme!$D$23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{39765AB4-257A-479E-97D3-7D0EFDC329FD}</c15:txfldGUID>
                      <c15:f>Daten_Diagramme!$D$23</c15:f>
                      <c15:dlblFieldTableCache>
                        <c:ptCount val="1"/>
                        <c:pt idx="0">
                          <c:v>-6.1</c:v>
                        </c:pt>
                      </c15:dlblFieldTableCache>
                    </c15:dlblFTEntry>
                  </c15:dlblFieldTable>
                  <c15:showDataLabelsRange val="0"/>
                </c:ext>
                <c:ext xmlns:c16="http://schemas.microsoft.com/office/drawing/2014/chart" uri="{C3380CC4-5D6E-409C-BE32-E72D297353CC}">
                  <c16:uniqueId val="{00000009-98AA-4175-B6E0-D402AEDE5AE8}"/>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{9A85BC1F-EFCD-4A6A-B396-5067932D60EC}</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98AA-4175-B6E0-D402AEDE5AE8}"/>
                </c:ext>
              </c:extLst>
            </c:dLbl>
            <c:dLbl>
              <c:idx val="11"/>
              <c:tx>
                <c:strRef>
                  <c:f>Daten_Diagramme!$D$25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{C8F08283-5F79-481A-837F-04A2C68FA896}</c15:txfldGUID>
                      <c15:f>Daten_Diagramme!$D$25</c15:f>
                      <c15:dlblFieldTableCache>
                        <c:ptCount val="1"/>
                        <c:pt idx="0">
                          <c:v>-0.6</c:v>
                        </c:pt>
                      </c15:dlblFieldTableCache>
                    </c15:dlblFTEntry>
                  </c15:dlblFieldTable>
                  <c15:showDataLabelsRange val="0"/>
                </c:ext>
                <c:ext xmlns:c16="http://schemas.microsoft.com/office/drawing/2014/chart" uri="{C3380CC4-5D6E-409C-BE32-E72D297353CC}">
                  <c16:uniqueId val="{0000000B-98AA-4175-B6E0-D402AEDE5AE8}"/>
                </c:ext>
              </c:extLst>
            </c:dLbl>
            <c:dLbl>
              <c:idx val="12"/>
              <c:tx>
                <c:strRef>
                  <c:f>Daten_Diagramme!$D$26</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{C8FA0C7C-043C-482C-867E-0FF170AFBA4C}</c15:txfldGUID>
                      <c15:f>Daten_Diagramme!$D$26</c15:f>
                      <c15:dlblFieldTableCache>
                        <c:ptCount val="1"/>
                        <c:pt idx="0">
                          <c:v>-9.8</c:v>
                        </c:pt>
                      </c15:dlblFieldTableCache>
                    </c15:dlblFTEntry>
                  </c15:dlblFieldTable>
                  <c15:showDataLabelsRange val="0"/>
                </c:ext>
                <c:ext xmlns:c16="http://schemas.microsoft.com/office/drawing/2014/chart" uri="{C3380CC4-5D6E-409C-BE32-E72D297353CC}">
                  <c16:uniqueId val="{0000000C-98AA-4175-B6E0-D402AEDE5AE8}"/>
                </c:ext>
              </c:extLst>
            </c:dLbl>
            <c:dLbl>
              <c:idx val="13"/>
              <c:tx>
                <c:strRef>
                  <c:f>Daten_Diagramme!$D$27</c:f>
                  <c:strCache>
                    <c:ptCount val="1"/>
                    <c:pt idx="0">
                      <c:v>-20.3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{F958C550-8F52-4675-A7B7-661626BD49AF}</c15:txfldGUID>
                      <c15:f>Daten_Diagramme!$D$27</c15:f>
                      <c15:dlblFieldTableCache>
                        <c:ptCount val="1"/>
                        <c:pt idx="0">
                          <c:v>-20.3</c:v>
                        </c:pt>
                      </c15:dlblFieldTableCache>
                    </c15:dlblFTEntry>
                  </c15:dlblFieldTable>
                  <c15:showDataLabelsRange val="0"/>
                </c:ext>
                <c:ext xmlns:c16="http://schemas.microsoft.com/office/drawing/2014/chart" uri="{C3380CC4-5D6E-409C-BE32-E72D297353CC}">
                  <c16:uniqueId val="{0000000D-98AA-4175-B6E0-D402AEDE5AE8}"/>
                </c:ext>
              </c:extLst>
            </c:dLbl>
            <c:dLbl>
              <c:idx val="14"/>
              <c:tx>
                <c:strRef>
                  <c:f>Daten_Diagramme!$D$28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{6A4F1BA5-559A-4A49-B2AD-3CECFC14E55B}</c15:txfldGUID>
                      <c15:f>Daten_Diagramme!$D$28</c15:f>
                      <c15:dlblFieldTableCache>
                        <c:ptCount val="1"/>
                        <c:pt idx="0">
                          <c:v>6.9</c:v>
                        </c:pt>
                      </c15:dlblFieldTableCache>
                    </c15:dlblFTEntry>
                  </c15:dlblFieldTable>
                  <c15:showDataLabelsRange val="0"/>
                </c:ext>
                <c:ext xmlns:c16="http://schemas.microsoft.com/office/drawing/2014/chart" uri="{C3380CC4-5D6E-409C-BE32-E72D297353CC}">
                  <c16:uniqueId val="{0000000E-98AA-4175-B6E0-D402AEDE5AE8}"/>
                </c:ext>
              </c:extLst>
            </c:dLbl>
            <c:dLbl>
              <c:idx val="15"/>
              <c:tx>
                <c:strRef>
                  <c:f>Daten_Diagramme!$D$29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{1C5D061A-D693-41A7-9492-0FB9CFEE28A0}</c15:txfldGUID>
                      <c15:f>Daten_Diagramme!$D$29</c15:f>
                      <c15:dlblFieldTableCache>
                        <c:ptCount val="1"/>
                        <c:pt idx="0">
                          <c:v>-10.4</c:v>
                        </c:pt>
                      </c15:dlblFieldTableCache>
                    </c15:dlblFTEntry>
                  </c15:dlblFieldTable>
                  <c15:showDataLabelsRange val="0"/>
                </c:ext>
                <c:ext xmlns:c16="http://schemas.microsoft.com/office/drawing/2014/chart" uri="{C3380CC4-5D6E-409C-BE32-E72D297353CC}">
                  <c16:uniqueId val="{0000000F-98AA-4175-B6E0-D402AEDE5AE8}"/>
                </c:ext>
              </c:extLst>
            </c:dLbl>
            <c:dLbl>
              <c:idx val="16"/>
              <c:tx>
                <c:strRef>
                  <c:f>Daten_Diagramme!$D$30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{8791ED95-FDB8-4F6E-AE7B-8CE59F1C4979}</c15:txfldGUID>
                      <c15:f>Daten_Diagramme!$D$30</c15:f>
                      <c15:dlblFieldTableCache>
                        <c:ptCount val="1"/>
                        <c:pt idx="0">
                          <c:v>5.4</c:v>
                        </c:pt>
                      </c15:dlblFieldTableCache>
                    </c15:dlblFTEntry>
                  </c15:dlblFieldTable>
                  <c15:showDataLabelsRange val="0"/>
                </c:ext>
                <c:ext xmlns:c16="http://schemas.microsoft.com/office/drawing/2014/chart" uri="{C3380CC4-5D6E-409C-BE32-E72D297353CC}">
                  <c16:uniqueId val="{00000010-98AA-4175-B6E0-D402AEDE5AE8}"/>
                </c:ext>
              </c:extLst>
            </c:dLbl>
            <c:dLbl>
              <c:idx val="17"/>
              <c:tx>
                <c:strRef>
                  <c:f>Daten_Diagramme!$D$31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{3DAF69C8-18C6-481B-A81C-E10750DF73CC}</c15:txfldGUID>
                      <c15:f>Daten_Diagramme!$D$31</c15:f>
                      <c15:dlblFieldTableCache>
                        <c:ptCount val="1"/>
                        <c:pt idx="0">
                          <c:v>4.6</c:v>
                        </c:pt>
                      </c15:dlblFieldTableCache>
                    </c15:dlblFTEntry>
                  </c15:dlblFieldTable>
                  <c15:showDataLabelsRange val="0"/>
                </c:ext>
                <c:ext xmlns:c16="http://schemas.microsoft.com/office/drawing/2014/chart" uri="{C3380CC4-5D6E-409C-BE32-E72D297353CC}">
                  <c16:uniqueId val="{00000011-98AA-4175-B6E0-D402AEDE5AE8}"/>
                </c:ext>
              </c:extLst>
            </c:dLbl>
            <c:dLbl>
              <c:idx val="18"/>
              <c:tx>
                <c:strRef>
                  <c:f>Daten_Diagramme!$D$32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{08AD2502-D631-4DF4-9B36-D44B432E8CAC}</c15:txfldGUID>
                      <c15:f>Daten_Diagramme!$D$32</c15:f>
                      <c15:dlblFieldTableCache>
                        <c:ptCount val="1"/>
                        <c:pt idx="0">
                          <c:v>4.0</c:v>
                        </c:pt>
                      </c15:dlblFieldTableCache>
                    </c15:dlblFTEntry>
                  </c15:dlblFieldTable>
                  <c15:showDataLabelsRange val="0"/>
                </c:ext>
                <c:ext xmlns:c16="http://schemas.microsoft.com/office/drawing/2014/chart" uri="{C3380CC4-5D6E-409C-BE32-E72D297353CC}">
                  <c16:uniqueId val="{00000012-98AA-4175-B6E0-D402AEDE5AE8}"/>
                </c:ext>
              </c:extLst>
            </c:dLbl>
            <c:dLbl>
              <c:idx val="19"/>
              <c:tx>
                <c:strRef>
                  <c:f>Daten_Diagramme!$D$33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{FD5CC1F4-22A0-4B5F-ACD8-D7741E9EFF66}</c15:txfldGUID>
                      <c15:f>Daten_Diagramme!$D$33</c15:f>
                      <c15:dlblFieldTableCache>
                        <c:ptCount val="1"/>
                        <c:pt idx="0">
                          <c:v>4.1</c:v>
                        </c:pt>
                      </c15:dlblFieldTableCache>
                    </c15:dlblFTEntry>
                  </c15:dlblFieldTable>
                  <c15:showDataLabelsRange val="0"/>
                </c:ext>
                <c:ext xmlns:c16="http://schemas.microsoft.com/office/drawing/2014/chart" uri="{C3380CC4-5D6E-409C-BE32-E72D297353CC}">
                  <c16:uniqueId val="{00000013-98AA-4175-B6E0-D402AEDE5AE8}"/>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{CCA9A9E8-510E-4280-B111-7C01CA51331C}</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98AA-4175-B6E0-D402AEDE5AE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{5B60170C-F232-4487-BD5C-DDC781DB69EE}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8AA-4175-B6E0-D402AEDE5AE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{3ED7CA88-1396-49B2-91D6-0851CDC692D9}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8AA-4175-B6E0-D402AEDE5AE8}"/>
                </c:ext>
              </c:extLst>
            </c:dLbl>
            <c:dLbl>
              <c:idx val="23"/>
              <c:tx>
                <c:strRef>
                  <c:f>Daten_Diagramme!$D$37</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{9325E517-0F36-4F36-8D22-9F74A0AF8C2E}</c15:txfldGUID>
                      <c15:f>Daten_Diagramme!$D$37</c15:f>
                      <c15:dlblFieldTableCache>
                        <c:ptCount val="1"/>
                        <c:pt idx="0">
                          <c:v>22.2</c:v>
                        </c:pt>
                      </c15:dlblFieldTableCache>
                    </c15:dlblFTEntry>
                  </c15:dlblFieldTable>
                  <c15:showDataLabelsRange val="0"/>
                </c:ext>
                <c:ext xmlns:c16="http://schemas.microsoft.com/office/drawing/2014/chart" uri="{C3380CC4-5D6E-409C-BE32-E72D297353CC}">
                  <c16:uniqueId val="{00000017-98AA-4175-B6E0-D402AEDE5AE8}"/>
                </c:ext>
              </c:extLst>
            </c:dLbl>
            <c:dLbl>
              <c:idx val="24"/>
              <c:layout>
                <c:manualLayout>
                  <c:x val="4.7769028871392123E-3"/>
                  <c:y val="-4.6876052205785108E-5"/>
                </c:manualLayout>
              </c:layout>
              <c:tx>
                <c:strRef>
                  <c:f>Daten_Diagramme!$D$38</c:f>
                  <c:strCache>
                    <c:ptCount val="1"/>
                    <c:pt idx="0">
                      <c:v>-5.6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{07008244-5D50-40E1-BCEB-0E1857CB5218}</c15:txfldGUID>
                      <c15:f>Daten_Diagramme!$D$38</c15:f>
                      <c15:dlblFieldTableCache>
                        <c:ptCount val="1"/>
                        <c:pt idx="0">
                          <c:v>-5.6</c:v>
                        </c:pt>
                      </c15:dlblFieldTableCache>
                    </c15:dlblFTEntry>
                  </c15:dlblFieldTable>
                  <c15:showDataLabelsRange val="0"/>
                </c:ext>
                <c:ext xmlns:c16="http://schemas.microsoft.com/office/drawing/2014/chart" uri="{C3380CC4-5D6E-409C-BE32-E72D297353CC}">
                  <c16:uniqueId val="{00000018-98AA-4175-B6E0-D402AEDE5AE8}"/>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{D4C4C6E0-D1B7-43AA-A72E-362CC867872A}</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98AA-4175-B6E0-D402AEDE5AE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{5E545443-6303-4B78-B6F2-0D075B78ADE6}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8AA-4175-B6E0-D402AEDE5AE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{CD6249D2-C92B-42DD-BB9D-5E0ACB085468}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8AA-4175-B6E0-D402AEDE5AE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{28214EDB-4501-4EC8-BCDC-CB5216DFC050}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8AA-4175-B6E0-D402AEDE5AE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{F402159A-3BD2-4B33-8217-9810F09B5E3F}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8AA-4175-B6E0-D402AEDE5AE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{0D87ABE2-B829-4AF3-8BC4-96E075F5CA62}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8AA-4175-B6E0-D402AEDE5AE8}"/>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{41770E4C-09B7-4B89-AC33-98E7F1328DCB}</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98AA-4175-B6E0-D402AEDE5A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-2.6940837837278169</c:v>
                </c:pt>
                <c:pt idx="1">
                  <c:v>22.222222222222221</c:v>
                </c:pt>
                <c:pt idx="2">
                  <c:v>8.2577132486388383</c:v>
                </c:pt>
                <c:pt idx="3">
                  <c:v>-6.262230919765166</c:v>
                </c:pt>
                <c:pt idx="4">
                  <c:v>-3.8461538461538463</c:v>
                </c:pt>
                <c:pt idx="5">
                  <c:v>-4.955077593248026</c:v>
                </c:pt>
                <c:pt idx="6">
                  <c:v>-16.977611940298509</c:v>
                </c:pt>
                <c:pt idx="7">
                  <c:v>-8.5700172882193133</c:v>
                </c:pt>
                <c:pt idx="8">
                  <c:v>2.7899002493765588</c:v>
                </c:pt>
                <c:pt idx="9">
                  <c:v>-6.0590367685137236</c:v>
                </c:pt>
                <c:pt idx="10">
                  <c:v>0.12978585334198572</c:v>
                </c:pt>
                <c:pt idx="11">
                  <c:v>-0.56785917092561045</c:v>
                </c:pt>
                <c:pt idx="12">
                  <c:v>-9.7814005187106332</c:v>
                </c:pt>
                <c:pt idx="13">
                  <c:v>-20.277227722772277</c:v>
                </c:pt>
                <c:pt idx="14">
                  <c:v>6.9455103607060629</c:v>
                </c:pt>
                <c:pt idx="15">
                  <c:v>-10.422650800164137</c:v>
                </c:pt>
                <c:pt idx="16">
                  <c:v>5.4105183503594398</c:v>
                </c:pt>
                <c:pt idx="17">
                  <c:v>4.5841209829867671</c:v>
                </c:pt>
                <c:pt idx="18">
                  <c:v>3.9959016393442623</c:v>
                </c:pt>
                <c:pt idx="19">
                  <c:v>4.1383387525864617</c:v>
                </c:pt>
                <c:pt idx="20">
                  <c:v>-2.7358490566037736</c:v>
                </c:pt>
                <c:pt idx="21">
                  <c:v>0</c:v>
                </c:pt>
                <c:pt idx="23">
                  <c:v>22.222222222222221</c:v>
                </c:pt>
                <c:pt idx="24">
                  <c:v>-5.5794871794871792</c:v>
                </c:pt>
                <c:pt idx="25">
                  <c:v>-1.9754432416997638</c:v>
                </c:pt>
              </c:numCache>
            </c:numRef>
          </c:val>
          <c:extLst>
            <c:ext xmlns:c16="http://schemas.microsoft.com/office/drawing/2014/chart" uri="{C3380CC4-5D6E-409C-BE32-E72D297353CC}">
              <c16:uniqueId val="{00000020-98AA-4175-B6E0-D402AEDE5AE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{75DC1990-6627-49C8-B12E-2EC86FA79BB9}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8AA-4175-B6E0-D402AEDE5AE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{EE4E631A-F0A7-42BF-88AB-EA3A6E42D6A3}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8AA-4175-B6E0-D402AEDE5AE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{61A73E2B-DAB5-4B54-B11A-14CA909F1831}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8AA-4175-B6E0-D402AEDE5AE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{C91817FB-9F58-488B-8F9F-2362DE020B8F}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8AA-4175-B6E0-D402AEDE5AE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{648722CA-94C9-46B6-984D-B74E14230AA7}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8AA-4175-B6E0-D402AEDE5AE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{CBB861FE-5A15-4454-B229-EC48F6F417BE}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8AA-4175-B6E0-D402AEDE5AE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{FE13FADB-2003-4243-94C8-4C12366899DA}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8AA-4175-B6E0-D402AEDE5AE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{E8EA28AF-8673-41AE-AF2B-F127A46A50BB}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8AA-4175-B6E0-D402AEDE5AE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{1F1CCF8C-D46C-45B2-896C-80EBC6DC8E21}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8AA-4175-B6E0-D402AEDE5AE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{FC3C94BE-5DB7-46D7-AC77-16E02398858A}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8AA-4175-B6E0-D402AEDE5AE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{ACA6C459-761C-4F30-B454-2D97E5E82F7A}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8AA-4175-B6E0-D402AEDE5AE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{1FF7079B-0C78-47F7-96D7-559B3414630F}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8AA-4175-B6E0-D402AEDE5AE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{73FAC910-34D4-427D-9743-F25E2881C3A2}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8AA-4175-B6E0-D402AEDE5AE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{480C15F7-C114-44FD-AD8F-D82CFF5ABD9C}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8AA-4175-B6E0-D402AEDE5AE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{FD76660A-2E82-4D60-AAB2-FAF0835D731A}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8AA-4175-B6E0-D402AEDE5AE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{5FE44D18-8804-4983-9F2B-58BED8E27404}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8AA-4175-B6E0-D402AEDE5AE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{4BC5277C-2DBF-41FD-A713-1FE8F3547088}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8AA-4175-B6E0-D402AEDE5AE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{17D44626-7BD0-4682-9571-470B5A741324}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8AA-4175-B6E0-D402AEDE5AE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{DB9F81BF-E6C7-4BDD-AAF5-3F12D039AD8E}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8AA-4175-B6E0-D402AEDE5AE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{068BE271-7B1B-45A5-A6E3-9CC1B2CAB926}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8AA-4175-B6E0-D402AEDE5AE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{951B2741-39FF-428B-B25C-3FB05F07368B}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8AA-4175-B6E0-D402AEDE5AE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{D65C9B41-D8C3-4122-8F72-FB998D1F19E9}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8AA-4175-B6E0-D402AEDE5AE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{EE625E52-28DA-4858-8EF6-1C11CDED4862}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8AA-4175-B6E0-D402AEDE5AE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{11B30224-A760-4042-AB14-8EE2DD432D3F}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8AA-4175-B6E0-D402AEDE5AE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{B565945C-C690-433E-915D-06EF2BE56F8A}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8AA-4175-B6E0-D402AEDE5AE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{57089A79-9BF4-4C27-90F2-60AE4418722B}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8AA-4175-B6E0-D402AEDE5AE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{30B47C60-3C2C-4C38-BC38-43E95932D35D}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8AA-4175-B6E0-D402AEDE5AE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{FBA72899-4B8D-4F4F-91C2-4A227D861926}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8AA-4175-B6E0-D402AEDE5AE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{936F637B-A45E-4C75-834F-0544403D85F4}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8AA-4175-B6E0-D402AEDE5AE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{F4104D27-92AA-4053-974E-5A2160A786B3}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8AA-4175-B6E0-D402AEDE5AE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{61A5ECE9-2C38-4596-8532-69B06E6EE7F6}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8AA-4175-B6E0-D402AEDE5AE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{E0B125A0-C83F-4EE8-A596-0367CB004AC1}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8AA-4175-B6E0-D402AEDE5A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8AA-4175-B6E0-D402AEDE5AE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8AA-4175-B6E0-D402AEDE5AE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{8D38F74B-34E6-4D99-9938-43F6E66E7F4B}</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22AB-4D27-B357-829BFEB70478}"/>
                </c:ext>
              </c:extLst>
            </c:dLbl>
            <c:dLbl>
              <c:idx val="1"/>
              <c:tx>
                <c:strRef>
                  <c:f>Daten_Diagramme!$E$15</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{212BEFD2-00A5-4263-9381-604780730F73}</c15:txfldGUID>
                      <c15:f>Daten_Diagramme!$E$15</c15:f>
                      <c15:dlblFieldTableCache>
                        <c:ptCount val="1"/>
                        <c:pt idx="0">
                          <c:v>22.2</c:v>
                        </c:pt>
                      </c15:dlblFieldTableCache>
                    </c15:dlblFTEntry>
                  </c15:dlblFieldTable>
                  <c15:showDataLabelsRange val="0"/>
                </c:ext>
                <c:ext xmlns:c16="http://schemas.microsoft.com/office/drawing/2014/chart" uri="{C3380CC4-5D6E-409C-BE32-E72D297353CC}">
                  <c16:uniqueId val="{00000001-22AB-4D27-B357-829BFEB70478}"/>
                </c:ext>
              </c:extLst>
            </c:dLbl>
            <c:dLbl>
              <c:idx val="2"/>
              <c:tx>
                <c:strRef>
                  <c:f>Daten_Diagramme!$E$16</c:f>
                  <c:strCache>
                    <c:ptCount val="1"/>
                    <c:pt idx="0">
                      <c:v>-41.0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{9E4B989B-5E46-44B6-8A3D-FA4BD68EF008}</c15:txfldGUID>
                      <c15:f>Daten_Diagramme!$E$16</c15:f>
                      <c15:dlblFieldTableCache>
                        <c:ptCount val="1"/>
                        <c:pt idx="0">
                          <c:v>-41.0</c:v>
                        </c:pt>
                      </c15:dlblFieldTableCache>
                    </c15:dlblFTEntry>
                  </c15:dlblFieldTable>
                  <c15:showDataLabelsRange val="0"/>
                </c:ext>
                <c:ext xmlns:c16="http://schemas.microsoft.com/office/drawing/2014/chart" uri="{C3380CC4-5D6E-409C-BE32-E72D297353CC}">
                  <c16:uniqueId val="{00000002-22AB-4D27-B357-829BFEB70478}"/>
                </c:ext>
              </c:extLst>
            </c:dLbl>
            <c:dLbl>
              <c:idx val="3"/>
              <c:tx>
                <c:strRef>
                  <c:f>Daten_Diagramme!$E$17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{A99D2BED-C595-4EC7-B299-102A48D26D03}</c15:txfldGUID>
                      <c15:f>Daten_Diagramme!$E$17</c15:f>
                      <c15:dlblFieldTableCache>
                        <c:ptCount val="1"/>
                        <c:pt idx="0">
                          <c:v>-7.5</c:v>
                        </c:pt>
                      </c15:dlblFieldTableCache>
                    </c15:dlblFTEntry>
                  </c15:dlblFieldTable>
                  <c15:showDataLabelsRange val="0"/>
                </c:ext>
                <c:ext xmlns:c16="http://schemas.microsoft.com/office/drawing/2014/chart" uri="{C3380CC4-5D6E-409C-BE32-E72D297353CC}">
                  <c16:uniqueId val="{00000003-22AB-4D27-B357-829BFEB70478}"/>
                </c:ext>
              </c:extLst>
            </c:dLbl>
            <c:dLbl>
              <c:idx val="4"/>
              <c:tx>
                <c:strRef>
                  <c:f>Daten_Diagramme!$E$18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{B0ECC8B8-C2ED-4DBB-BF34-19115AB8B62A}</c15:txfldGUID>
                      <c15:f>Daten_Diagramme!$E$18</c15:f>
                      <c15:dlblFieldTableCache>
                        <c:ptCount val="1"/>
                        <c:pt idx="0">
                          <c:v>2.5</c:v>
                        </c:pt>
                      </c15:dlblFieldTableCache>
                    </c15:dlblFTEntry>
                  </c15:dlblFieldTable>
                  <c15:showDataLabelsRange val="0"/>
                </c:ext>
                <c:ext xmlns:c16="http://schemas.microsoft.com/office/drawing/2014/chart" uri="{C3380CC4-5D6E-409C-BE32-E72D297353CC}">
                  <c16:uniqueId val="{00000004-22AB-4D27-B357-829BFEB70478}"/>
                </c:ext>
              </c:extLst>
            </c:dLbl>
            <c:dLbl>
              <c:idx val="5"/>
              <c:tx>
                <c:strRef>
                  <c:f>Daten_Diagramme!$E$19</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{F02FD758-FDED-4777-949C-FAB195311933}</c15:txfldGUID>
                      <c15:f>Daten_Diagramme!$E$19</c15:f>
                      <c15:dlblFieldTableCache>
                        <c:ptCount val="1"/>
                        <c:pt idx="0">
                          <c:v>-13.9</c:v>
                        </c:pt>
                      </c15:dlblFieldTableCache>
                    </c15:dlblFTEntry>
                  </c15:dlblFieldTable>
                  <c15:showDataLabelsRange val="0"/>
                </c:ext>
                <c:ext xmlns:c16="http://schemas.microsoft.com/office/drawing/2014/chart" uri="{C3380CC4-5D6E-409C-BE32-E72D297353CC}">
                  <c16:uniqueId val="{00000005-22AB-4D27-B357-829BFEB70478}"/>
                </c:ext>
              </c:extLst>
            </c:dLbl>
            <c:dLbl>
              <c:idx val="6"/>
              <c:tx>
                <c:strRef>
                  <c:f>Daten_Diagramme!$E$20</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{BAE2C41F-46A2-42D3-B704-558EBA966128}</c15:txfldGUID>
                      <c15:f>Daten_Diagramme!$E$20</c15:f>
                      <c15:dlblFieldTableCache>
                        <c:ptCount val="1"/>
                        <c:pt idx="0">
                          <c:v>-17.6</c:v>
                        </c:pt>
                      </c15:dlblFieldTableCache>
                    </c15:dlblFTEntry>
                  </c15:dlblFieldTable>
                  <c15:showDataLabelsRange val="0"/>
                </c:ext>
                <c:ext xmlns:c16="http://schemas.microsoft.com/office/drawing/2014/chart" uri="{C3380CC4-5D6E-409C-BE32-E72D297353CC}">
                  <c16:uniqueId val="{00000006-22AB-4D27-B357-829BFEB70478}"/>
                </c:ext>
              </c:extLst>
            </c:dLbl>
            <c:dLbl>
              <c:idx val="7"/>
              <c:tx>
                <c:strRef>
                  <c:f>Daten_Diagramme!$E$21</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{E5C3B6B2-54D6-4D63-8444-DF0118882FB3}</c15:txfldGUID>
                      <c15:f>Daten_Diagramme!$E$21</c15:f>
                      <c15:dlblFieldTableCache>
                        <c:ptCount val="1"/>
                        <c:pt idx="0">
                          <c:v>10.3</c:v>
                        </c:pt>
                      </c15:dlblFieldTableCache>
                    </c15:dlblFTEntry>
                  </c15:dlblFieldTable>
                  <c15:showDataLabelsRange val="0"/>
                </c:ext>
                <c:ext xmlns:c16="http://schemas.microsoft.com/office/drawing/2014/chart" uri="{C3380CC4-5D6E-409C-BE32-E72D297353CC}">
                  <c16:uniqueId val="{00000007-22AB-4D27-B357-829BFEB70478}"/>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{CB75A048-DD7C-436F-9692-FC4AE7A90FA9}</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22AB-4D27-B357-829BFEB70478}"/>
                </c:ext>
              </c:extLst>
            </c:dLbl>
            <c:dLbl>
              <c:idx val="9"/>
              <c:tx>
                <c:strRef>
                  <c:f>Daten_Diagramme!$E$23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{DD5D8A7D-F25B-4225-AD16-DC07281AFC8E}</c15:txfldGUID>
                      <c15:f>Daten_Diagramme!$E$23</c15:f>
                      <c15:dlblFieldTableCache>
                        <c:ptCount val="1"/>
                        <c:pt idx="0">
                          <c:v>-4.0</c:v>
                        </c:pt>
                      </c15:dlblFieldTableCache>
                    </c15:dlblFTEntry>
                  </c15:dlblFieldTable>
                  <c15:showDataLabelsRange val="0"/>
                </c:ext>
                <c:ext xmlns:c16="http://schemas.microsoft.com/office/drawing/2014/chart" uri="{C3380CC4-5D6E-409C-BE32-E72D297353CC}">
                  <c16:uniqueId val="{00000009-22AB-4D27-B357-829BFEB70478}"/>
                </c:ext>
              </c:extLst>
            </c:dLbl>
            <c:dLbl>
              <c:idx val="10"/>
              <c:tx>
                <c:strRef>
                  <c:f>Daten_Diagramme!$E$24</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{B93A27BE-34A9-4FE6-870A-0E843658CE74}</c15:txfldGUID>
                      <c15:f>Daten_Diagramme!$E$24</c15:f>
                      <c15:dlblFieldTableCache>
                        <c:ptCount val="1"/>
                        <c:pt idx="0">
                          <c:v>-9.5</c:v>
                        </c:pt>
                      </c15:dlblFieldTableCache>
                    </c15:dlblFTEntry>
                  </c15:dlblFieldTable>
                  <c15:showDataLabelsRange val="0"/>
                </c:ext>
                <c:ext xmlns:c16="http://schemas.microsoft.com/office/drawing/2014/chart" uri="{C3380CC4-5D6E-409C-BE32-E72D297353CC}">
                  <c16:uniqueId val="{0000000A-22AB-4D27-B357-829BFEB70478}"/>
                </c:ext>
              </c:extLst>
            </c:dLbl>
            <c:dLbl>
              <c:idx val="11"/>
              <c:tx>
                <c:strRef>
                  <c:f>Daten_Diagramme!$E$25</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{709C45D9-20CA-4F7E-8C3B-71085F921308}</c15:txfldGUID>
                      <c15:f>Daten_Diagramme!$E$25</c15:f>
                      <c15:dlblFieldTableCache>
                        <c:ptCount val="1"/>
                        <c:pt idx="0">
                          <c:v>11.4</c:v>
                        </c:pt>
                      </c15:dlblFieldTableCache>
                    </c15:dlblFTEntry>
                  </c15:dlblFieldTable>
                  <c15:showDataLabelsRange val="0"/>
                </c:ext>
                <c:ext xmlns:c16="http://schemas.microsoft.com/office/drawing/2014/chart" uri="{C3380CC4-5D6E-409C-BE32-E72D297353CC}">
                  <c16:uniqueId val="{0000000B-22AB-4D27-B357-829BFEB70478}"/>
                </c:ext>
              </c:extLst>
            </c:dLbl>
            <c:dLbl>
              <c:idx val="12"/>
              <c:tx>
                <c:strRef>
                  <c:f>Daten_Diagramme!$E$26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{91A14EF5-C378-401B-B720-02AED3D7ACDB}</c15:txfldGUID>
                      <c15:f>Daten_Diagramme!$E$26</c15:f>
                      <c15:dlblFieldTableCache>
                        <c:ptCount val="1"/>
                        <c:pt idx="0">
                          <c:v>1.4</c:v>
                        </c:pt>
                      </c15:dlblFieldTableCache>
                    </c15:dlblFTEntry>
                  </c15:dlblFieldTable>
                  <c15:showDataLabelsRange val="0"/>
                </c:ext>
                <c:ext xmlns:c16="http://schemas.microsoft.com/office/drawing/2014/chart" uri="{C3380CC4-5D6E-409C-BE32-E72D297353CC}">
                  <c16:uniqueId val="{0000000C-22AB-4D27-B357-829BFEB70478}"/>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{64ED2BC5-C8E2-4EFB-A39C-E60F84C4D6E3}</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22AB-4D27-B357-829BFEB70478}"/>
                </c:ext>
              </c:extLst>
            </c:dLbl>
            <c:dLbl>
              <c:idx val="14"/>
              <c:tx>
                <c:strRef>
                  <c:f>Daten_Diagramme!$E$28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{F99E094E-01B6-4094-A973-6946AF5F9E22}</c15:txfldGUID>
                      <c15:f>Daten_Diagramme!$E$28</c15:f>
                      <c15:dlblFieldTableCache>
                        <c:ptCount val="1"/>
                        <c:pt idx="0">
                          <c:v>0.7</c:v>
                        </c:pt>
                      </c15:dlblFieldTableCache>
                    </c15:dlblFTEntry>
                  </c15:dlblFieldTable>
                  <c15:showDataLabelsRange val="0"/>
                </c:ext>
                <c:ext xmlns:c16="http://schemas.microsoft.com/office/drawing/2014/chart" uri="{C3380CC4-5D6E-409C-BE32-E72D297353CC}">
                  <c16:uniqueId val="{0000000E-22AB-4D27-B357-829BFEB70478}"/>
                </c:ext>
              </c:extLst>
            </c:dLbl>
            <c:dLbl>
              <c:idx val="15"/>
              <c:tx>
                <c:strRef>
                  <c:f>Daten_Diagramme!$E$29</c:f>
                  <c:strCache>
                    <c:ptCount val="1"/>
                    <c:pt idx="0">
                      <c:v>-22.6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{89001A90-64AF-45D2-A101-E4AA2559CD47}</c15:txfldGUID>
                      <c15:f>Daten_Diagramme!$E$29</c15:f>
                      <c15:dlblFieldTableCache>
                        <c:ptCount val="1"/>
                        <c:pt idx="0">
                          <c:v>-22.6</c:v>
                        </c:pt>
                      </c15:dlblFieldTableCache>
                    </c15:dlblFTEntry>
                  </c15:dlblFieldTable>
                  <c15:showDataLabelsRange val="0"/>
                </c:ext>
                <c:ext xmlns:c16="http://schemas.microsoft.com/office/drawing/2014/chart" uri="{C3380CC4-5D6E-409C-BE32-E72D297353CC}">
                  <c16:uniqueId val="{0000000F-22AB-4D27-B357-829BFEB70478}"/>
                </c:ext>
              </c:extLst>
            </c:dLbl>
            <c:dLbl>
              <c:idx val="16"/>
              <c:tx>
                <c:strRef>
                  <c:f>Daten_Diagramme!$E$30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{40D662FD-767F-41F6-9DC5-2578FEC2254F}</c15:txfldGUID>
                      <c15:f>Daten_Diagramme!$E$30</c15:f>
                      <c15:dlblFieldTableCache>
                        <c:ptCount val="1"/>
                        <c:pt idx="0">
                          <c:v>3.5</c:v>
                        </c:pt>
                      </c15:dlblFieldTableCache>
                    </c15:dlblFTEntry>
                  </c15:dlblFieldTable>
                  <c15:showDataLabelsRange val="0"/>
                </c:ext>
                <c:ext xmlns:c16="http://schemas.microsoft.com/office/drawing/2014/chart" uri="{C3380CC4-5D6E-409C-BE32-E72D297353CC}">
                  <c16:uniqueId val="{00000010-22AB-4D27-B357-829BFEB70478}"/>
                </c:ext>
              </c:extLst>
            </c:dLbl>
            <c:dLbl>
              <c:idx val="17"/>
              <c:tx>
                <c:strRef>
                  <c:f>Daten_Diagramme!$E$31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{B033423E-EC4B-4745-A9C4-C8243FDAAE0A}</c15:txfldGUID>
                      <c15:f>Daten_Diagramme!$E$31</c15:f>
                      <c15:dlblFieldTableCache>
                        <c:ptCount val="1"/>
                        <c:pt idx="0">
                          <c:v>-7.3</c:v>
                        </c:pt>
                      </c15:dlblFieldTableCache>
                    </c15:dlblFTEntry>
                  </c15:dlblFieldTable>
                  <c15:showDataLabelsRange val="0"/>
                </c:ext>
                <c:ext xmlns:c16="http://schemas.microsoft.com/office/drawing/2014/chart" uri="{C3380CC4-5D6E-409C-BE32-E72D297353CC}">
                  <c16:uniqueId val="{00000011-22AB-4D27-B357-829BFEB70478}"/>
                </c:ext>
              </c:extLst>
            </c:dLbl>
            <c:dLbl>
              <c:idx val="18"/>
              <c:tx>
                <c:strRef>
                  <c:f>Daten_Diagramme!$E$32</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{CB2D157D-64BD-46E4-8A08-C065B8306F43}</c15:txfldGUID>
                      <c15:f>Daten_Diagramme!$E$32</c15:f>
                      <c15:dlblFieldTableCache>
                        <c:ptCount val="1"/>
                        <c:pt idx="0">
                          <c:v>7.2</c:v>
                        </c:pt>
                      </c15:dlblFieldTableCache>
                    </c15:dlblFTEntry>
                  </c15:dlblFieldTable>
                  <c15:showDataLabelsRange val="0"/>
                </c:ext>
                <c:ext xmlns:c16="http://schemas.microsoft.com/office/drawing/2014/chart" uri="{C3380CC4-5D6E-409C-BE32-E72D297353CC}">
                  <c16:uniqueId val="{00000012-22AB-4D27-B357-829BFEB70478}"/>
                </c:ext>
              </c:extLst>
            </c:dLbl>
            <c:dLbl>
              <c:idx val="19"/>
              <c:tx>
                <c:strRef>
                  <c:f>Daten_Diagramme!$E$33</c:f>
                  <c:strCache>
                    <c:ptCount val="1"/>
                    <c:pt idx="0">
                      <c:v>20.3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{CA758B86-FC10-49D2-873F-7D7EE2A81D23}</c15:txfldGUID>
                      <c15:f>Daten_Diagramme!$E$33</c15:f>
                      <c15:dlblFieldTableCache>
                        <c:ptCount val="1"/>
                        <c:pt idx="0">
                          <c:v>20.3</c:v>
                        </c:pt>
                      </c15:dlblFieldTableCache>
                    </c15:dlblFTEntry>
                  </c15:dlblFieldTable>
                  <c15:showDataLabelsRange val="0"/>
                </c:ext>
                <c:ext xmlns:c16="http://schemas.microsoft.com/office/drawing/2014/chart" uri="{C3380CC4-5D6E-409C-BE32-E72D297353CC}">
                  <c16:uniqueId val="{00000013-22AB-4D27-B357-829BFEB70478}"/>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{EDA7BBA0-D302-43CF-9F61-527277430B8C}</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22AB-4D27-B357-829BFEB7047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{6FF20421-125A-4EBB-8759-4719EE90B2E1}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2AB-4D27-B357-829BFEB7047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{44EDEBB5-D369-4C84-9926-7D808D50C38F}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2AB-4D27-B357-829BFEB70478}"/>
                </c:ext>
              </c:extLst>
            </c:dLbl>
            <c:dLbl>
              <c:idx val="23"/>
              <c:tx>
                <c:strRef>
                  <c:f>Daten_Diagramme!$E$37</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{4838052D-F4DD-45B4-8902-EDCEDA3C4D56}</c15:txfldGUID>
                      <c15:f>Daten_Diagramme!$E$37</c15:f>
                      <c15:dlblFieldTableCache>
                        <c:ptCount val="1"/>
                        <c:pt idx="0">
                          <c:v>22.2</c:v>
                        </c:pt>
                      </c15:dlblFieldTableCache>
                    </c15:dlblFTEntry>
                  </c15:dlblFieldTable>
                  <c15:showDataLabelsRange val="0"/>
                </c:ext>
                <c:ext xmlns:c16="http://schemas.microsoft.com/office/drawing/2014/chart" uri="{C3380CC4-5D6E-409C-BE32-E72D297353CC}">
                  <c16:uniqueId val="{00000017-22AB-4D27-B357-829BFEB70478}"/>
                </c:ext>
              </c:extLst>
            </c:dLbl>
            <c:dLbl>
              <c:idx val="24"/>
              <c:tx>
                <c:strRef>
                  <c:f>Daten_Diagramme!$E$38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{39371AF6-DD72-4B6F-90E0-F937C8D76DDB}</c15:txfldGUID>
                      <c15:f>Daten_Diagramme!$E$38</c15:f>
                      <c15:dlblFieldTableCache>
                        <c:ptCount val="1"/>
                        <c:pt idx="0">
                          <c:v>-0.6</c:v>
                        </c:pt>
                      </c15:dlblFieldTableCache>
                    </c15:dlblFTEntry>
                  </c15:dlblFieldTable>
                  <c15:showDataLabelsRange val="0"/>
                </c:ext>
                <c:ext xmlns:c16="http://schemas.microsoft.com/office/drawing/2014/chart" uri="{C3380CC4-5D6E-409C-BE32-E72D297353CC}">
                  <c16:uniqueId val="{00000018-22AB-4D27-B357-829BFEB70478}"/>
                </c:ext>
              </c:extLst>
            </c:dLbl>
            <c:dLbl>
              <c:idx val="25"/>
              <c:tx>
                <c:strRef>
                  <c:f>Daten_Diagramme!$E$39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{299CE161-3A53-4634-9C32-804E08545088}</c15:txfldGUID>
                      <c15:f>Daten_Diagramme!$E$39</c15:f>
                      <c15:dlblFieldTableCache>
                        <c:ptCount val="1"/>
                        <c:pt idx="0">
                          <c:v>1.6</c:v>
                        </c:pt>
                      </c15:dlblFieldTableCache>
                    </c15:dlblFTEntry>
                  </c15:dlblFieldTable>
                  <c15:showDataLabelsRange val="0"/>
                </c:ext>
                <c:ext xmlns:c16="http://schemas.microsoft.com/office/drawing/2014/chart" uri="{C3380CC4-5D6E-409C-BE32-E72D297353CC}">
                  <c16:uniqueId val="{00000019-22AB-4D27-B357-829BFEB7047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{12D631AA-563E-4901-A5FD-A91AE29B912E}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2AB-4D27-B357-829BFEB7047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{EAF59704-AB44-4E59-A3A2-2678C849DEE0}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2AB-4D27-B357-829BFEB7047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{C75117FE-1BD1-42D4-B531-07D39359A1C1}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2AB-4D27-B357-829BFEB7047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{5A66A190-7D94-42C4-B34F-793DCA2A1362}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2AB-4D27-B357-829BFEB7047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{FEF5CB66-3991-4FB8-A68B-150B89F5BE1D}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2AB-4D27-B357-829BFEB70478}"/>
                </c:ext>
              </c:extLst>
            </c:dLbl>
            <c:dLbl>
              <c:idx val="31"/>
              <c:tx>
                <c:strRef>
                  <c:f>Daten_Diagramme!$E$45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{9EF1886A-5501-401B-9E51-65AAFD314B4C}</c15:txfldGUID>
                      <c15:f>Daten_Diagramme!$E$45</c15:f>
                      <c15:dlblFieldTableCache>
                        <c:ptCount val="1"/>
                        <c:pt idx="0">
                          <c:v>1.6</c:v>
                        </c:pt>
                      </c15:dlblFieldTableCache>
                    </c15:dlblFTEntry>
                  </c15:dlblFieldTable>
                  <c15:showDataLabelsRange val="0"/>
                </c:ext>
                <c:ext xmlns:c16="http://schemas.microsoft.com/office/drawing/2014/chart" uri="{C3380CC4-5D6E-409C-BE32-E72D297353CC}">
                  <c16:uniqueId val="{0000001F-22AB-4D27-B357-829BFEB704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1.4781543487137607</c:v>
                </c:pt>
                <c:pt idx="1">
                  <c:v>22.222222222222221</c:v>
                </c:pt>
                <c:pt idx="2">
                  <c:v>-41.025641025641029</c:v>
                </c:pt>
                <c:pt idx="3">
                  <c:v>-7.5067024128686324</c:v>
                </c:pt>
                <c:pt idx="4">
                  <c:v>2.4691358024691357</c:v>
                </c:pt>
                <c:pt idx="5">
                  <c:v>-13.868613138686131</c:v>
                </c:pt>
                <c:pt idx="6">
                  <c:v>-17.567567567567568</c:v>
                </c:pt>
                <c:pt idx="7">
                  <c:v>10.317460317460318</c:v>
                </c:pt>
                <c:pt idx="8">
                  <c:v>-0.30998140111593303</c:v>
                </c:pt>
                <c:pt idx="9">
                  <c:v>-3.9655172413793105</c:v>
                </c:pt>
                <c:pt idx="10">
                  <c:v>-9.5472440944881889</c:v>
                </c:pt>
                <c:pt idx="11">
                  <c:v>11.383219954648526</c:v>
                </c:pt>
                <c:pt idx="12">
                  <c:v>1.4492753623188406</c:v>
                </c:pt>
                <c:pt idx="13">
                  <c:v>-2.9301277235161534</c:v>
                </c:pt>
                <c:pt idx="14">
                  <c:v>0.65454545454545454</c:v>
                </c:pt>
                <c:pt idx="15">
                  <c:v>-22.580645161290324</c:v>
                </c:pt>
                <c:pt idx="16">
                  <c:v>3.5087719298245612</c:v>
                </c:pt>
                <c:pt idx="17">
                  <c:v>-7.3426573426573425</c:v>
                </c:pt>
                <c:pt idx="18">
                  <c:v>7.2447859495060376</c:v>
                </c:pt>
                <c:pt idx="19">
                  <c:v>20.342205323193916</c:v>
                </c:pt>
                <c:pt idx="20">
                  <c:v>1.9791666666666667</c:v>
                </c:pt>
                <c:pt idx="21">
                  <c:v>0</c:v>
                </c:pt>
                <c:pt idx="23">
                  <c:v>22.222222222222221</c:v>
                </c:pt>
                <c:pt idx="24">
                  <c:v>-0.63291139240506333</c:v>
                </c:pt>
                <c:pt idx="25">
                  <c:v>1.5988118119867203</c:v>
                </c:pt>
              </c:numCache>
            </c:numRef>
          </c:val>
          <c:extLst>
            <c:ext xmlns:c16="http://schemas.microsoft.com/office/drawing/2014/chart" uri="{C3380CC4-5D6E-409C-BE32-E72D297353CC}">
              <c16:uniqueId val="{00000020-22AB-4D27-B357-829BFEB7047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{946AA40F-EC28-4D86-8731-2881DC1E7DBA}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2AB-4D27-B357-829BFEB7047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{6A4C3DA1-817A-4D6E-BD31-7B924601F29B}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2AB-4D27-B357-829BFEB7047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{B68089EE-BB17-4E5F-8334-AFB7F0900306}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2AB-4D27-B357-829BFEB7047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{ED9A79CF-52BA-4E0C-9AFB-9CF8308D0D67}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2AB-4D27-B357-829BFEB7047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{54969D81-3192-4A87-82DA-D4BD439F1857}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2AB-4D27-B357-829BFEB7047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{EB45EE81-654B-4F64-995E-D3FA7A8D4406}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2AB-4D27-B357-829BFEB7047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{F213B55D-47E6-4EB2-8910-1F55D6743E66}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2AB-4D27-B357-829BFEB7047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{A806CCBE-2ADD-4D93-9500-85165A8D14FB}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2AB-4D27-B357-829BFEB7047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{0D1AA0DD-32C4-4A61-A04B-C68829B7AC46}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2AB-4D27-B357-829BFEB7047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{8A43DBD2-8710-4328-9A25-323A8BD295B1}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2AB-4D27-B357-829BFEB7047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{ECEABC7E-27D9-40FE-AAFD-88F3A5BF178D}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2AB-4D27-B357-829BFEB7047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{34F19EF7-54A2-4185-A03D-430E07BEAC95}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2AB-4D27-B357-829BFEB7047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{BE0D9AB2-1235-40CA-81CC-87E06C88F957}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2AB-4D27-B357-829BFEB7047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{3F054163-6AD7-4F85-B261-397E7C385E6F}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2AB-4D27-B357-829BFEB7047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{82245236-AACE-4461-9070-BBA0D21C4F61}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2AB-4D27-B357-829BFEB7047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{72CA00C0-D1F8-41CB-A8F6-D516456314EE}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2AB-4D27-B357-829BFEB7047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{AC546DDA-68DE-4FB7-9B02-12B09390ED58}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2AB-4D27-B357-829BFEB7047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{3F1C16D1-FB21-4198-A609-D47E49C209A9}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2AB-4D27-B357-829BFEB7047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{4A1D275D-EFE1-440D-AC00-EB6E666C0923}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2AB-4D27-B357-829BFEB7047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{21D17856-86B6-4C1C-8333-2B28B5D681E7}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2AB-4D27-B357-829BFEB7047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{904EF4FB-A907-445E-BC3D-23316E59F03A}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2AB-4D27-B357-829BFEB7047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{80EE1E6B-62B0-42A7-8F9A-539DE8065F91}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2AB-4D27-B357-829BFEB7047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{9C18E33F-47E4-4CC4-9A83-E1AD851AAC7C}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2AB-4D27-B357-829BFEB7047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{3B300430-460F-4D12-A542-1AFFA1AF9CF7}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2AB-4D27-B357-829BFEB7047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{272176AF-276D-4E27-90ED-769FAB95E146}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2AB-4D27-B357-829BFEB7047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{3C5F7758-6D54-4453-958C-056AAF4BFF69}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2AB-4D27-B357-829BFEB7047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{CA26BC0D-8431-4594-9FDB-40C9AAA3EF42}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2AB-4D27-B357-829BFEB7047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{4D976F59-CA39-48E6-B6F1-AB46FDD3F6EF}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2AB-4D27-B357-829BFEB7047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{6C9DD76C-75D0-46EE-9F39-E1F4CA089BE1}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2AB-4D27-B357-829BFEB7047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{115752E2-43B6-4D88-9C47-9C7F8A56F282}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2AB-4D27-B357-829BFEB7047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{8DC499C9-DAB1-48AD-8A36-0BD716342567}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2AB-4D27-B357-829BFEB7047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{6599CACA-102F-4440-AD92-EB1816A1B99C}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2AB-4D27-B357-829BFEB704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2AB-4D27-B357-829BFEB7047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2AB-4D27-B357-829BFEB7047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{55E4479B-82F9-47C3-B70E-7F84E3D1A84D}</c15:txfldGUID>
                      <c15:f>Diagramm!$I$46</c15:f>
                      <c15:dlblFieldTableCache>
                        <c:ptCount val="1"/>
                      </c15:dlblFieldTableCache>
                    </c15:dlblFTEntry>
                  </c15:dlblFieldTable>
                  <c15:showDataLabelsRange val="0"/>
                </c:ext>
                <c:ext xmlns:c16="http://schemas.microsoft.com/office/drawing/2014/chart" uri="{C3380CC4-5D6E-409C-BE32-E72D297353CC}">
                  <c16:uniqueId val="{00000000-A51F-40F6-A69D-5376E292F9F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{337BA170-B1C1-4771-A13B-E27A4FF2481F}</c15:txfldGUID>
                      <c15:f>Diagramm!$I$47</c15:f>
                      <c15:dlblFieldTableCache>
                        <c:ptCount val="1"/>
                      </c15:dlblFieldTableCache>
                    </c15:dlblFTEntry>
                  </c15:dlblFieldTable>
                  <c15:showDataLabelsRange val="0"/>
                </c:ext>
                <c:ext xmlns:c16="http://schemas.microsoft.com/office/drawing/2014/chart" uri="{C3380CC4-5D6E-409C-BE32-E72D297353CC}">
                  <c16:uniqueId val="{00000001-A51F-40F6-A69D-5376E292F9F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{7F20D3EA-14BA-4002-92BB-408D5F6A4CC0}</c15:txfldGUID>
                      <c15:f>Diagramm!$I$48</c15:f>
                      <c15:dlblFieldTableCache>
                        <c:ptCount val="1"/>
                      </c15:dlblFieldTableCache>
                    </c15:dlblFTEntry>
                  </c15:dlblFieldTable>
                  <c15:showDataLabelsRange val="0"/>
                </c:ext>
                <c:ext xmlns:c16="http://schemas.microsoft.com/office/drawing/2014/chart" uri="{C3380CC4-5D6E-409C-BE32-E72D297353CC}">
                  <c16:uniqueId val="{00000002-A51F-40F6-A69D-5376E292F9F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{8E03C3E8-60A0-401B-8623-C148C650EB39}</c15:txfldGUID>
                      <c15:f>Diagramm!$I$49</c15:f>
                      <c15:dlblFieldTableCache>
                        <c:ptCount val="1"/>
                      </c15:dlblFieldTableCache>
                    </c15:dlblFTEntry>
                  </c15:dlblFieldTable>
                  <c15:showDataLabelsRange val="0"/>
                </c:ext>
                <c:ext xmlns:c16="http://schemas.microsoft.com/office/drawing/2014/chart" uri="{C3380CC4-5D6E-409C-BE32-E72D297353CC}">
                  <c16:uniqueId val="{00000003-A51F-40F6-A69D-5376E292F9F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{AF057A92-D7B4-4290-8900-2C7ED43BD1C2}</c15:txfldGUID>
                      <c15:f>Diagramm!$I$50</c15:f>
                      <c15:dlblFieldTableCache>
                        <c:ptCount val="1"/>
                      </c15:dlblFieldTableCache>
                    </c15:dlblFTEntry>
                  </c15:dlblFieldTable>
                  <c15:showDataLabelsRange val="0"/>
                </c:ext>
                <c:ext xmlns:c16="http://schemas.microsoft.com/office/drawing/2014/chart" uri="{C3380CC4-5D6E-409C-BE32-E72D297353CC}">
                  <c16:uniqueId val="{00000004-A51F-40F6-A69D-5376E292F9F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{C373B66B-8D8D-4ED9-A270-F713E963E9C7}</c15:txfldGUID>
                      <c15:f>Diagramm!$I$51</c15:f>
                      <c15:dlblFieldTableCache>
                        <c:ptCount val="1"/>
                      </c15:dlblFieldTableCache>
                    </c15:dlblFTEntry>
                  </c15:dlblFieldTable>
                  <c15:showDataLabelsRange val="0"/>
                </c:ext>
                <c:ext xmlns:c16="http://schemas.microsoft.com/office/drawing/2014/chart" uri="{C3380CC4-5D6E-409C-BE32-E72D297353CC}">
                  <c16:uniqueId val="{00000005-A51F-40F6-A69D-5376E292F9F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{821D66F2-213D-40F2-9D77-AB1B640C2733}</c15:txfldGUID>
                      <c15:f>Diagramm!$I$52</c15:f>
                      <c15:dlblFieldTableCache>
                        <c:ptCount val="1"/>
                      </c15:dlblFieldTableCache>
                    </c15:dlblFTEntry>
                  </c15:dlblFieldTable>
                  <c15:showDataLabelsRange val="0"/>
                </c:ext>
                <c:ext xmlns:c16="http://schemas.microsoft.com/office/drawing/2014/chart" uri="{C3380CC4-5D6E-409C-BE32-E72D297353CC}">
                  <c16:uniqueId val="{00000006-A51F-40F6-A69D-5376E292F9F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{769C4A25-3BFA-45D7-B14D-6D3E01E09A03}</c15:txfldGUID>
                      <c15:f>Diagramm!$I$53</c15:f>
                      <c15:dlblFieldTableCache>
                        <c:ptCount val="1"/>
                      </c15:dlblFieldTableCache>
                    </c15:dlblFTEntry>
                  </c15:dlblFieldTable>
                  <c15:showDataLabelsRange val="0"/>
                </c:ext>
                <c:ext xmlns:c16="http://schemas.microsoft.com/office/drawing/2014/chart" uri="{C3380CC4-5D6E-409C-BE32-E72D297353CC}">
                  <c16:uniqueId val="{00000007-A51F-40F6-A69D-5376E292F9F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{F1BD40FD-4C78-4ABE-A125-2F15CE525E3C}</c15:txfldGUID>
                      <c15:f>Diagramm!$I$54</c15:f>
                      <c15:dlblFieldTableCache>
                        <c:ptCount val="1"/>
                      </c15:dlblFieldTableCache>
                    </c15:dlblFTEntry>
                  </c15:dlblFieldTable>
                  <c15:showDataLabelsRange val="0"/>
                </c:ext>
                <c:ext xmlns:c16="http://schemas.microsoft.com/office/drawing/2014/chart" uri="{C3380CC4-5D6E-409C-BE32-E72D297353CC}">
                  <c16:uniqueId val="{00000008-A51F-40F6-A69D-5376E292F9F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{D4726F99-F6DB-4C05-A526-8C360D74B976}</c15:txfldGUID>
                      <c15:f>Diagramm!$I$55</c15:f>
                      <c15:dlblFieldTableCache>
                        <c:ptCount val="1"/>
                      </c15:dlblFieldTableCache>
                    </c15:dlblFTEntry>
                  </c15:dlblFieldTable>
                  <c15:showDataLabelsRange val="0"/>
                </c:ext>
                <c:ext xmlns:c16="http://schemas.microsoft.com/office/drawing/2014/chart" uri="{C3380CC4-5D6E-409C-BE32-E72D297353CC}">
                  <c16:uniqueId val="{00000009-A51F-40F6-A69D-5376E292F9F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{EBE769B6-5FDB-429D-A5FE-97090B1BA6D7}</c15:txfldGUID>
                      <c15:f>Diagramm!$I$56</c15:f>
                      <c15:dlblFieldTableCache>
                        <c:ptCount val="1"/>
                      </c15:dlblFieldTableCache>
                    </c15:dlblFTEntry>
                  </c15:dlblFieldTable>
                  <c15:showDataLabelsRange val="0"/>
                </c:ext>
                <c:ext xmlns:c16="http://schemas.microsoft.com/office/drawing/2014/chart" uri="{C3380CC4-5D6E-409C-BE32-E72D297353CC}">
                  <c16:uniqueId val="{0000000A-A51F-40F6-A69D-5376E292F9F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{2DD28E13-8993-4356-A9BF-301D88BD8000}</c15:txfldGUID>
                      <c15:f>Diagramm!$I$57</c15:f>
                      <c15:dlblFieldTableCache>
                        <c:ptCount val="1"/>
                      </c15:dlblFieldTableCache>
                    </c15:dlblFTEntry>
                  </c15:dlblFieldTable>
                  <c15:showDataLabelsRange val="0"/>
                </c:ext>
                <c:ext xmlns:c16="http://schemas.microsoft.com/office/drawing/2014/chart" uri="{C3380CC4-5D6E-409C-BE32-E72D297353CC}">
                  <c16:uniqueId val="{0000000B-A51F-40F6-A69D-5376E292F9F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{29E51665-AD89-4532-A72D-09E93CABAE1A}</c15:txfldGUID>
                      <c15:f>Diagramm!$I$58</c15:f>
                      <c15:dlblFieldTableCache>
                        <c:ptCount val="1"/>
                      </c15:dlblFieldTableCache>
                    </c15:dlblFTEntry>
                  </c15:dlblFieldTable>
                  <c15:showDataLabelsRange val="0"/>
                </c:ext>
                <c:ext xmlns:c16="http://schemas.microsoft.com/office/drawing/2014/chart" uri="{C3380CC4-5D6E-409C-BE32-E72D297353CC}">
                  <c16:uniqueId val="{0000000C-A51F-40F6-A69D-5376E292F9F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{8EF45376-6BE8-4802-BDE6-137526B5C9AB}</c15:txfldGUID>
                      <c15:f>Diagramm!$I$59</c15:f>
                      <c15:dlblFieldTableCache>
                        <c:ptCount val="1"/>
                      </c15:dlblFieldTableCache>
                    </c15:dlblFTEntry>
                  </c15:dlblFieldTable>
                  <c15:showDataLabelsRange val="0"/>
                </c:ext>
                <c:ext xmlns:c16="http://schemas.microsoft.com/office/drawing/2014/chart" uri="{C3380CC4-5D6E-409C-BE32-E72D297353CC}">
                  <c16:uniqueId val="{0000000D-A51F-40F6-A69D-5376E292F9F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{BCCEDBB7-179A-4B7D-BF63-E9912680A0E5}</c15:txfldGUID>
                      <c15:f>Diagramm!$I$60</c15:f>
                      <c15:dlblFieldTableCache>
                        <c:ptCount val="1"/>
                      </c15:dlblFieldTableCache>
                    </c15:dlblFTEntry>
                  </c15:dlblFieldTable>
                  <c15:showDataLabelsRange val="0"/>
                </c:ext>
                <c:ext xmlns:c16="http://schemas.microsoft.com/office/drawing/2014/chart" uri="{C3380CC4-5D6E-409C-BE32-E72D297353CC}">
                  <c16:uniqueId val="{0000000E-A51F-40F6-A69D-5376E292F9F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{097F1C1F-EB47-45D7-9A49-925E48E73593}</c15:txfldGUID>
                      <c15:f>Diagramm!$I$61</c15:f>
                      <c15:dlblFieldTableCache>
                        <c:ptCount val="1"/>
                      </c15:dlblFieldTableCache>
                    </c15:dlblFTEntry>
                  </c15:dlblFieldTable>
                  <c15:showDataLabelsRange val="0"/>
                </c:ext>
                <c:ext xmlns:c16="http://schemas.microsoft.com/office/drawing/2014/chart" uri="{C3380CC4-5D6E-409C-BE32-E72D297353CC}">
                  <c16:uniqueId val="{0000000F-A51F-40F6-A69D-5376E292F9F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{96091BB7-A418-48A4-A56D-74947A176006}</c15:txfldGUID>
                      <c15:f>Diagramm!$I$62</c15:f>
                      <c15:dlblFieldTableCache>
                        <c:ptCount val="1"/>
                      </c15:dlblFieldTableCache>
                    </c15:dlblFTEntry>
                  </c15:dlblFieldTable>
                  <c15:showDataLabelsRange val="0"/>
                </c:ext>
                <c:ext xmlns:c16="http://schemas.microsoft.com/office/drawing/2014/chart" uri="{C3380CC4-5D6E-409C-BE32-E72D297353CC}">
                  <c16:uniqueId val="{00000010-A51F-40F6-A69D-5376E292F9F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{AACEE6A3-9D4B-4947-9D05-0B1F66BD1505}</c15:txfldGUID>
                      <c15:f>Diagramm!$I$63</c15:f>
                      <c15:dlblFieldTableCache>
                        <c:ptCount val="1"/>
                      </c15:dlblFieldTableCache>
                    </c15:dlblFTEntry>
                  </c15:dlblFieldTable>
                  <c15:showDataLabelsRange val="0"/>
                </c:ext>
                <c:ext xmlns:c16="http://schemas.microsoft.com/office/drawing/2014/chart" uri="{C3380CC4-5D6E-409C-BE32-E72D297353CC}">
                  <c16:uniqueId val="{00000011-A51F-40F6-A69D-5376E292F9F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{935434EE-B0D5-4B13-80AF-97DF00F0BFCC}</c15:txfldGUID>
                      <c15:f>Diagramm!$I$64</c15:f>
                      <c15:dlblFieldTableCache>
                        <c:ptCount val="1"/>
                      </c15:dlblFieldTableCache>
                    </c15:dlblFTEntry>
                  </c15:dlblFieldTable>
                  <c15:showDataLabelsRange val="0"/>
                </c:ext>
                <c:ext xmlns:c16="http://schemas.microsoft.com/office/drawing/2014/chart" uri="{C3380CC4-5D6E-409C-BE32-E72D297353CC}">
                  <c16:uniqueId val="{00000012-A51F-40F6-A69D-5376E292F9F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{BE76C793-2F9C-46AC-86D7-1546BAD4260D}</c15:txfldGUID>
                      <c15:f>Diagramm!$I$65</c15:f>
                      <c15:dlblFieldTableCache>
                        <c:ptCount val="1"/>
                      </c15:dlblFieldTableCache>
                    </c15:dlblFTEntry>
                  </c15:dlblFieldTable>
                  <c15:showDataLabelsRange val="0"/>
                </c:ext>
                <c:ext xmlns:c16="http://schemas.microsoft.com/office/drawing/2014/chart" uri="{C3380CC4-5D6E-409C-BE32-E72D297353CC}">
                  <c16:uniqueId val="{00000013-A51F-40F6-A69D-5376E292F9F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{67102BEF-DA56-4523-8B59-0ACAA781E41A}</c15:txfldGUID>
                      <c15:f>Diagramm!$I$66</c15:f>
                      <c15:dlblFieldTableCache>
                        <c:ptCount val="1"/>
                      </c15:dlblFieldTableCache>
                    </c15:dlblFTEntry>
                  </c15:dlblFieldTable>
                  <c15:showDataLabelsRange val="0"/>
                </c:ext>
                <c:ext xmlns:c16="http://schemas.microsoft.com/office/drawing/2014/chart" uri="{C3380CC4-5D6E-409C-BE32-E72D297353CC}">
                  <c16:uniqueId val="{00000014-A51F-40F6-A69D-5376E292F9F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{7F39256B-D455-4885-BF11-A656A98C3D1C}</c15:txfldGUID>
                      <c15:f>Diagramm!$I$67</c15:f>
                      <c15:dlblFieldTableCache>
                        <c:ptCount val="1"/>
                      </c15:dlblFieldTableCache>
                    </c15:dlblFTEntry>
                  </c15:dlblFieldTable>
                  <c15:showDataLabelsRange val="0"/>
                </c:ext>
                <c:ext xmlns:c16="http://schemas.microsoft.com/office/drawing/2014/chart" uri="{C3380CC4-5D6E-409C-BE32-E72D297353CC}">
                  <c16:uniqueId val="{00000015-A51F-40F6-A69D-5376E292F9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51F-40F6-A69D-5376E292F9F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{FE497109-3858-4136-9990-1517D8467F69}</c15:txfldGUID>
                      <c15:f>Diagramm!$K$46</c15:f>
                      <c15:dlblFieldTableCache>
                        <c:ptCount val="1"/>
                      </c15:dlblFieldTableCache>
                    </c15:dlblFTEntry>
                  </c15:dlblFieldTable>
                  <c15:showDataLabelsRange val="0"/>
                </c:ext>
                <c:ext xmlns:c16="http://schemas.microsoft.com/office/drawing/2014/chart" uri="{C3380CC4-5D6E-409C-BE32-E72D297353CC}">
                  <c16:uniqueId val="{00000017-A51F-40F6-A69D-5376E292F9F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{310917E7-6331-48DC-8876-7D6A85BF45F4}</c15:txfldGUID>
                      <c15:f>Diagramm!$K$47</c15:f>
                      <c15:dlblFieldTableCache>
                        <c:ptCount val="1"/>
                      </c15:dlblFieldTableCache>
                    </c15:dlblFTEntry>
                  </c15:dlblFieldTable>
                  <c15:showDataLabelsRange val="0"/>
                </c:ext>
                <c:ext xmlns:c16="http://schemas.microsoft.com/office/drawing/2014/chart" uri="{C3380CC4-5D6E-409C-BE32-E72D297353CC}">
                  <c16:uniqueId val="{00000018-A51F-40F6-A69D-5376E292F9F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{E64259AF-D8F1-4F67-9178-AA7A33736599}</c15:txfldGUID>
                      <c15:f>Diagramm!$K$48</c15:f>
                      <c15:dlblFieldTableCache>
                        <c:ptCount val="1"/>
                      </c15:dlblFieldTableCache>
                    </c15:dlblFTEntry>
                  </c15:dlblFieldTable>
                  <c15:showDataLabelsRange val="0"/>
                </c:ext>
                <c:ext xmlns:c16="http://schemas.microsoft.com/office/drawing/2014/chart" uri="{C3380CC4-5D6E-409C-BE32-E72D297353CC}">
                  <c16:uniqueId val="{00000019-A51F-40F6-A69D-5376E292F9F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{ACE42971-3CF4-4A15-BF33-C73CAFB00BA8}</c15:txfldGUID>
                      <c15:f>Diagramm!$K$49</c15:f>
                      <c15:dlblFieldTableCache>
                        <c:ptCount val="1"/>
                      </c15:dlblFieldTableCache>
                    </c15:dlblFTEntry>
                  </c15:dlblFieldTable>
                  <c15:showDataLabelsRange val="0"/>
                </c:ext>
                <c:ext xmlns:c16="http://schemas.microsoft.com/office/drawing/2014/chart" uri="{C3380CC4-5D6E-409C-BE32-E72D297353CC}">
                  <c16:uniqueId val="{0000001A-A51F-40F6-A69D-5376E292F9F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{8FDD99A9-E52B-49AB-BF51-0965061DCDCC}</c15:txfldGUID>
                      <c15:f>Diagramm!$K$50</c15:f>
                      <c15:dlblFieldTableCache>
                        <c:ptCount val="1"/>
                      </c15:dlblFieldTableCache>
                    </c15:dlblFTEntry>
                  </c15:dlblFieldTable>
                  <c15:showDataLabelsRange val="0"/>
                </c:ext>
                <c:ext xmlns:c16="http://schemas.microsoft.com/office/drawing/2014/chart" uri="{C3380CC4-5D6E-409C-BE32-E72D297353CC}">
                  <c16:uniqueId val="{0000001B-A51F-40F6-A69D-5376E292F9F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{83D887E8-3E85-4D4E-9721-A4D94419168A}</c15:txfldGUID>
                      <c15:f>Diagramm!$K$51</c15:f>
                      <c15:dlblFieldTableCache>
                        <c:ptCount val="1"/>
                      </c15:dlblFieldTableCache>
                    </c15:dlblFTEntry>
                  </c15:dlblFieldTable>
                  <c15:showDataLabelsRange val="0"/>
                </c:ext>
                <c:ext xmlns:c16="http://schemas.microsoft.com/office/drawing/2014/chart" uri="{C3380CC4-5D6E-409C-BE32-E72D297353CC}">
                  <c16:uniqueId val="{0000001C-A51F-40F6-A69D-5376E292F9F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{B607CA59-2942-4BBA-A676-B48373640C79}</c15:txfldGUID>
                      <c15:f>Diagramm!$K$52</c15:f>
                      <c15:dlblFieldTableCache>
                        <c:ptCount val="1"/>
                      </c15:dlblFieldTableCache>
                    </c15:dlblFTEntry>
                  </c15:dlblFieldTable>
                  <c15:showDataLabelsRange val="0"/>
                </c:ext>
                <c:ext xmlns:c16="http://schemas.microsoft.com/office/drawing/2014/chart" uri="{C3380CC4-5D6E-409C-BE32-E72D297353CC}">
                  <c16:uniqueId val="{0000001D-A51F-40F6-A69D-5376E292F9F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{A3452792-6BA0-4612-AD7A-C243BDCA0D88}</c15:txfldGUID>
                      <c15:f>Diagramm!$K$53</c15:f>
                      <c15:dlblFieldTableCache>
                        <c:ptCount val="1"/>
                      </c15:dlblFieldTableCache>
                    </c15:dlblFTEntry>
                  </c15:dlblFieldTable>
                  <c15:showDataLabelsRange val="0"/>
                </c:ext>
                <c:ext xmlns:c16="http://schemas.microsoft.com/office/drawing/2014/chart" uri="{C3380CC4-5D6E-409C-BE32-E72D297353CC}">
                  <c16:uniqueId val="{0000001E-A51F-40F6-A69D-5376E292F9F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{F66CDE67-7D3D-4FEA-990E-4D8310573F89}</c15:txfldGUID>
                      <c15:f>Diagramm!$K$54</c15:f>
                      <c15:dlblFieldTableCache>
                        <c:ptCount val="1"/>
                      </c15:dlblFieldTableCache>
                    </c15:dlblFTEntry>
                  </c15:dlblFieldTable>
                  <c15:showDataLabelsRange val="0"/>
                </c:ext>
                <c:ext xmlns:c16="http://schemas.microsoft.com/office/drawing/2014/chart" uri="{C3380CC4-5D6E-409C-BE32-E72D297353CC}">
                  <c16:uniqueId val="{0000001F-A51F-40F6-A69D-5376E292F9F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{27150EB5-247A-407D-9FD7-A6140A447E5E}</c15:txfldGUID>
                      <c15:f>Diagramm!$K$55</c15:f>
                      <c15:dlblFieldTableCache>
                        <c:ptCount val="1"/>
                      </c15:dlblFieldTableCache>
                    </c15:dlblFTEntry>
                  </c15:dlblFieldTable>
                  <c15:showDataLabelsRange val="0"/>
                </c:ext>
                <c:ext xmlns:c16="http://schemas.microsoft.com/office/drawing/2014/chart" uri="{C3380CC4-5D6E-409C-BE32-E72D297353CC}">
                  <c16:uniqueId val="{00000020-A51F-40F6-A69D-5376E292F9F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{2DF33EED-9A9F-437E-97B9-BB3EAA940966}</c15:txfldGUID>
                      <c15:f>Diagramm!$K$56</c15:f>
                      <c15:dlblFieldTableCache>
                        <c:ptCount val="1"/>
                      </c15:dlblFieldTableCache>
                    </c15:dlblFTEntry>
                  </c15:dlblFieldTable>
                  <c15:showDataLabelsRange val="0"/>
                </c:ext>
                <c:ext xmlns:c16="http://schemas.microsoft.com/office/drawing/2014/chart" uri="{C3380CC4-5D6E-409C-BE32-E72D297353CC}">
                  <c16:uniqueId val="{00000021-A51F-40F6-A69D-5376E292F9F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{0E8C5F13-058A-422C-8A9F-AA153C49FB60}</c15:txfldGUID>
                      <c15:f>Diagramm!$K$57</c15:f>
                      <c15:dlblFieldTableCache>
                        <c:ptCount val="1"/>
                      </c15:dlblFieldTableCache>
                    </c15:dlblFTEntry>
                  </c15:dlblFieldTable>
                  <c15:showDataLabelsRange val="0"/>
                </c:ext>
                <c:ext xmlns:c16="http://schemas.microsoft.com/office/drawing/2014/chart" uri="{C3380CC4-5D6E-409C-BE32-E72D297353CC}">
                  <c16:uniqueId val="{00000022-A51F-40F6-A69D-5376E292F9F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{504D9FF1-43C5-4E2B-BC2F-43883C82C57F}</c15:txfldGUID>
                      <c15:f>Diagramm!$K$58</c15:f>
                      <c15:dlblFieldTableCache>
                        <c:ptCount val="1"/>
                      </c15:dlblFieldTableCache>
                    </c15:dlblFTEntry>
                  </c15:dlblFieldTable>
                  <c15:showDataLabelsRange val="0"/>
                </c:ext>
                <c:ext xmlns:c16="http://schemas.microsoft.com/office/drawing/2014/chart" uri="{C3380CC4-5D6E-409C-BE32-E72D297353CC}">
                  <c16:uniqueId val="{00000023-A51F-40F6-A69D-5376E292F9F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{3AA07483-2824-4864-8A88-B667BFA14471}</c15:txfldGUID>
                      <c15:f>Diagramm!$K$59</c15:f>
                      <c15:dlblFieldTableCache>
                        <c:ptCount val="1"/>
                      </c15:dlblFieldTableCache>
                    </c15:dlblFTEntry>
                  </c15:dlblFieldTable>
                  <c15:showDataLabelsRange val="0"/>
                </c:ext>
                <c:ext xmlns:c16="http://schemas.microsoft.com/office/drawing/2014/chart" uri="{C3380CC4-5D6E-409C-BE32-E72D297353CC}">
                  <c16:uniqueId val="{00000024-A51F-40F6-A69D-5376E292F9F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{3F9F49D5-3CA1-4F95-9442-D6E568DC00D8}</c15:txfldGUID>
                      <c15:f>Diagramm!$K$60</c15:f>
                      <c15:dlblFieldTableCache>
                        <c:ptCount val="1"/>
                      </c15:dlblFieldTableCache>
                    </c15:dlblFTEntry>
                  </c15:dlblFieldTable>
                  <c15:showDataLabelsRange val="0"/>
                </c:ext>
                <c:ext xmlns:c16="http://schemas.microsoft.com/office/drawing/2014/chart" uri="{C3380CC4-5D6E-409C-BE32-E72D297353CC}">
                  <c16:uniqueId val="{00000025-A51F-40F6-A69D-5376E292F9F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{26EED72A-63CC-4077-A950-9D89849B4580}</c15:txfldGUID>
                      <c15:f>Diagramm!$K$61</c15:f>
                      <c15:dlblFieldTableCache>
                        <c:ptCount val="1"/>
                      </c15:dlblFieldTableCache>
                    </c15:dlblFTEntry>
                  </c15:dlblFieldTable>
                  <c15:showDataLabelsRange val="0"/>
                </c:ext>
                <c:ext xmlns:c16="http://schemas.microsoft.com/office/drawing/2014/chart" uri="{C3380CC4-5D6E-409C-BE32-E72D297353CC}">
                  <c16:uniqueId val="{00000026-A51F-40F6-A69D-5376E292F9F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{E0D4C026-7A16-4DD2-8058-CD4ACA64E8EE}</c15:txfldGUID>
                      <c15:f>Diagramm!$K$62</c15:f>
                      <c15:dlblFieldTableCache>
                        <c:ptCount val="1"/>
                      </c15:dlblFieldTableCache>
                    </c15:dlblFTEntry>
                  </c15:dlblFieldTable>
                  <c15:showDataLabelsRange val="0"/>
                </c:ext>
                <c:ext xmlns:c16="http://schemas.microsoft.com/office/drawing/2014/chart" uri="{C3380CC4-5D6E-409C-BE32-E72D297353CC}">
                  <c16:uniqueId val="{00000027-A51F-40F6-A69D-5376E292F9F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{36D5253C-AB1C-4344-B330-631C48D54767}</c15:txfldGUID>
                      <c15:f>Diagramm!$K$63</c15:f>
                      <c15:dlblFieldTableCache>
                        <c:ptCount val="1"/>
                      </c15:dlblFieldTableCache>
                    </c15:dlblFTEntry>
                  </c15:dlblFieldTable>
                  <c15:showDataLabelsRange val="0"/>
                </c:ext>
                <c:ext xmlns:c16="http://schemas.microsoft.com/office/drawing/2014/chart" uri="{C3380CC4-5D6E-409C-BE32-E72D297353CC}">
                  <c16:uniqueId val="{00000028-A51F-40F6-A69D-5376E292F9F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{9F1AAA3D-7AB0-4B5D-BE73-B4BA4330B131}</c15:txfldGUID>
                      <c15:f>Diagramm!$K$64</c15:f>
                      <c15:dlblFieldTableCache>
                        <c:ptCount val="1"/>
                      </c15:dlblFieldTableCache>
                    </c15:dlblFTEntry>
                  </c15:dlblFieldTable>
                  <c15:showDataLabelsRange val="0"/>
                </c:ext>
                <c:ext xmlns:c16="http://schemas.microsoft.com/office/drawing/2014/chart" uri="{C3380CC4-5D6E-409C-BE32-E72D297353CC}">
                  <c16:uniqueId val="{00000029-A51F-40F6-A69D-5376E292F9F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{DB6278F2-BB73-4B9A-949F-FAF3DF19FCDB}</c15:txfldGUID>
                      <c15:f>Diagramm!$K$65</c15:f>
                      <c15:dlblFieldTableCache>
                        <c:ptCount val="1"/>
                      </c15:dlblFieldTableCache>
                    </c15:dlblFTEntry>
                  </c15:dlblFieldTable>
                  <c15:showDataLabelsRange val="0"/>
                </c:ext>
                <c:ext xmlns:c16="http://schemas.microsoft.com/office/drawing/2014/chart" uri="{C3380CC4-5D6E-409C-BE32-E72D297353CC}">
                  <c16:uniqueId val="{0000002A-A51F-40F6-A69D-5376E292F9F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{FE2AE0CE-6224-4F08-8F4E-E6D7624B1B50}</c15:txfldGUID>
                      <c15:f>Diagramm!$K$66</c15:f>
                      <c15:dlblFieldTableCache>
                        <c:ptCount val="1"/>
                      </c15:dlblFieldTableCache>
                    </c15:dlblFTEntry>
                  </c15:dlblFieldTable>
                  <c15:showDataLabelsRange val="0"/>
                </c:ext>
                <c:ext xmlns:c16="http://schemas.microsoft.com/office/drawing/2014/chart" uri="{C3380CC4-5D6E-409C-BE32-E72D297353CC}">
                  <c16:uniqueId val="{0000002B-A51F-40F6-A69D-5376E292F9F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{BBA0E2DB-BA87-44AD-8DD7-052C6E89781B}</c15:txfldGUID>
                      <c15:f>Diagramm!$K$67</c15:f>
                      <c15:dlblFieldTableCache>
                        <c:ptCount val="1"/>
                      </c15:dlblFieldTableCache>
                    </c15:dlblFTEntry>
                  </c15:dlblFieldTable>
                  <c15:showDataLabelsRange val="0"/>
                </c:ext>
                <c:ext xmlns:c16="http://schemas.microsoft.com/office/drawing/2014/chart" uri="{C3380CC4-5D6E-409C-BE32-E72D297353CC}">
                  <c16:uniqueId val="{0000002C-A51F-40F6-A69D-5376E292F9F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51F-40F6-A69D-5376E292F9F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{D1D00A32-DA6F-42D9-9A92-7633FA55BCB9}</c15:txfldGUID>
                      <c15:f>Diagramm!$J$46</c15:f>
                      <c15:dlblFieldTableCache>
                        <c:ptCount val="1"/>
                      </c15:dlblFieldTableCache>
                    </c15:dlblFTEntry>
                  </c15:dlblFieldTable>
                  <c15:showDataLabelsRange val="0"/>
                </c:ext>
                <c:ext xmlns:c16="http://schemas.microsoft.com/office/drawing/2014/chart" uri="{C3380CC4-5D6E-409C-BE32-E72D297353CC}">
                  <c16:uniqueId val="{0000002E-A51F-40F6-A69D-5376E292F9F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{A6446F58-1EE2-420D-94EA-209D47C77BFD}</c15:txfldGUID>
                      <c15:f>Diagramm!$J$47</c15:f>
                      <c15:dlblFieldTableCache>
                        <c:ptCount val="1"/>
                      </c15:dlblFieldTableCache>
                    </c15:dlblFTEntry>
                  </c15:dlblFieldTable>
                  <c15:showDataLabelsRange val="0"/>
                </c:ext>
                <c:ext xmlns:c16="http://schemas.microsoft.com/office/drawing/2014/chart" uri="{C3380CC4-5D6E-409C-BE32-E72D297353CC}">
                  <c16:uniqueId val="{0000002F-A51F-40F6-A69D-5376E292F9F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{A59A1400-1B62-44E8-A490-C2ECEA1AD816}</c15:txfldGUID>
                      <c15:f>Diagramm!$J$48</c15:f>
                      <c15:dlblFieldTableCache>
                        <c:ptCount val="1"/>
                      </c15:dlblFieldTableCache>
                    </c15:dlblFTEntry>
                  </c15:dlblFieldTable>
                  <c15:showDataLabelsRange val="0"/>
                </c:ext>
                <c:ext xmlns:c16="http://schemas.microsoft.com/office/drawing/2014/chart" uri="{C3380CC4-5D6E-409C-BE32-E72D297353CC}">
                  <c16:uniqueId val="{00000030-A51F-40F6-A69D-5376E292F9F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{84B6FA3F-DD2F-4FF1-82A5-BD42ADDF0691}</c15:txfldGUID>
                      <c15:f>Diagramm!$J$49</c15:f>
                      <c15:dlblFieldTableCache>
                        <c:ptCount val="1"/>
                      </c15:dlblFieldTableCache>
                    </c15:dlblFTEntry>
                  </c15:dlblFieldTable>
                  <c15:showDataLabelsRange val="0"/>
                </c:ext>
                <c:ext xmlns:c16="http://schemas.microsoft.com/office/drawing/2014/chart" uri="{C3380CC4-5D6E-409C-BE32-E72D297353CC}">
                  <c16:uniqueId val="{00000031-A51F-40F6-A69D-5376E292F9F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{92CFE379-7175-4154-9F99-1E47693F60DF}</c15:txfldGUID>
                      <c15:f>Diagramm!$J$50</c15:f>
                      <c15:dlblFieldTableCache>
                        <c:ptCount val="1"/>
                      </c15:dlblFieldTableCache>
                    </c15:dlblFTEntry>
                  </c15:dlblFieldTable>
                  <c15:showDataLabelsRange val="0"/>
                </c:ext>
                <c:ext xmlns:c16="http://schemas.microsoft.com/office/drawing/2014/chart" uri="{C3380CC4-5D6E-409C-BE32-E72D297353CC}">
                  <c16:uniqueId val="{00000032-A51F-40F6-A69D-5376E292F9F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{E66DD047-D6FC-498A-B902-36585BB08299}</c15:txfldGUID>
                      <c15:f>Diagramm!$J$51</c15:f>
                      <c15:dlblFieldTableCache>
                        <c:ptCount val="1"/>
                      </c15:dlblFieldTableCache>
                    </c15:dlblFTEntry>
                  </c15:dlblFieldTable>
                  <c15:showDataLabelsRange val="0"/>
                </c:ext>
                <c:ext xmlns:c16="http://schemas.microsoft.com/office/drawing/2014/chart" uri="{C3380CC4-5D6E-409C-BE32-E72D297353CC}">
                  <c16:uniqueId val="{00000033-A51F-40F6-A69D-5376E292F9F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{03C71B0A-CA54-4832-BD38-C730E1F09E7F}</c15:txfldGUID>
                      <c15:f>Diagramm!$J$52</c15:f>
                      <c15:dlblFieldTableCache>
                        <c:ptCount val="1"/>
                      </c15:dlblFieldTableCache>
                    </c15:dlblFTEntry>
                  </c15:dlblFieldTable>
                  <c15:showDataLabelsRange val="0"/>
                </c:ext>
                <c:ext xmlns:c16="http://schemas.microsoft.com/office/drawing/2014/chart" uri="{C3380CC4-5D6E-409C-BE32-E72D297353CC}">
                  <c16:uniqueId val="{00000034-A51F-40F6-A69D-5376E292F9F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{EE2CE296-493A-4E4F-8BA8-8D0B41AF8F25}</c15:txfldGUID>
                      <c15:f>Diagramm!$J$53</c15:f>
                      <c15:dlblFieldTableCache>
                        <c:ptCount val="1"/>
                      </c15:dlblFieldTableCache>
                    </c15:dlblFTEntry>
                  </c15:dlblFieldTable>
                  <c15:showDataLabelsRange val="0"/>
                </c:ext>
                <c:ext xmlns:c16="http://schemas.microsoft.com/office/drawing/2014/chart" uri="{C3380CC4-5D6E-409C-BE32-E72D297353CC}">
                  <c16:uniqueId val="{00000035-A51F-40F6-A69D-5376E292F9F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{B6BF0D3B-24F4-486A-8F9E-FB30EF0DA707}</c15:txfldGUID>
                      <c15:f>Diagramm!$J$54</c15:f>
                      <c15:dlblFieldTableCache>
                        <c:ptCount val="1"/>
                      </c15:dlblFieldTableCache>
                    </c15:dlblFTEntry>
                  </c15:dlblFieldTable>
                  <c15:showDataLabelsRange val="0"/>
                </c:ext>
                <c:ext xmlns:c16="http://schemas.microsoft.com/office/drawing/2014/chart" uri="{C3380CC4-5D6E-409C-BE32-E72D297353CC}">
                  <c16:uniqueId val="{00000036-A51F-40F6-A69D-5376E292F9F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{9AF6B03A-DB5D-4DBD-9BF1-67B634FF82C5}</c15:txfldGUID>
                      <c15:f>Diagramm!$J$55</c15:f>
                      <c15:dlblFieldTableCache>
                        <c:ptCount val="1"/>
                      </c15:dlblFieldTableCache>
                    </c15:dlblFTEntry>
                  </c15:dlblFieldTable>
                  <c15:showDataLabelsRange val="0"/>
                </c:ext>
                <c:ext xmlns:c16="http://schemas.microsoft.com/office/drawing/2014/chart" uri="{C3380CC4-5D6E-409C-BE32-E72D297353CC}">
                  <c16:uniqueId val="{00000037-A51F-40F6-A69D-5376E292F9F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{F0EC846A-1201-48F0-A732-F72FC6E7971E}</c15:txfldGUID>
                      <c15:f>Diagramm!$J$56</c15:f>
                      <c15:dlblFieldTableCache>
                        <c:ptCount val="1"/>
                      </c15:dlblFieldTableCache>
                    </c15:dlblFTEntry>
                  </c15:dlblFieldTable>
                  <c15:showDataLabelsRange val="0"/>
                </c:ext>
                <c:ext xmlns:c16="http://schemas.microsoft.com/office/drawing/2014/chart" uri="{C3380CC4-5D6E-409C-BE32-E72D297353CC}">
                  <c16:uniqueId val="{00000038-A51F-40F6-A69D-5376E292F9F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{974866C3-88E0-46A4-8E18-A24BCE37A66C}</c15:txfldGUID>
                      <c15:f>Diagramm!$J$57</c15:f>
                      <c15:dlblFieldTableCache>
                        <c:ptCount val="1"/>
                      </c15:dlblFieldTableCache>
                    </c15:dlblFTEntry>
                  </c15:dlblFieldTable>
                  <c15:showDataLabelsRange val="0"/>
                </c:ext>
                <c:ext xmlns:c16="http://schemas.microsoft.com/office/drawing/2014/chart" uri="{C3380CC4-5D6E-409C-BE32-E72D297353CC}">
                  <c16:uniqueId val="{00000039-A51F-40F6-A69D-5376E292F9F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{291099AC-C02A-4B6B-B527-5E34BF618C9E}</c15:txfldGUID>
                      <c15:f>Diagramm!$J$58</c15:f>
                      <c15:dlblFieldTableCache>
                        <c:ptCount val="1"/>
                      </c15:dlblFieldTableCache>
                    </c15:dlblFTEntry>
                  </c15:dlblFieldTable>
                  <c15:showDataLabelsRange val="0"/>
                </c:ext>
                <c:ext xmlns:c16="http://schemas.microsoft.com/office/drawing/2014/chart" uri="{C3380CC4-5D6E-409C-BE32-E72D297353CC}">
                  <c16:uniqueId val="{0000003A-A51F-40F6-A69D-5376E292F9F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{D9F481B6-310B-4F73-A2B4-FF6DAD6DF608}</c15:txfldGUID>
                      <c15:f>Diagramm!$J$59</c15:f>
                      <c15:dlblFieldTableCache>
                        <c:ptCount val="1"/>
                      </c15:dlblFieldTableCache>
                    </c15:dlblFTEntry>
                  </c15:dlblFieldTable>
                  <c15:showDataLabelsRange val="0"/>
                </c:ext>
                <c:ext xmlns:c16="http://schemas.microsoft.com/office/drawing/2014/chart" uri="{C3380CC4-5D6E-409C-BE32-E72D297353CC}">
                  <c16:uniqueId val="{0000003B-A51F-40F6-A69D-5376E292F9F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{E46C9A6A-740C-4FD4-A013-360068D95056}</c15:txfldGUID>
                      <c15:f>Diagramm!$J$60</c15:f>
                      <c15:dlblFieldTableCache>
                        <c:ptCount val="1"/>
                      </c15:dlblFieldTableCache>
                    </c15:dlblFTEntry>
                  </c15:dlblFieldTable>
                  <c15:showDataLabelsRange val="0"/>
                </c:ext>
                <c:ext xmlns:c16="http://schemas.microsoft.com/office/drawing/2014/chart" uri="{C3380CC4-5D6E-409C-BE32-E72D297353CC}">
                  <c16:uniqueId val="{0000003C-A51F-40F6-A69D-5376E292F9F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{CDC85227-6183-446C-AE50-59F7E20E10E8}</c15:txfldGUID>
                      <c15:f>Diagramm!$J$61</c15:f>
                      <c15:dlblFieldTableCache>
                        <c:ptCount val="1"/>
                      </c15:dlblFieldTableCache>
                    </c15:dlblFTEntry>
                  </c15:dlblFieldTable>
                  <c15:showDataLabelsRange val="0"/>
                </c:ext>
                <c:ext xmlns:c16="http://schemas.microsoft.com/office/drawing/2014/chart" uri="{C3380CC4-5D6E-409C-BE32-E72D297353CC}">
                  <c16:uniqueId val="{0000003D-A51F-40F6-A69D-5376E292F9F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{4D0C7C2A-E782-485E-9442-ACAACC7A8E67}</c15:txfldGUID>
                      <c15:f>Diagramm!$J$62</c15:f>
                      <c15:dlblFieldTableCache>
                        <c:ptCount val="1"/>
                      </c15:dlblFieldTableCache>
                    </c15:dlblFTEntry>
                  </c15:dlblFieldTable>
                  <c15:showDataLabelsRange val="0"/>
                </c:ext>
                <c:ext xmlns:c16="http://schemas.microsoft.com/office/drawing/2014/chart" uri="{C3380CC4-5D6E-409C-BE32-E72D297353CC}">
                  <c16:uniqueId val="{0000003E-A51F-40F6-A69D-5376E292F9F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{623D0C03-C809-49F0-BB06-66FDA4C55A96}</c15:txfldGUID>
                      <c15:f>Diagramm!$J$63</c15:f>
                      <c15:dlblFieldTableCache>
                        <c:ptCount val="1"/>
                      </c15:dlblFieldTableCache>
                    </c15:dlblFTEntry>
                  </c15:dlblFieldTable>
                  <c15:showDataLabelsRange val="0"/>
                </c:ext>
                <c:ext xmlns:c16="http://schemas.microsoft.com/office/drawing/2014/chart" uri="{C3380CC4-5D6E-409C-BE32-E72D297353CC}">
                  <c16:uniqueId val="{0000003F-A51F-40F6-A69D-5376E292F9F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{DC397259-B324-4042-AC75-EEE1C48FB7C9}</c15:txfldGUID>
                      <c15:f>Diagramm!$J$64</c15:f>
                      <c15:dlblFieldTableCache>
                        <c:ptCount val="1"/>
                      </c15:dlblFieldTableCache>
                    </c15:dlblFTEntry>
                  </c15:dlblFieldTable>
                  <c15:showDataLabelsRange val="0"/>
                </c:ext>
                <c:ext xmlns:c16="http://schemas.microsoft.com/office/drawing/2014/chart" uri="{C3380CC4-5D6E-409C-BE32-E72D297353CC}">
                  <c16:uniqueId val="{00000040-A51F-40F6-A69D-5376E292F9F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{2AA2B68D-E56C-4597-A7CC-34F539975DF6}</c15:txfldGUID>
                      <c15:f>Diagramm!$J$65</c15:f>
                      <c15:dlblFieldTableCache>
                        <c:ptCount val="1"/>
                      </c15:dlblFieldTableCache>
                    </c15:dlblFTEntry>
                  </c15:dlblFieldTable>
                  <c15:showDataLabelsRange val="0"/>
                </c:ext>
                <c:ext xmlns:c16="http://schemas.microsoft.com/office/drawing/2014/chart" uri="{C3380CC4-5D6E-409C-BE32-E72D297353CC}">
                  <c16:uniqueId val="{00000041-A51F-40F6-A69D-5376E292F9F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{E4CBDCEE-3CB9-4319-8D6B-E585C08A9213}</c15:txfldGUID>
                      <c15:f>Diagramm!$J$66</c15:f>
                      <c15:dlblFieldTableCache>
                        <c:ptCount val="1"/>
                      </c15:dlblFieldTableCache>
                    </c15:dlblFTEntry>
                  </c15:dlblFieldTable>
                  <c15:showDataLabelsRange val="0"/>
                </c:ext>
                <c:ext xmlns:c16="http://schemas.microsoft.com/office/drawing/2014/chart" uri="{C3380CC4-5D6E-409C-BE32-E72D297353CC}">
                  <c16:uniqueId val="{00000042-A51F-40F6-A69D-5376E292F9F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{2FBE80F7-3FFF-4CA4-A6DD-1821DD5C419A}</c15:txfldGUID>
                      <c15:f>Diagramm!$J$67</c15:f>
                      <c15:dlblFieldTableCache>
                        <c:ptCount val="1"/>
                      </c15:dlblFieldTableCache>
                    </c15:dlblFTEntry>
                  </c15:dlblFieldTable>
                  <c15:showDataLabelsRange val="0"/>
                </c:ext>
                <c:ext xmlns:c16="http://schemas.microsoft.com/office/drawing/2014/chart" uri="{C3380CC4-5D6E-409C-BE32-E72D297353CC}">
                  <c16:uniqueId val="{00000043-A51F-40F6-A69D-5376E292F9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51F-40F6-A69D-5376E292F9F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CF-484D-B4C3-5CC6E1432E5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CF-484D-B4C3-5CC6E1432E5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CF-484D-B4C3-5CC6E1432E5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CF-484D-B4C3-5CC6E1432E5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CF-484D-B4C3-5CC6E1432E5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CF-484D-B4C3-5CC6E1432E5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CF-484D-B4C3-5CC6E1432E5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CF-484D-B4C3-5CC6E1432E5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CF-484D-B4C3-5CC6E1432E5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CF-484D-B4C3-5CC6E1432E5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6CF-484D-B4C3-5CC6E1432E5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6CF-484D-B4C3-5CC6E1432E5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6CF-484D-B4C3-5CC6E1432E5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CF-484D-B4C3-5CC6E1432E5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6CF-484D-B4C3-5CC6E1432E5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6CF-484D-B4C3-5CC6E1432E5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6CF-484D-B4C3-5CC6E1432E5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6CF-484D-B4C3-5CC6E1432E5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6CF-484D-B4C3-5CC6E1432E5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6CF-484D-B4C3-5CC6E1432E5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6CF-484D-B4C3-5CC6E1432E5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6CF-484D-B4C3-5CC6E1432E5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6CF-484D-B4C3-5CC6E1432E5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6CF-484D-B4C3-5CC6E1432E5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6CF-484D-B4C3-5CC6E1432E5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6CF-484D-B4C3-5CC6E1432E5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6CF-484D-B4C3-5CC6E1432E5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6CF-484D-B4C3-5CC6E1432E5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6CF-484D-B4C3-5CC6E1432E5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6CF-484D-B4C3-5CC6E1432E5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6CF-484D-B4C3-5CC6E1432E5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6CF-484D-B4C3-5CC6E1432E5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6CF-484D-B4C3-5CC6E1432E5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6CF-484D-B4C3-5CC6E1432E5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6CF-484D-B4C3-5CC6E1432E5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6CF-484D-B4C3-5CC6E1432E5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6CF-484D-B4C3-5CC6E1432E5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6CF-484D-B4C3-5CC6E1432E5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6CF-484D-B4C3-5CC6E1432E5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6CF-484D-B4C3-5CC6E1432E5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6CF-484D-B4C3-5CC6E1432E5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6CF-484D-B4C3-5CC6E1432E5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6CF-484D-B4C3-5CC6E1432E5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6CF-484D-B4C3-5CC6E1432E5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6CF-484D-B4C3-5CC6E1432E5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6CF-484D-B4C3-5CC6E1432E5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6CF-484D-B4C3-5CC6E1432E5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6CF-484D-B4C3-5CC6E1432E5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6CF-484D-B4C3-5CC6E1432E5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6CF-484D-B4C3-5CC6E1432E5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6CF-484D-B4C3-5CC6E1432E5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6CF-484D-B4C3-5CC6E1432E5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6CF-484D-B4C3-5CC6E1432E5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6CF-484D-B4C3-5CC6E1432E5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6CF-484D-B4C3-5CC6E1432E5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6CF-484D-B4C3-5CC6E1432E5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6CF-484D-B4C3-5CC6E1432E5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6CF-484D-B4C3-5CC6E1432E5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6CF-484D-B4C3-5CC6E1432E5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6CF-484D-B4C3-5CC6E1432E5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6CF-484D-B4C3-5CC6E1432E5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6CF-484D-B4C3-5CC6E1432E5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6CF-484D-B4C3-5CC6E1432E5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6CF-484D-B4C3-5CC6E1432E5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6CF-484D-B4C3-5CC6E1432E5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6CF-484D-B4C3-5CC6E1432E5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6CF-484D-B4C3-5CC6E1432E5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6CF-484D-B4C3-5CC6E1432E5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6CF-484D-B4C3-5CC6E1432E5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101.29152117467993</c:v>
                </c:pt>
                <c:pt idx="2">
                  <c:v>102.58304234935984</c:v>
                </c:pt>
                <c:pt idx="3">
                  <c:v>101.71009042886561</c:v>
                </c:pt>
                <c:pt idx="4">
                  <c:v>103.03966335392604</c:v>
                </c:pt>
                <c:pt idx="5">
                  <c:v>102.82030620467364</c:v>
                </c:pt>
                <c:pt idx="6">
                  <c:v>104.20136090966068</c:v>
                </c:pt>
                <c:pt idx="7">
                  <c:v>103.5007610350076</c:v>
                </c:pt>
                <c:pt idx="8">
                  <c:v>102.87178798460023</c:v>
                </c:pt>
                <c:pt idx="9">
                  <c:v>103.03742501566838</c:v>
                </c:pt>
                <c:pt idx="10">
                  <c:v>104.17450085056853</c:v>
                </c:pt>
                <c:pt idx="11">
                  <c:v>104.59083176649655</c:v>
                </c:pt>
                <c:pt idx="12">
                  <c:v>105.43916196615632</c:v>
                </c:pt>
                <c:pt idx="13">
                  <c:v>106.12409347300564</c:v>
                </c:pt>
                <c:pt idx="14">
                  <c:v>106.96570865789239</c:v>
                </c:pt>
                <c:pt idx="15">
                  <c:v>106.54490106544901</c:v>
                </c:pt>
                <c:pt idx="16">
                  <c:v>106.71053809651714</c:v>
                </c:pt>
                <c:pt idx="17">
                  <c:v>106.77097322947444</c:v>
                </c:pt>
                <c:pt idx="18">
                  <c:v>110.01880204136449</c:v>
                </c:pt>
                <c:pt idx="19">
                  <c:v>109.15032679738562</c:v>
                </c:pt>
                <c:pt idx="20">
                  <c:v>108.09159280150415</c:v>
                </c:pt>
                <c:pt idx="21">
                  <c:v>107.95505416778583</c:v>
                </c:pt>
                <c:pt idx="22">
                  <c:v>109.16375682693169</c:v>
                </c:pt>
                <c:pt idx="23">
                  <c:v>108.20127137613036</c:v>
                </c:pt>
                <c:pt idx="24">
                  <c:v>105.17951472826574</c:v>
                </c:pt>
              </c:numCache>
            </c:numRef>
          </c:val>
          <c:smooth val="0"/>
          <c:extLst>
            <c:ext xmlns:c16="http://schemas.microsoft.com/office/drawing/2014/chart" uri="{C3380CC4-5D6E-409C-BE32-E72D297353CC}">
              <c16:uniqueId val="{00000000-5027-4AC5-8BF7-446B6F4AE97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101.38678769541099</c:v>
                </c:pt>
                <c:pt idx="2">
                  <c:v>104.26122037317197</c:v>
                </c:pt>
                <c:pt idx="3">
                  <c:v>106.95915279878972</c:v>
                </c:pt>
                <c:pt idx="4">
                  <c:v>104.03429147755925</c:v>
                </c:pt>
                <c:pt idx="5">
                  <c:v>106.32879475542107</c:v>
                </c:pt>
                <c:pt idx="6">
                  <c:v>110.46394351991931</c:v>
                </c:pt>
                <c:pt idx="7">
                  <c:v>111.04387291981845</c:v>
                </c:pt>
                <c:pt idx="8">
                  <c:v>108.018154311649</c:v>
                </c:pt>
                <c:pt idx="9">
                  <c:v>110.18658598083712</c:v>
                </c:pt>
                <c:pt idx="10">
                  <c:v>112.70801815431165</c:v>
                </c:pt>
                <c:pt idx="11">
                  <c:v>113.01059001512859</c:v>
                </c:pt>
                <c:pt idx="12">
                  <c:v>113.43923348461927</c:v>
                </c:pt>
                <c:pt idx="13">
                  <c:v>114.75037821482603</c:v>
                </c:pt>
                <c:pt idx="14">
                  <c:v>118.02824004034291</c:v>
                </c:pt>
                <c:pt idx="15">
                  <c:v>118.65859808371155</c:v>
                </c:pt>
                <c:pt idx="16">
                  <c:v>118.20474029248614</c:v>
                </c:pt>
                <c:pt idx="17">
                  <c:v>122.59203227433181</c:v>
                </c:pt>
                <c:pt idx="18">
                  <c:v>125.03782148260211</c:v>
                </c:pt>
                <c:pt idx="19">
                  <c:v>128.26525466464952</c:v>
                </c:pt>
                <c:pt idx="20">
                  <c:v>128.31568330811902</c:v>
                </c:pt>
                <c:pt idx="21">
                  <c:v>130.18154311649016</c:v>
                </c:pt>
                <c:pt idx="22">
                  <c:v>135.82955118507311</c:v>
                </c:pt>
                <c:pt idx="23">
                  <c:v>134.94704992435703</c:v>
                </c:pt>
                <c:pt idx="24">
                  <c:v>130.55975794251137</c:v>
                </c:pt>
              </c:numCache>
            </c:numRef>
          </c:val>
          <c:smooth val="0"/>
          <c:extLst>
            <c:ext xmlns:c16="http://schemas.microsoft.com/office/drawing/2014/chart" uri="{C3380CC4-5D6E-409C-BE32-E72D297353CC}">
              <c16:uniqueId val="{00000001-5027-4AC5-8BF7-446B6F4AE97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103.3710932168691</c:v>
                </c:pt>
                <c:pt idx="2">
                  <c:v>101.74696328647468</c:v>
                </c:pt>
                <c:pt idx="3">
                  <c:v>103.43933397024702</c:v>
                </c:pt>
                <c:pt idx="4">
                  <c:v>99.617851781083672</c:v>
                </c:pt>
                <c:pt idx="5">
                  <c:v>102.74327828579229</c:v>
                </c:pt>
                <c:pt idx="6">
                  <c:v>100.61416678040125</c:v>
                </c:pt>
                <c:pt idx="7">
                  <c:v>101.59683362904326</c:v>
                </c:pt>
                <c:pt idx="8">
                  <c:v>98.880851644602146</c:v>
                </c:pt>
                <c:pt idx="9">
                  <c:v>99.808925890541829</c:v>
                </c:pt>
                <c:pt idx="10">
                  <c:v>99.167462808789409</c:v>
                </c:pt>
                <c:pt idx="11">
                  <c:v>98.28033301487649</c:v>
                </c:pt>
                <c:pt idx="12">
                  <c:v>96.656203084482044</c:v>
                </c:pt>
                <c:pt idx="13">
                  <c:v>98.485055275010239</c:v>
                </c:pt>
                <c:pt idx="14">
                  <c:v>97.2840180155589</c:v>
                </c:pt>
                <c:pt idx="15">
                  <c:v>96.697147536508794</c:v>
                </c:pt>
                <c:pt idx="16">
                  <c:v>93.353350620990867</c:v>
                </c:pt>
                <c:pt idx="17">
                  <c:v>96.178517810836624</c:v>
                </c:pt>
                <c:pt idx="18">
                  <c:v>94.827350893953863</c:v>
                </c:pt>
                <c:pt idx="19">
                  <c:v>98.744370137846332</c:v>
                </c:pt>
                <c:pt idx="20">
                  <c:v>97.666166234475227</c:v>
                </c:pt>
                <c:pt idx="21">
                  <c:v>100.06824075337792</c:v>
                </c:pt>
                <c:pt idx="22">
                  <c:v>98.79896274054866</c:v>
                </c:pt>
                <c:pt idx="23">
                  <c:v>101.33751876620718</c:v>
                </c:pt>
                <c:pt idx="24">
                  <c:v>98.92179609662891</c:v>
                </c:pt>
              </c:numCache>
            </c:numRef>
          </c:val>
          <c:smooth val="0"/>
          <c:extLst>
            <c:ext xmlns:c16="http://schemas.microsoft.com/office/drawing/2014/chart" uri="{C3380CC4-5D6E-409C-BE32-E72D297353CC}">
              <c16:uniqueId val="{00000002-5027-4AC5-8BF7-446B6F4AE97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027-4AC5-8BF7-446B6F4AE97D}"/>
                </c:ext>
              </c:extLst>
            </c:dLbl>
            <c:dLbl>
              <c:idx val="1"/>
              <c:delete val="1"/>
              <c:extLst>
                <c:ext xmlns:c15="http://schemas.microsoft.com/office/drawing/2012/chart" uri="{CE6537A1-D6FC-4f65-9D91-7224C49458BB}"/>
                <c:ext xmlns:c16="http://schemas.microsoft.com/office/drawing/2014/chart" uri="{C3380CC4-5D6E-409C-BE32-E72D297353CC}">
                  <c16:uniqueId val="{00000004-5027-4AC5-8BF7-446B6F4AE97D}"/>
                </c:ext>
              </c:extLst>
            </c:dLbl>
            <c:dLbl>
              <c:idx val="2"/>
              <c:delete val="1"/>
              <c:extLst>
                <c:ext xmlns:c15="http://schemas.microsoft.com/office/drawing/2012/chart" uri="{CE6537A1-D6FC-4f65-9D91-7224C49458BB}"/>
                <c:ext xmlns:c16="http://schemas.microsoft.com/office/drawing/2014/chart" uri="{C3380CC4-5D6E-409C-BE32-E72D297353CC}">
                  <c16:uniqueId val="{00000005-5027-4AC5-8BF7-446B6F4AE97D}"/>
                </c:ext>
              </c:extLst>
            </c:dLbl>
            <c:dLbl>
              <c:idx val="3"/>
              <c:delete val="1"/>
              <c:extLst>
                <c:ext xmlns:c15="http://schemas.microsoft.com/office/drawing/2012/chart" uri="{CE6537A1-D6FC-4f65-9D91-7224C49458BB}"/>
                <c:ext xmlns:c16="http://schemas.microsoft.com/office/drawing/2014/chart" uri="{C3380CC4-5D6E-409C-BE32-E72D297353CC}">
                  <c16:uniqueId val="{00000006-5027-4AC5-8BF7-446B6F4AE97D}"/>
                </c:ext>
              </c:extLst>
            </c:dLbl>
            <c:dLbl>
              <c:idx val="4"/>
              <c:delete val="1"/>
              <c:extLst>
                <c:ext xmlns:c15="http://schemas.microsoft.com/office/drawing/2012/chart" uri="{CE6537A1-D6FC-4f65-9D91-7224C49458BB}"/>
                <c:ext xmlns:c16="http://schemas.microsoft.com/office/drawing/2014/chart" uri="{C3380CC4-5D6E-409C-BE32-E72D297353CC}">
                  <c16:uniqueId val="{00000007-5027-4AC5-8BF7-446B6F4AE97D}"/>
                </c:ext>
              </c:extLst>
            </c:dLbl>
            <c:dLbl>
              <c:idx val="5"/>
              <c:delete val="1"/>
              <c:extLst>
                <c:ext xmlns:c15="http://schemas.microsoft.com/office/drawing/2012/chart" uri="{CE6537A1-D6FC-4f65-9D91-7224C49458BB}"/>
                <c:ext xmlns:c16="http://schemas.microsoft.com/office/drawing/2014/chart" uri="{C3380CC4-5D6E-409C-BE32-E72D297353CC}">
                  <c16:uniqueId val="{00000008-5027-4AC5-8BF7-446B6F4AE97D}"/>
                </c:ext>
              </c:extLst>
            </c:dLbl>
            <c:dLbl>
              <c:idx val="6"/>
              <c:delete val="1"/>
              <c:extLst>
                <c:ext xmlns:c15="http://schemas.microsoft.com/office/drawing/2012/chart" uri="{CE6537A1-D6FC-4f65-9D91-7224C49458BB}"/>
                <c:ext xmlns:c16="http://schemas.microsoft.com/office/drawing/2014/chart" uri="{C3380CC4-5D6E-409C-BE32-E72D297353CC}">
                  <c16:uniqueId val="{00000009-5027-4AC5-8BF7-446B6F4AE97D}"/>
                </c:ext>
              </c:extLst>
            </c:dLbl>
            <c:dLbl>
              <c:idx val="7"/>
              <c:delete val="1"/>
              <c:extLst>
                <c:ext xmlns:c15="http://schemas.microsoft.com/office/drawing/2012/chart" uri="{CE6537A1-D6FC-4f65-9D91-7224C49458BB}"/>
                <c:ext xmlns:c16="http://schemas.microsoft.com/office/drawing/2014/chart" uri="{C3380CC4-5D6E-409C-BE32-E72D297353CC}">
                  <c16:uniqueId val="{0000000A-5027-4AC5-8BF7-446B6F4AE97D}"/>
                </c:ext>
              </c:extLst>
            </c:dLbl>
            <c:dLbl>
              <c:idx val="8"/>
              <c:delete val="1"/>
              <c:extLst>
                <c:ext xmlns:c15="http://schemas.microsoft.com/office/drawing/2012/chart" uri="{CE6537A1-D6FC-4f65-9D91-7224C49458BB}"/>
                <c:ext xmlns:c16="http://schemas.microsoft.com/office/drawing/2014/chart" uri="{C3380CC4-5D6E-409C-BE32-E72D297353CC}">
                  <c16:uniqueId val="{0000000B-5027-4AC5-8BF7-446B6F4AE97D}"/>
                </c:ext>
              </c:extLst>
            </c:dLbl>
            <c:dLbl>
              <c:idx val="9"/>
              <c:delete val="1"/>
              <c:extLst>
                <c:ext xmlns:c15="http://schemas.microsoft.com/office/drawing/2012/chart" uri="{CE6537A1-D6FC-4f65-9D91-7224C49458BB}"/>
                <c:ext xmlns:c16="http://schemas.microsoft.com/office/drawing/2014/chart" uri="{C3380CC4-5D6E-409C-BE32-E72D297353CC}">
                  <c16:uniqueId val="{0000000C-5027-4AC5-8BF7-446B6F4AE97D}"/>
                </c:ext>
              </c:extLst>
            </c:dLbl>
            <c:dLbl>
              <c:idx val="10"/>
              <c:delete val="1"/>
              <c:extLst>
                <c:ext xmlns:c15="http://schemas.microsoft.com/office/drawing/2012/chart" uri="{CE6537A1-D6FC-4f65-9D91-7224C49458BB}"/>
                <c:ext xmlns:c16="http://schemas.microsoft.com/office/drawing/2014/chart" uri="{C3380CC4-5D6E-409C-BE32-E72D297353CC}">
                  <c16:uniqueId val="{0000000D-5027-4AC5-8BF7-446B6F4AE97D}"/>
                </c:ext>
              </c:extLst>
            </c:dLbl>
            <c:dLbl>
              <c:idx val="11"/>
              <c:delete val="1"/>
              <c:extLst>
                <c:ext xmlns:c15="http://schemas.microsoft.com/office/drawing/2012/chart" uri="{CE6537A1-D6FC-4f65-9D91-7224C49458BB}"/>
                <c:ext xmlns:c16="http://schemas.microsoft.com/office/drawing/2014/chart" uri="{C3380CC4-5D6E-409C-BE32-E72D297353CC}">
                  <c16:uniqueId val="{0000000E-5027-4AC5-8BF7-446B6F4AE97D}"/>
                </c:ext>
              </c:extLst>
            </c:dLbl>
            <c:dLbl>
              <c:idx val="12"/>
              <c:delete val="1"/>
              <c:extLst>
                <c:ext xmlns:c15="http://schemas.microsoft.com/office/drawing/2012/chart" uri="{CE6537A1-D6FC-4f65-9D91-7224C49458BB}"/>
                <c:ext xmlns:c16="http://schemas.microsoft.com/office/drawing/2014/chart" uri="{C3380CC4-5D6E-409C-BE32-E72D297353CC}">
                  <c16:uniqueId val="{0000000F-5027-4AC5-8BF7-446B6F4AE97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027-4AC5-8BF7-446B6F4AE97D}"/>
                </c:ext>
              </c:extLst>
            </c:dLbl>
            <c:dLbl>
              <c:idx val="14"/>
              <c:delete val="1"/>
              <c:extLst>
                <c:ext xmlns:c15="http://schemas.microsoft.com/office/drawing/2012/chart" uri="{CE6537A1-D6FC-4f65-9D91-7224C49458BB}"/>
                <c:ext xmlns:c16="http://schemas.microsoft.com/office/drawing/2014/chart" uri="{C3380CC4-5D6E-409C-BE32-E72D297353CC}">
                  <c16:uniqueId val="{00000011-5027-4AC5-8BF7-446B6F4AE97D}"/>
                </c:ext>
              </c:extLst>
            </c:dLbl>
            <c:dLbl>
              <c:idx val="15"/>
              <c:delete val="1"/>
              <c:extLst>
                <c:ext xmlns:c15="http://schemas.microsoft.com/office/drawing/2012/chart" uri="{CE6537A1-D6FC-4f65-9D91-7224C49458BB}"/>
                <c:ext xmlns:c16="http://schemas.microsoft.com/office/drawing/2014/chart" uri="{C3380CC4-5D6E-409C-BE32-E72D297353CC}">
                  <c16:uniqueId val="{00000012-5027-4AC5-8BF7-446B6F4AE97D}"/>
                </c:ext>
              </c:extLst>
            </c:dLbl>
            <c:dLbl>
              <c:idx val="16"/>
              <c:delete val="1"/>
              <c:extLst>
                <c:ext xmlns:c15="http://schemas.microsoft.com/office/drawing/2012/chart" uri="{CE6537A1-D6FC-4f65-9D91-7224C49458BB}"/>
                <c:ext xmlns:c16="http://schemas.microsoft.com/office/drawing/2014/chart" uri="{C3380CC4-5D6E-409C-BE32-E72D297353CC}">
                  <c16:uniqueId val="{00000013-5027-4AC5-8BF7-446B6F4AE97D}"/>
                </c:ext>
              </c:extLst>
            </c:dLbl>
            <c:dLbl>
              <c:idx val="17"/>
              <c:delete val="1"/>
              <c:extLst>
                <c:ext xmlns:c15="http://schemas.microsoft.com/office/drawing/2012/chart" uri="{CE6537A1-D6FC-4f65-9D91-7224C49458BB}"/>
                <c:ext xmlns:c16="http://schemas.microsoft.com/office/drawing/2014/chart" uri="{C3380CC4-5D6E-409C-BE32-E72D297353CC}">
                  <c16:uniqueId val="{00000014-5027-4AC5-8BF7-446B6F4AE97D}"/>
                </c:ext>
              </c:extLst>
            </c:dLbl>
            <c:dLbl>
              <c:idx val="18"/>
              <c:delete val="1"/>
              <c:extLst>
                <c:ext xmlns:c15="http://schemas.microsoft.com/office/drawing/2012/chart" uri="{CE6537A1-D6FC-4f65-9D91-7224C49458BB}"/>
                <c:ext xmlns:c16="http://schemas.microsoft.com/office/drawing/2014/chart" uri="{C3380CC4-5D6E-409C-BE32-E72D297353CC}">
                  <c16:uniqueId val="{00000015-5027-4AC5-8BF7-446B6F4AE97D}"/>
                </c:ext>
              </c:extLst>
            </c:dLbl>
            <c:dLbl>
              <c:idx val="19"/>
              <c:delete val="1"/>
              <c:extLst>
                <c:ext xmlns:c15="http://schemas.microsoft.com/office/drawing/2012/chart" uri="{CE6537A1-D6FC-4f65-9D91-7224C49458BB}"/>
                <c:ext xmlns:c16="http://schemas.microsoft.com/office/drawing/2014/chart" uri="{C3380CC4-5D6E-409C-BE32-E72D297353CC}">
                  <c16:uniqueId val="{00000016-5027-4AC5-8BF7-446B6F4AE97D}"/>
                </c:ext>
              </c:extLst>
            </c:dLbl>
            <c:dLbl>
              <c:idx val="20"/>
              <c:delete val="1"/>
              <c:extLst>
                <c:ext xmlns:c15="http://schemas.microsoft.com/office/drawing/2012/chart" uri="{CE6537A1-D6FC-4f65-9D91-7224C49458BB}"/>
                <c:ext xmlns:c16="http://schemas.microsoft.com/office/drawing/2014/chart" uri="{C3380CC4-5D6E-409C-BE32-E72D297353CC}">
                  <c16:uniqueId val="{00000017-5027-4AC5-8BF7-446B6F4AE97D}"/>
                </c:ext>
              </c:extLst>
            </c:dLbl>
            <c:dLbl>
              <c:idx val="21"/>
              <c:delete val="1"/>
              <c:extLst>
                <c:ext xmlns:c15="http://schemas.microsoft.com/office/drawing/2012/chart" uri="{CE6537A1-D6FC-4f65-9D91-7224C49458BB}"/>
                <c:ext xmlns:c16="http://schemas.microsoft.com/office/drawing/2014/chart" uri="{C3380CC4-5D6E-409C-BE32-E72D297353CC}">
                  <c16:uniqueId val="{00000018-5027-4AC5-8BF7-446B6F4AE97D}"/>
                </c:ext>
              </c:extLst>
            </c:dLbl>
            <c:dLbl>
              <c:idx val="22"/>
              <c:delete val="1"/>
              <c:extLst>
                <c:ext xmlns:c15="http://schemas.microsoft.com/office/drawing/2012/chart" uri="{CE6537A1-D6FC-4f65-9D91-7224C49458BB}"/>
                <c:ext xmlns:c16="http://schemas.microsoft.com/office/drawing/2014/chart" uri="{C3380CC4-5D6E-409C-BE32-E72D297353CC}">
                  <c16:uniqueId val="{00000019-5027-4AC5-8BF7-446B6F4AE97D}"/>
                </c:ext>
              </c:extLst>
            </c:dLbl>
            <c:dLbl>
              <c:idx val="23"/>
              <c:delete val="1"/>
              <c:extLst>
                <c:ext xmlns:c15="http://schemas.microsoft.com/office/drawing/2012/chart" uri="{CE6537A1-D6FC-4f65-9D91-7224C49458BB}"/>
                <c:ext xmlns:c16="http://schemas.microsoft.com/office/drawing/2014/chart" uri="{C3380CC4-5D6E-409C-BE32-E72D297353CC}">
                  <c16:uniqueId val="{0000001A-5027-4AC5-8BF7-446B6F4AE97D}"/>
                </c:ext>
              </c:extLst>
            </c:dLbl>
            <c:dLbl>
              <c:idx val="24"/>
              <c:delete val="1"/>
              <c:extLst>
                <c:ext xmlns:c15="http://schemas.microsoft.com/office/drawing/2012/chart" uri="{CE6537A1-D6FC-4f65-9D91-7224C49458BB}"/>
                <c:ext xmlns:c16="http://schemas.microsoft.com/office/drawing/2014/chart" uri="{C3380CC4-5D6E-409C-BE32-E72D297353CC}">
                  <c16:uniqueId val="{0000001B-5027-4AC5-8BF7-446B6F4AE97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027-4AC5-8BF7-446B6F4AE97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Offenbach am Main, Stadt (06413)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46990</v>
      </c>
      <c r="F11" s="238">
        <v>48340</v>
      </c>
      <c r="G11" s="238">
        <v>48770</v>
      </c>
      <c r="H11" s="238">
        <v>48230</v>
      </c>
      <c r="I11" s="265">
        <v>48291</v>
      </c>
      <c r="J11" s="263">
        <v>-1301</v>
      </c>
      <c r="K11" s="266">
        <v>-2.6940837837278169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18.667801659927644</v>
      </c>
      <c r="E13" s="115">
        <v>8772</v>
      </c>
      <c r="F13" s="114">
        <v>9008</v>
      </c>
      <c r="G13" s="114">
        <v>9174</v>
      </c>
      <c r="H13" s="114">
        <v>9150</v>
      </c>
      <c r="I13" s="140">
        <v>8952</v>
      </c>
      <c r="J13" s="115">
        <v>-180</v>
      </c>
      <c r="K13" s="116">
        <v>-2.0107238605898123</v>
      </c>
    </row>
    <row r="14" spans="1:255" ht="14.1" customHeight="1" x14ac:dyDescent="0.2">
      <c r="A14" s="306" t="s">
        <v>230</v>
      </c>
      <c r="B14" s="307"/>
      <c r="C14" s="308"/>
      <c r="D14" s="113">
        <v>54.08597573951905</v>
      </c>
      <c r="E14" s="115">
        <v>25415</v>
      </c>
      <c r="F14" s="114">
        <v>26011</v>
      </c>
      <c r="G14" s="114">
        <v>26253</v>
      </c>
      <c r="H14" s="114">
        <v>25719</v>
      </c>
      <c r="I14" s="140">
        <v>25830</v>
      </c>
      <c r="J14" s="115">
        <v>-415</v>
      </c>
      <c r="K14" s="116">
        <v>-1.6066589237320945</v>
      </c>
    </row>
    <row r="15" spans="1:255" ht="14.1" customHeight="1" x14ac:dyDescent="0.2">
      <c r="A15" s="306" t="s">
        <v>231</v>
      </c>
      <c r="B15" s="307"/>
      <c r="C15" s="308"/>
      <c r="D15" s="113">
        <v>12.030219195573526</v>
      </c>
      <c r="E15" s="115">
        <v>5653</v>
      </c>
      <c r="F15" s="114">
        <v>5900</v>
      </c>
      <c r="G15" s="114">
        <v>5915</v>
      </c>
      <c r="H15" s="114">
        <v>6015</v>
      </c>
      <c r="I15" s="140">
        <v>6068</v>
      </c>
      <c r="J15" s="115">
        <v>-415</v>
      </c>
      <c r="K15" s="116">
        <v>-6.8391562294001318</v>
      </c>
    </row>
    <row r="16" spans="1:255" ht="14.1" customHeight="1" x14ac:dyDescent="0.2">
      <c r="A16" s="306" t="s">
        <v>232</v>
      </c>
      <c r="B16" s="307"/>
      <c r="C16" s="308"/>
      <c r="D16" s="113">
        <v>13.828474143434773</v>
      </c>
      <c r="E16" s="115">
        <v>6498</v>
      </c>
      <c r="F16" s="114">
        <v>6763</v>
      </c>
      <c r="G16" s="114">
        <v>6766</v>
      </c>
      <c r="H16" s="114">
        <v>6706</v>
      </c>
      <c r="I16" s="140">
        <v>6784</v>
      </c>
      <c r="J16" s="115">
        <v>-286</v>
      </c>
      <c r="K16" s="116">
        <v>-4.2158018867924527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0.10853373058097468</v>
      </c>
      <c r="E18" s="115">
        <v>51</v>
      </c>
      <c r="F18" s="114">
        <v>50</v>
      </c>
      <c r="G18" s="114">
        <v>47</v>
      </c>
      <c r="H18" s="114">
        <v>48</v>
      </c>
      <c r="I18" s="140">
        <v>52</v>
      </c>
      <c r="J18" s="115">
        <v>-1</v>
      </c>
      <c r="K18" s="116">
        <v>-1.9230769230769231</v>
      </c>
    </row>
    <row r="19" spans="1:255" ht="14.1" customHeight="1" x14ac:dyDescent="0.2">
      <c r="A19" s="306" t="s">
        <v>235</v>
      </c>
      <c r="B19" s="307" t="s">
        <v>236</v>
      </c>
      <c r="C19" s="308"/>
      <c r="D19" s="113">
        <v>2.1281123643328369E-2</v>
      </c>
      <c r="E19" s="115">
        <v>10</v>
      </c>
      <c r="F19" s="114">
        <v>10</v>
      </c>
      <c r="G19" s="114">
        <v>8</v>
      </c>
      <c r="H19" s="114">
        <v>10</v>
      </c>
      <c r="I19" s="140">
        <v>10</v>
      </c>
      <c r="J19" s="115">
        <v>0</v>
      </c>
      <c r="K19" s="116">
        <v>0</v>
      </c>
    </row>
    <row r="20" spans="1:255" ht="14.1" customHeight="1" x14ac:dyDescent="0.2">
      <c r="A20" s="306">
        <v>12</v>
      </c>
      <c r="B20" s="307" t="s">
        <v>237</v>
      </c>
      <c r="C20" s="308"/>
      <c r="D20" s="113">
        <v>0.43200680995956586</v>
      </c>
      <c r="E20" s="115">
        <v>203</v>
      </c>
      <c r="F20" s="114">
        <v>202</v>
      </c>
      <c r="G20" s="114">
        <v>228</v>
      </c>
      <c r="H20" s="114">
        <v>227</v>
      </c>
      <c r="I20" s="140">
        <v>213</v>
      </c>
      <c r="J20" s="115">
        <v>-10</v>
      </c>
      <c r="K20" s="116">
        <v>-4.694835680751174</v>
      </c>
    </row>
    <row r="21" spans="1:255" ht="14.1" customHeight="1" x14ac:dyDescent="0.2">
      <c r="A21" s="306">
        <v>21</v>
      </c>
      <c r="B21" s="307" t="s">
        <v>238</v>
      </c>
      <c r="C21" s="308"/>
      <c r="D21" s="113" t="s">
        <v>513</v>
      </c>
      <c r="E21" s="115" t="s">
        <v>513</v>
      </c>
      <c r="F21" s="114" t="s">
        <v>513</v>
      </c>
      <c r="G21" s="114">
        <v>17</v>
      </c>
      <c r="H21" s="114">
        <v>19</v>
      </c>
      <c r="I21" s="140">
        <v>18</v>
      </c>
      <c r="J21" s="115" t="s">
        <v>513</v>
      </c>
      <c r="K21" s="116" t="s">
        <v>513</v>
      </c>
    </row>
    <row r="22" spans="1:255" ht="14.1" customHeight="1" x14ac:dyDescent="0.2">
      <c r="A22" s="306">
        <v>22</v>
      </c>
      <c r="B22" s="307" t="s">
        <v>239</v>
      </c>
      <c r="C22" s="308"/>
      <c r="D22" s="113">
        <v>0.52138752926154497</v>
      </c>
      <c r="E22" s="115">
        <v>245</v>
      </c>
      <c r="F22" s="114">
        <v>259</v>
      </c>
      <c r="G22" s="114">
        <v>280</v>
      </c>
      <c r="H22" s="114">
        <v>278</v>
      </c>
      <c r="I22" s="140">
        <v>288</v>
      </c>
      <c r="J22" s="115">
        <v>-43</v>
      </c>
      <c r="K22" s="116">
        <v>-14.930555555555555</v>
      </c>
    </row>
    <row r="23" spans="1:255" ht="14.1" customHeight="1" x14ac:dyDescent="0.2">
      <c r="A23" s="306">
        <v>23</v>
      </c>
      <c r="B23" s="307" t="s">
        <v>240</v>
      </c>
      <c r="C23" s="308"/>
      <c r="D23" s="113">
        <v>0.6809959565865078</v>
      </c>
      <c r="E23" s="115">
        <v>320</v>
      </c>
      <c r="F23" s="114">
        <v>344</v>
      </c>
      <c r="G23" s="114">
        <v>367</v>
      </c>
      <c r="H23" s="114">
        <v>369</v>
      </c>
      <c r="I23" s="140">
        <v>359</v>
      </c>
      <c r="J23" s="115">
        <v>-39</v>
      </c>
      <c r="K23" s="116">
        <v>-10.863509749303621</v>
      </c>
    </row>
    <row r="24" spans="1:255" ht="14.1" customHeight="1" x14ac:dyDescent="0.2">
      <c r="A24" s="306">
        <v>24</v>
      </c>
      <c r="B24" s="307" t="s">
        <v>241</v>
      </c>
      <c r="C24" s="308"/>
      <c r="D24" s="113">
        <v>2.8154926580123432</v>
      </c>
      <c r="E24" s="115">
        <v>1323</v>
      </c>
      <c r="F24" s="114">
        <v>1545</v>
      </c>
      <c r="G24" s="114">
        <v>1592</v>
      </c>
      <c r="H24" s="114">
        <v>1635</v>
      </c>
      <c r="I24" s="140">
        <v>1609</v>
      </c>
      <c r="J24" s="115">
        <v>-286</v>
      </c>
      <c r="K24" s="116">
        <v>-17.775015537600993</v>
      </c>
    </row>
    <row r="25" spans="1:255" ht="14.1" customHeight="1" x14ac:dyDescent="0.2">
      <c r="A25" s="306">
        <v>25</v>
      </c>
      <c r="B25" s="307" t="s">
        <v>242</v>
      </c>
      <c r="C25" s="308"/>
      <c r="D25" s="113">
        <v>3.924239199829751</v>
      </c>
      <c r="E25" s="115">
        <v>1844</v>
      </c>
      <c r="F25" s="114">
        <v>1998</v>
      </c>
      <c r="G25" s="114">
        <v>2031</v>
      </c>
      <c r="H25" s="114">
        <v>1974</v>
      </c>
      <c r="I25" s="140">
        <v>1953</v>
      </c>
      <c r="J25" s="115">
        <v>-109</v>
      </c>
      <c r="K25" s="116">
        <v>-5.5811571940604194</v>
      </c>
    </row>
    <row r="26" spans="1:255" ht="14.1" customHeight="1" x14ac:dyDescent="0.2">
      <c r="A26" s="306">
        <v>26</v>
      </c>
      <c r="B26" s="307" t="s">
        <v>243</v>
      </c>
      <c r="C26" s="308"/>
      <c r="D26" s="113">
        <v>2.6154500957650564</v>
      </c>
      <c r="E26" s="115">
        <v>1229</v>
      </c>
      <c r="F26" s="114">
        <v>1265</v>
      </c>
      <c r="G26" s="114">
        <v>1273</v>
      </c>
      <c r="H26" s="114">
        <v>1262</v>
      </c>
      <c r="I26" s="140">
        <v>1292</v>
      </c>
      <c r="J26" s="115">
        <v>-63</v>
      </c>
      <c r="K26" s="116">
        <v>-4.8761609907120746</v>
      </c>
    </row>
    <row r="27" spans="1:255" ht="14.1" customHeight="1" x14ac:dyDescent="0.2">
      <c r="A27" s="306">
        <v>27</v>
      </c>
      <c r="B27" s="307" t="s">
        <v>244</v>
      </c>
      <c r="C27" s="308"/>
      <c r="D27" s="113">
        <v>2.25792721855714</v>
      </c>
      <c r="E27" s="115">
        <v>1061</v>
      </c>
      <c r="F27" s="114">
        <v>1117</v>
      </c>
      <c r="G27" s="114">
        <v>1131</v>
      </c>
      <c r="H27" s="114">
        <v>1130</v>
      </c>
      <c r="I27" s="140">
        <v>1137</v>
      </c>
      <c r="J27" s="115">
        <v>-76</v>
      </c>
      <c r="K27" s="116">
        <v>-6.6842568161829377</v>
      </c>
    </row>
    <row r="28" spans="1:255" ht="14.1" customHeight="1" x14ac:dyDescent="0.2">
      <c r="A28" s="306">
        <v>28</v>
      </c>
      <c r="B28" s="307" t="s">
        <v>245</v>
      </c>
      <c r="C28" s="308"/>
      <c r="D28" s="113">
        <v>0.30219195573526281</v>
      </c>
      <c r="E28" s="115">
        <v>142</v>
      </c>
      <c r="F28" s="114">
        <v>141</v>
      </c>
      <c r="G28" s="114">
        <v>152</v>
      </c>
      <c r="H28" s="114">
        <v>152</v>
      </c>
      <c r="I28" s="140">
        <v>151</v>
      </c>
      <c r="J28" s="115">
        <v>-9</v>
      </c>
      <c r="K28" s="116">
        <v>-5.9602649006622519</v>
      </c>
    </row>
    <row r="29" spans="1:255" ht="14.1" customHeight="1" x14ac:dyDescent="0.2">
      <c r="A29" s="306">
        <v>29</v>
      </c>
      <c r="B29" s="307" t="s">
        <v>246</v>
      </c>
      <c r="C29" s="308"/>
      <c r="D29" s="113">
        <v>1.5407533517769738</v>
      </c>
      <c r="E29" s="115">
        <v>724</v>
      </c>
      <c r="F29" s="114">
        <v>710</v>
      </c>
      <c r="G29" s="114">
        <v>704</v>
      </c>
      <c r="H29" s="114">
        <v>713</v>
      </c>
      <c r="I29" s="140">
        <v>702</v>
      </c>
      <c r="J29" s="115">
        <v>22</v>
      </c>
      <c r="K29" s="116">
        <v>3.133903133903134</v>
      </c>
    </row>
    <row r="30" spans="1:255" ht="14.1" customHeight="1" x14ac:dyDescent="0.2">
      <c r="A30" s="306" t="s">
        <v>247</v>
      </c>
      <c r="B30" s="307" t="s">
        <v>248</v>
      </c>
      <c r="C30" s="308"/>
      <c r="D30" s="113">
        <v>0.2021706746116195</v>
      </c>
      <c r="E30" s="115">
        <v>95</v>
      </c>
      <c r="F30" s="114">
        <v>93</v>
      </c>
      <c r="G30" s="114">
        <v>95</v>
      </c>
      <c r="H30" s="114">
        <v>100</v>
      </c>
      <c r="I30" s="140">
        <v>96</v>
      </c>
      <c r="J30" s="115">
        <v>-1</v>
      </c>
      <c r="K30" s="116">
        <v>-1.0416666666666667</v>
      </c>
    </row>
    <row r="31" spans="1:255" ht="14.1" customHeight="1" x14ac:dyDescent="0.2">
      <c r="A31" s="306" t="s">
        <v>249</v>
      </c>
      <c r="B31" s="307" t="s">
        <v>250</v>
      </c>
      <c r="C31" s="308"/>
      <c r="D31" s="113">
        <v>1.3385826771653544</v>
      </c>
      <c r="E31" s="115">
        <v>629</v>
      </c>
      <c r="F31" s="114">
        <v>617</v>
      </c>
      <c r="G31" s="114">
        <v>609</v>
      </c>
      <c r="H31" s="114">
        <v>613</v>
      </c>
      <c r="I31" s="140">
        <v>606</v>
      </c>
      <c r="J31" s="115">
        <v>23</v>
      </c>
      <c r="K31" s="116">
        <v>3.7953795379537953</v>
      </c>
    </row>
    <row r="32" spans="1:255" ht="14.1" customHeight="1" x14ac:dyDescent="0.2">
      <c r="A32" s="306">
        <v>31</v>
      </c>
      <c r="B32" s="307" t="s">
        <v>251</v>
      </c>
      <c r="C32" s="308"/>
      <c r="D32" s="113">
        <v>0.69163651840817197</v>
      </c>
      <c r="E32" s="115">
        <v>325</v>
      </c>
      <c r="F32" s="114">
        <v>327</v>
      </c>
      <c r="G32" s="114">
        <v>328</v>
      </c>
      <c r="H32" s="114">
        <v>344</v>
      </c>
      <c r="I32" s="140">
        <v>359</v>
      </c>
      <c r="J32" s="115">
        <v>-34</v>
      </c>
      <c r="K32" s="116">
        <v>-9.4707520891364911</v>
      </c>
    </row>
    <row r="33" spans="1:11" ht="14.1" customHeight="1" x14ac:dyDescent="0.2">
      <c r="A33" s="306">
        <v>32</v>
      </c>
      <c r="B33" s="307" t="s">
        <v>252</v>
      </c>
      <c r="C33" s="308"/>
      <c r="D33" s="113">
        <v>3.3368801872738882</v>
      </c>
      <c r="E33" s="115">
        <v>1568</v>
      </c>
      <c r="F33" s="114">
        <v>1463</v>
      </c>
      <c r="G33" s="114">
        <v>1588</v>
      </c>
      <c r="H33" s="114">
        <v>1582</v>
      </c>
      <c r="I33" s="140">
        <v>1567</v>
      </c>
      <c r="J33" s="115">
        <v>1</v>
      </c>
      <c r="K33" s="116">
        <v>6.3816209317166556E-2</v>
      </c>
    </row>
    <row r="34" spans="1:11" ht="14.1" customHeight="1" x14ac:dyDescent="0.2">
      <c r="A34" s="306">
        <v>33</v>
      </c>
      <c r="B34" s="307" t="s">
        <v>253</v>
      </c>
      <c r="C34" s="308"/>
      <c r="D34" s="113">
        <v>1.1044903170887423</v>
      </c>
      <c r="E34" s="115">
        <v>519</v>
      </c>
      <c r="F34" s="114">
        <v>514</v>
      </c>
      <c r="G34" s="114">
        <v>492</v>
      </c>
      <c r="H34" s="114">
        <v>486</v>
      </c>
      <c r="I34" s="140">
        <v>491</v>
      </c>
      <c r="J34" s="115">
        <v>28</v>
      </c>
      <c r="K34" s="116">
        <v>5.7026476578411405</v>
      </c>
    </row>
    <row r="35" spans="1:11" ht="14.1" customHeight="1" x14ac:dyDescent="0.2">
      <c r="A35" s="306">
        <v>34</v>
      </c>
      <c r="B35" s="307" t="s">
        <v>254</v>
      </c>
      <c r="C35" s="308"/>
      <c r="D35" s="113">
        <v>1.8578420940625664</v>
      </c>
      <c r="E35" s="115">
        <v>873</v>
      </c>
      <c r="F35" s="114">
        <v>877</v>
      </c>
      <c r="G35" s="114">
        <v>897</v>
      </c>
      <c r="H35" s="114">
        <v>866</v>
      </c>
      <c r="I35" s="140">
        <v>824</v>
      </c>
      <c r="J35" s="115">
        <v>49</v>
      </c>
      <c r="K35" s="116">
        <v>5.9466019417475726</v>
      </c>
    </row>
    <row r="36" spans="1:11" ht="14.1" customHeight="1" x14ac:dyDescent="0.2">
      <c r="A36" s="306">
        <v>41</v>
      </c>
      <c r="B36" s="307" t="s">
        <v>255</v>
      </c>
      <c r="C36" s="308"/>
      <c r="D36" s="113">
        <v>0.45967227069589273</v>
      </c>
      <c r="E36" s="115">
        <v>216</v>
      </c>
      <c r="F36" s="114">
        <v>236</v>
      </c>
      <c r="G36" s="114">
        <v>246</v>
      </c>
      <c r="H36" s="114">
        <v>289</v>
      </c>
      <c r="I36" s="140">
        <v>273</v>
      </c>
      <c r="J36" s="115">
        <v>-57</v>
      </c>
      <c r="K36" s="116">
        <v>-20.87912087912088</v>
      </c>
    </row>
    <row r="37" spans="1:11" ht="14.1" customHeight="1" x14ac:dyDescent="0.2">
      <c r="A37" s="306">
        <v>42</v>
      </c>
      <c r="B37" s="307" t="s">
        <v>256</v>
      </c>
      <c r="C37" s="308"/>
      <c r="D37" s="113">
        <v>0.14258352841030006</v>
      </c>
      <c r="E37" s="115">
        <v>67</v>
      </c>
      <c r="F37" s="114">
        <v>67</v>
      </c>
      <c r="G37" s="114">
        <v>70</v>
      </c>
      <c r="H37" s="114">
        <v>66</v>
      </c>
      <c r="I37" s="140">
        <v>63</v>
      </c>
      <c r="J37" s="115">
        <v>4</v>
      </c>
      <c r="K37" s="116">
        <v>6.3492063492063489</v>
      </c>
    </row>
    <row r="38" spans="1:11" ht="14.1" customHeight="1" x14ac:dyDescent="0.2">
      <c r="A38" s="306">
        <v>43</v>
      </c>
      <c r="B38" s="307" t="s">
        <v>257</v>
      </c>
      <c r="C38" s="308"/>
      <c r="D38" s="113">
        <v>2.5558629495637368</v>
      </c>
      <c r="E38" s="115">
        <v>1201</v>
      </c>
      <c r="F38" s="114">
        <v>1273</v>
      </c>
      <c r="G38" s="114">
        <v>1273</v>
      </c>
      <c r="H38" s="114">
        <v>1314</v>
      </c>
      <c r="I38" s="140">
        <v>1346</v>
      </c>
      <c r="J38" s="115">
        <v>-145</v>
      </c>
      <c r="K38" s="116">
        <v>-10.772659732540863</v>
      </c>
    </row>
    <row r="39" spans="1:11" ht="14.1" customHeight="1" x14ac:dyDescent="0.2">
      <c r="A39" s="306">
        <v>51</v>
      </c>
      <c r="B39" s="307" t="s">
        <v>258</v>
      </c>
      <c r="C39" s="308"/>
      <c r="D39" s="113">
        <v>6.3992338795488406</v>
      </c>
      <c r="E39" s="115">
        <v>3007</v>
      </c>
      <c r="F39" s="114">
        <v>3061</v>
      </c>
      <c r="G39" s="114">
        <v>3138</v>
      </c>
      <c r="H39" s="114">
        <v>3092</v>
      </c>
      <c r="I39" s="140">
        <v>3087</v>
      </c>
      <c r="J39" s="115">
        <v>-80</v>
      </c>
      <c r="K39" s="116">
        <v>-2.5915127955944284</v>
      </c>
    </row>
    <row r="40" spans="1:11" ht="14.1" customHeight="1" x14ac:dyDescent="0.2">
      <c r="A40" s="306" t="s">
        <v>259</v>
      </c>
      <c r="B40" s="307" t="s">
        <v>260</v>
      </c>
      <c r="C40" s="308"/>
      <c r="D40" s="113">
        <v>5.7948499680783145</v>
      </c>
      <c r="E40" s="115">
        <v>2723</v>
      </c>
      <c r="F40" s="114">
        <v>2779</v>
      </c>
      <c r="G40" s="114">
        <v>2815</v>
      </c>
      <c r="H40" s="114">
        <v>2743</v>
      </c>
      <c r="I40" s="140">
        <v>2778</v>
      </c>
      <c r="J40" s="115">
        <v>-55</v>
      </c>
      <c r="K40" s="116">
        <v>-1.9798416126709864</v>
      </c>
    </row>
    <row r="41" spans="1:11" ht="14.1" customHeight="1" x14ac:dyDescent="0.2">
      <c r="A41" s="306"/>
      <c r="B41" s="307" t="s">
        <v>261</v>
      </c>
      <c r="C41" s="308"/>
      <c r="D41" s="113">
        <v>4.3200680995956589</v>
      </c>
      <c r="E41" s="115">
        <v>2030</v>
      </c>
      <c r="F41" s="114">
        <v>2066</v>
      </c>
      <c r="G41" s="114">
        <v>2140</v>
      </c>
      <c r="H41" s="114">
        <v>2043</v>
      </c>
      <c r="I41" s="140">
        <v>2073</v>
      </c>
      <c r="J41" s="115">
        <v>-43</v>
      </c>
      <c r="K41" s="116">
        <v>-2.0742884708152438</v>
      </c>
    </row>
    <row r="42" spans="1:11" ht="14.1" customHeight="1" x14ac:dyDescent="0.2">
      <c r="A42" s="306">
        <v>52</v>
      </c>
      <c r="B42" s="307" t="s">
        <v>262</v>
      </c>
      <c r="C42" s="308"/>
      <c r="D42" s="113">
        <v>3.1027878271972762</v>
      </c>
      <c r="E42" s="115">
        <v>1458</v>
      </c>
      <c r="F42" s="114">
        <v>1486</v>
      </c>
      <c r="G42" s="114">
        <v>1531</v>
      </c>
      <c r="H42" s="114">
        <v>1599</v>
      </c>
      <c r="I42" s="140">
        <v>1555</v>
      </c>
      <c r="J42" s="115">
        <v>-97</v>
      </c>
      <c r="K42" s="116">
        <v>-6.237942122186495</v>
      </c>
    </row>
    <row r="43" spans="1:11" ht="14.1" customHeight="1" x14ac:dyDescent="0.2">
      <c r="A43" s="306" t="s">
        <v>263</v>
      </c>
      <c r="B43" s="307" t="s">
        <v>264</v>
      </c>
      <c r="C43" s="308"/>
      <c r="D43" s="113">
        <v>2.7856990849116832</v>
      </c>
      <c r="E43" s="115">
        <v>1309</v>
      </c>
      <c r="F43" s="114">
        <v>1339</v>
      </c>
      <c r="G43" s="114">
        <v>1378</v>
      </c>
      <c r="H43" s="114">
        <v>1452</v>
      </c>
      <c r="I43" s="140">
        <v>1423</v>
      </c>
      <c r="J43" s="115">
        <v>-114</v>
      </c>
      <c r="K43" s="116">
        <v>-8.0112438510189747</v>
      </c>
    </row>
    <row r="44" spans="1:11" ht="14.1" customHeight="1" x14ac:dyDescent="0.2">
      <c r="A44" s="306">
        <v>53</v>
      </c>
      <c r="B44" s="307" t="s">
        <v>265</v>
      </c>
      <c r="C44" s="308"/>
      <c r="D44" s="113">
        <v>1.2215364971270484</v>
      </c>
      <c r="E44" s="115">
        <v>574</v>
      </c>
      <c r="F44" s="114">
        <v>554</v>
      </c>
      <c r="G44" s="114">
        <v>668</v>
      </c>
      <c r="H44" s="114">
        <v>537</v>
      </c>
      <c r="I44" s="140">
        <v>506</v>
      </c>
      <c r="J44" s="115">
        <v>68</v>
      </c>
      <c r="K44" s="116">
        <v>13.438735177865613</v>
      </c>
    </row>
    <row r="45" spans="1:11" ht="14.1" customHeight="1" x14ac:dyDescent="0.2">
      <c r="A45" s="306" t="s">
        <v>266</v>
      </c>
      <c r="B45" s="307" t="s">
        <v>267</v>
      </c>
      <c r="C45" s="308"/>
      <c r="D45" s="113">
        <v>1.0236220472440944</v>
      </c>
      <c r="E45" s="115">
        <v>481</v>
      </c>
      <c r="F45" s="114">
        <v>460</v>
      </c>
      <c r="G45" s="114">
        <v>573</v>
      </c>
      <c r="H45" s="114">
        <v>441</v>
      </c>
      <c r="I45" s="140">
        <v>411</v>
      </c>
      <c r="J45" s="115">
        <v>70</v>
      </c>
      <c r="K45" s="116">
        <v>17.031630170316301</v>
      </c>
    </row>
    <row r="46" spans="1:11" ht="14.1" customHeight="1" x14ac:dyDescent="0.2">
      <c r="A46" s="306">
        <v>54</v>
      </c>
      <c r="B46" s="307" t="s">
        <v>268</v>
      </c>
      <c r="C46" s="308"/>
      <c r="D46" s="113">
        <v>3.0708661417322833</v>
      </c>
      <c r="E46" s="115">
        <v>1443</v>
      </c>
      <c r="F46" s="114">
        <v>1533</v>
      </c>
      <c r="G46" s="114">
        <v>1537</v>
      </c>
      <c r="H46" s="114">
        <v>1501</v>
      </c>
      <c r="I46" s="140">
        <v>1535</v>
      </c>
      <c r="J46" s="115">
        <v>-92</v>
      </c>
      <c r="K46" s="116">
        <v>-5.993485342019544</v>
      </c>
    </row>
    <row r="47" spans="1:11" ht="14.1" customHeight="1" x14ac:dyDescent="0.2">
      <c r="A47" s="306">
        <v>61</v>
      </c>
      <c r="B47" s="307" t="s">
        <v>269</v>
      </c>
      <c r="C47" s="308"/>
      <c r="D47" s="113">
        <v>3.1219408384762715</v>
      </c>
      <c r="E47" s="115">
        <v>1467</v>
      </c>
      <c r="F47" s="114">
        <v>1586</v>
      </c>
      <c r="G47" s="114">
        <v>1575</v>
      </c>
      <c r="H47" s="114">
        <v>1574</v>
      </c>
      <c r="I47" s="140">
        <v>1558</v>
      </c>
      <c r="J47" s="115">
        <v>-91</v>
      </c>
      <c r="K47" s="116">
        <v>-5.8408215661103977</v>
      </c>
    </row>
    <row r="48" spans="1:11" ht="14.1" customHeight="1" x14ac:dyDescent="0.2">
      <c r="A48" s="306">
        <v>62</v>
      </c>
      <c r="B48" s="307" t="s">
        <v>270</v>
      </c>
      <c r="C48" s="308"/>
      <c r="D48" s="113">
        <v>5.803362417535646</v>
      </c>
      <c r="E48" s="115">
        <v>2727</v>
      </c>
      <c r="F48" s="114">
        <v>2847</v>
      </c>
      <c r="G48" s="114">
        <v>2758</v>
      </c>
      <c r="H48" s="114">
        <v>2748</v>
      </c>
      <c r="I48" s="140">
        <v>2700</v>
      </c>
      <c r="J48" s="115">
        <v>27</v>
      </c>
      <c r="K48" s="116">
        <v>1</v>
      </c>
    </row>
    <row r="49" spans="1:11" ht="14.1" customHeight="1" x14ac:dyDescent="0.2">
      <c r="A49" s="306">
        <v>63</v>
      </c>
      <c r="B49" s="307" t="s">
        <v>271</v>
      </c>
      <c r="C49" s="308"/>
      <c r="D49" s="113">
        <v>2.2770802298361352</v>
      </c>
      <c r="E49" s="115">
        <v>1070</v>
      </c>
      <c r="F49" s="114">
        <v>1087</v>
      </c>
      <c r="G49" s="114">
        <v>1103</v>
      </c>
      <c r="H49" s="114">
        <v>1082</v>
      </c>
      <c r="I49" s="140">
        <v>1069</v>
      </c>
      <c r="J49" s="115">
        <v>1</v>
      </c>
      <c r="K49" s="116">
        <v>9.3545369504209538E-2</v>
      </c>
    </row>
    <row r="50" spans="1:11" ht="14.1" customHeight="1" x14ac:dyDescent="0.2">
      <c r="A50" s="306" t="s">
        <v>272</v>
      </c>
      <c r="B50" s="307" t="s">
        <v>273</v>
      </c>
      <c r="C50" s="308"/>
      <c r="D50" s="113">
        <v>0.56820600127686738</v>
      </c>
      <c r="E50" s="115">
        <v>267</v>
      </c>
      <c r="F50" s="114">
        <v>275</v>
      </c>
      <c r="G50" s="114">
        <v>276</v>
      </c>
      <c r="H50" s="114">
        <v>259</v>
      </c>
      <c r="I50" s="140">
        <v>268</v>
      </c>
      <c r="J50" s="115">
        <v>-1</v>
      </c>
      <c r="K50" s="116">
        <v>-0.37313432835820898</v>
      </c>
    </row>
    <row r="51" spans="1:11" ht="14.1" customHeight="1" x14ac:dyDescent="0.2">
      <c r="A51" s="306" t="s">
        <v>274</v>
      </c>
      <c r="B51" s="307" t="s">
        <v>275</v>
      </c>
      <c r="C51" s="308"/>
      <c r="D51" s="113">
        <v>1.4875505426686528</v>
      </c>
      <c r="E51" s="115">
        <v>699</v>
      </c>
      <c r="F51" s="114">
        <v>702</v>
      </c>
      <c r="G51" s="114">
        <v>710</v>
      </c>
      <c r="H51" s="114">
        <v>715</v>
      </c>
      <c r="I51" s="140">
        <v>699</v>
      </c>
      <c r="J51" s="115">
        <v>0</v>
      </c>
      <c r="K51" s="116">
        <v>0</v>
      </c>
    </row>
    <row r="52" spans="1:11" ht="14.1" customHeight="1" x14ac:dyDescent="0.2">
      <c r="A52" s="306">
        <v>71</v>
      </c>
      <c r="B52" s="307" t="s">
        <v>276</v>
      </c>
      <c r="C52" s="308"/>
      <c r="D52" s="113">
        <v>13.277293041072568</v>
      </c>
      <c r="E52" s="115">
        <v>6239</v>
      </c>
      <c r="F52" s="114">
        <v>6475</v>
      </c>
      <c r="G52" s="114">
        <v>6500</v>
      </c>
      <c r="H52" s="114">
        <v>6500</v>
      </c>
      <c r="I52" s="140">
        <v>6592</v>
      </c>
      <c r="J52" s="115">
        <v>-353</v>
      </c>
      <c r="K52" s="116">
        <v>-5.3549757281553401</v>
      </c>
    </row>
    <row r="53" spans="1:11" ht="14.1" customHeight="1" x14ac:dyDescent="0.2">
      <c r="A53" s="306" t="s">
        <v>277</v>
      </c>
      <c r="B53" s="307" t="s">
        <v>278</v>
      </c>
      <c r="C53" s="308"/>
      <c r="D53" s="113">
        <v>5.1159821238561394</v>
      </c>
      <c r="E53" s="115">
        <v>2404</v>
      </c>
      <c r="F53" s="114">
        <v>2505</v>
      </c>
      <c r="G53" s="114">
        <v>2522</v>
      </c>
      <c r="H53" s="114">
        <v>2563</v>
      </c>
      <c r="I53" s="140">
        <v>2612</v>
      </c>
      <c r="J53" s="115">
        <v>-208</v>
      </c>
      <c r="K53" s="116">
        <v>-7.9632465543644715</v>
      </c>
    </row>
    <row r="54" spans="1:11" ht="14.1" customHeight="1" x14ac:dyDescent="0.2">
      <c r="A54" s="306" t="s">
        <v>279</v>
      </c>
      <c r="B54" s="307" t="s">
        <v>280</v>
      </c>
      <c r="C54" s="308"/>
      <c r="D54" s="113">
        <v>6.6397105767184508</v>
      </c>
      <c r="E54" s="115">
        <v>3120</v>
      </c>
      <c r="F54" s="114">
        <v>3212</v>
      </c>
      <c r="G54" s="114">
        <v>3226</v>
      </c>
      <c r="H54" s="114">
        <v>3205</v>
      </c>
      <c r="I54" s="140">
        <v>3238</v>
      </c>
      <c r="J54" s="115">
        <v>-118</v>
      </c>
      <c r="K54" s="116">
        <v>-3.644224830142063</v>
      </c>
    </row>
    <row r="55" spans="1:11" ht="14.1" customHeight="1" x14ac:dyDescent="0.2">
      <c r="A55" s="306">
        <v>72</v>
      </c>
      <c r="B55" s="307" t="s">
        <v>281</v>
      </c>
      <c r="C55" s="308"/>
      <c r="D55" s="113">
        <v>5.8799744626516279</v>
      </c>
      <c r="E55" s="115">
        <v>2763</v>
      </c>
      <c r="F55" s="114">
        <v>2855</v>
      </c>
      <c r="G55" s="114">
        <v>2850</v>
      </c>
      <c r="H55" s="114">
        <v>2915</v>
      </c>
      <c r="I55" s="140">
        <v>2939</v>
      </c>
      <c r="J55" s="115">
        <v>-176</v>
      </c>
      <c r="K55" s="116">
        <v>-5.9884314392650557</v>
      </c>
    </row>
    <row r="56" spans="1:11" ht="14.1" customHeight="1" x14ac:dyDescent="0.2">
      <c r="A56" s="306" t="s">
        <v>282</v>
      </c>
      <c r="B56" s="307" t="s">
        <v>283</v>
      </c>
      <c r="C56" s="308"/>
      <c r="D56" s="113">
        <v>3.9582889976590763</v>
      </c>
      <c r="E56" s="115">
        <v>1860</v>
      </c>
      <c r="F56" s="114">
        <v>1940</v>
      </c>
      <c r="G56" s="114">
        <v>1918</v>
      </c>
      <c r="H56" s="114">
        <v>2004</v>
      </c>
      <c r="I56" s="140">
        <v>2024</v>
      </c>
      <c r="J56" s="115">
        <v>-164</v>
      </c>
      <c r="K56" s="116">
        <v>-8.1027667984189726</v>
      </c>
    </row>
    <row r="57" spans="1:11" ht="14.1" customHeight="1" x14ac:dyDescent="0.2">
      <c r="A57" s="306" t="s">
        <v>284</v>
      </c>
      <c r="B57" s="307" t="s">
        <v>285</v>
      </c>
      <c r="C57" s="308"/>
      <c r="D57" s="113">
        <v>1.3385826771653544</v>
      </c>
      <c r="E57" s="115">
        <v>629</v>
      </c>
      <c r="F57" s="114">
        <v>642</v>
      </c>
      <c r="G57" s="114">
        <v>665</v>
      </c>
      <c r="H57" s="114">
        <v>649</v>
      </c>
      <c r="I57" s="140">
        <v>645</v>
      </c>
      <c r="J57" s="115">
        <v>-16</v>
      </c>
      <c r="K57" s="116">
        <v>-2.4806201550387597</v>
      </c>
    </row>
    <row r="58" spans="1:11" ht="14.1" customHeight="1" x14ac:dyDescent="0.2">
      <c r="A58" s="306">
        <v>73</v>
      </c>
      <c r="B58" s="307" t="s">
        <v>286</v>
      </c>
      <c r="C58" s="308"/>
      <c r="D58" s="113">
        <v>4.3115556501383274</v>
      </c>
      <c r="E58" s="115">
        <v>2026</v>
      </c>
      <c r="F58" s="114">
        <v>2051</v>
      </c>
      <c r="G58" s="114">
        <v>2046</v>
      </c>
      <c r="H58" s="114">
        <v>1935</v>
      </c>
      <c r="I58" s="140">
        <v>1980</v>
      </c>
      <c r="J58" s="115">
        <v>46</v>
      </c>
      <c r="K58" s="116">
        <v>2.3232323232323231</v>
      </c>
    </row>
    <row r="59" spans="1:11" ht="14.1" customHeight="1" x14ac:dyDescent="0.2">
      <c r="A59" s="306" t="s">
        <v>287</v>
      </c>
      <c r="B59" s="307" t="s">
        <v>288</v>
      </c>
      <c r="C59" s="308"/>
      <c r="D59" s="113">
        <v>3.613534794637157</v>
      </c>
      <c r="E59" s="115">
        <v>1698</v>
      </c>
      <c r="F59" s="114">
        <v>1710</v>
      </c>
      <c r="G59" s="114">
        <v>1699</v>
      </c>
      <c r="H59" s="114">
        <v>1588</v>
      </c>
      <c r="I59" s="140">
        <v>1634</v>
      </c>
      <c r="J59" s="115">
        <v>64</v>
      </c>
      <c r="K59" s="116">
        <v>3.9167686658506731</v>
      </c>
    </row>
    <row r="60" spans="1:11" ht="14.1" customHeight="1" x14ac:dyDescent="0.2">
      <c r="A60" s="306">
        <v>81</v>
      </c>
      <c r="B60" s="307" t="s">
        <v>289</v>
      </c>
      <c r="C60" s="308"/>
      <c r="D60" s="113">
        <v>10.861885507554799</v>
      </c>
      <c r="E60" s="115">
        <v>5104</v>
      </c>
      <c r="F60" s="114">
        <v>5129</v>
      </c>
      <c r="G60" s="114">
        <v>5090</v>
      </c>
      <c r="H60" s="114">
        <v>4983</v>
      </c>
      <c r="I60" s="140">
        <v>4984</v>
      </c>
      <c r="J60" s="115">
        <v>120</v>
      </c>
      <c r="K60" s="116">
        <v>2.407704654895666</v>
      </c>
    </row>
    <row r="61" spans="1:11" ht="14.1" customHeight="1" x14ac:dyDescent="0.2">
      <c r="A61" s="306" t="s">
        <v>290</v>
      </c>
      <c r="B61" s="307" t="s">
        <v>291</v>
      </c>
      <c r="C61" s="308"/>
      <c r="D61" s="113">
        <v>2.2557991061928071</v>
      </c>
      <c r="E61" s="115">
        <v>1060</v>
      </c>
      <c r="F61" s="114">
        <v>1088</v>
      </c>
      <c r="G61" s="114">
        <v>1094</v>
      </c>
      <c r="H61" s="114">
        <v>1038</v>
      </c>
      <c r="I61" s="140">
        <v>1066</v>
      </c>
      <c r="J61" s="115">
        <v>-6</v>
      </c>
      <c r="K61" s="116">
        <v>-0.56285178236397748</v>
      </c>
    </row>
    <row r="62" spans="1:11" ht="14.1" customHeight="1" x14ac:dyDescent="0.2">
      <c r="A62" s="306" t="s">
        <v>292</v>
      </c>
      <c r="B62" s="307" t="s">
        <v>293</v>
      </c>
      <c r="C62" s="308"/>
      <c r="D62" s="113">
        <v>5.4841455628857201</v>
      </c>
      <c r="E62" s="115">
        <v>2577</v>
      </c>
      <c r="F62" s="114">
        <v>2577</v>
      </c>
      <c r="G62" s="114">
        <v>2541</v>
      </c>
      <c r="H62" s="114">
        <v>2512</v>
      </c>
      <c r="I62" s="140">
        <v>2483</v>
      </c>
      <c r="J62" s="115">
        <v>94</v>
      </c>
      <c r="K62" s="116">
        <v>3.7857430527587597</v>
      </c>
    </row>
    <row r="63" spans="1:11" ht="14.1" customHeight="1" x14ac:dyDescent="0.2">
      <c r="A63" s="306"/>
      <c r="B63" s="307" t="s">
        <v>294</v>
      </c>
      <c r="C63" s="308"/>
      <c r="D63" s="113">
        <v>4.620131942966589</v>
      </c>
      <c r="E63" s="115">
        <v>2171</v>
      </c>
      <c r="F63" s="114">
        <v>2185</v>
      </c>
      <c r="G63" s="114">
        <v>2147</v>
      </c>
      <c r="H63" s="114">
        <v>2137</v>
      </c>
      <c r="I63" s="140">
        <v>2111</v>
      </c>
      <c r="J63" s="115">
        <v>60</v>
      </c>
      <c r="K63" s="116">
        <v>2.8422548555187115</v>
      </c>
    </row>
    <row r="64" spans="1:11" ht="14.1" customHeight="1" x14ac:dyDescent="0.2">
      <c r="A64" s="306" t="s">
        <v>295</v>
      </c>
      <c r="B64" s="307" t="s">
        <v>296</v>
      </c>
      <c r="C64" s="308"/>
      <c r="D64" s="113">
        <v>1.4683975313896573</v>
      </c>
      <c r="E64" s="115">
        <v>690</v>
      </c>
      <c r="F64" s="114">
        <v>677</v>
      </c>
      <c r="G64" s="114">
        <v>678</v>
      </c>
      <c r="H64" s="114">
        <v>674</v>
      </c>
      <c r="I64" s="140">
        <v>674</v>
      </c>
      <c r="J64" s="115">
        <v>16</v>
      </c>
      <c r="K64" s="116">
        <v>2.3738872403560829</v>
      </c>
    </row>
    <row r="65" spans="1:11" ht="14.1" customHeight="1" x14ac:dyDescent="0.2">
      <c r="A65" s="306" t="s">
        <v>297</v>
      </c>
      <c r="B65" s="307" t="s">
        <v>298</v>
      </c>
      <c r="C65" s="308"/>
      <c r="D65" s="113">
        <v>0.49797829325388382</v>
      </c>
      <c r="E65" s="115">
        <v>234</v>
      </c>
      <c r="F65" s="114">
        <v>239</v>
      </c>
      <c r="G65" s="114">
        <v>244</v>
      </c>
      <c r="H65" s="114">
        <v>241</v>
      </c>
      <c r="I65" s="140">
        <v>242</v>
      </c>
      <c r="J65" s="115">
        <v>-8</v>
      </c>
      <c r="K65" s="116">
        <v>-3.3057851239669422</v>
      </c>
    </row>
    <row r="66" spans="1:11" ht="14.1" customHeight="1" x14ac:dyDescent="0.2">
      <c r="A66" s="306">
        <v>82</v>
      </c>
      <c r="B66" s="307" t="s">
        <v>299</v>
      </c>
      <c r="C66" s="308"/>
      <c r="D66" s="113">
        <v>2.764417961268355</v>
      </c>
      <c r="E66" s="115">
        <v>1299</v>
      </c>
      <c r="F66" s="114">
        <v>1319</v>
      </c>
      <c r="G66" s="114">
        <v>1321</v>
      </c>
      <c r="H66" s="114">
        <v>1264</v>
      </c>
      <c r="I66" s="140">
        <v>1265</v>
      </c>
      <c r="J66" s="115">
        <v>34</v>
      </c>
      <c r="K66" s="116">
        <v>2.6877470355731226</v>
      </c>
    </row>
    <row r="67" spans="1:11" ht="14.1" customHeight="1" x14ac:dyDescent="0.2">
      <c r="A67" s="306" t="s">
        <v>300</v>
      </c>
      <c r="B67" s="307" t="s">
        <v>301</v>
      </c>
      <c r="C67" s="308"/>
      <c r="D67" s="113">
        <v>1.7599489253032561</v>
      </c>
      <c r="E67" s="115">
        <v>827</v>
      </c>
      <c r="F67" s="114">
        <v>846</v>
      </c>
      <c r="G67" s="114">
        <v>847</v>
      </c>
      <c r="H67" s="114">
        <v>811</v>
      </c>
      <c r="I67" s="140">
        <v>817</v>
      </c>
      <c r="J67" s="115">
        <v>10</v>
      </c>
      <c r="K67" s="116">
        <v>1.2239902080783354</v>
      </c>
    </row>
    <row r="68" spans="1:11" ht="14.1" customHeight="1" x14ac:dyDescent="0.2">
      <c r="A68" s="306" t="s">
        <v>302</v>
      </c>
      <c r="B68" s="307" t="s">
        <v>303</v>
      </c>
      <c r="C68" s="308"/>
      <c r="D68" s="113">
        <v>0.56820600127686738</v>
      </c>
      <c r="E68" s="115">
        <v>267</v>
      </c>
      <c r="F68" s="114">
        <v>268</v>
      </c>
      <c r="G68" s="114">
        <v>269</v>
      </c>
      <c r="H68" s="114">
        <v>249</v>
      </c>
      <c r="I68" s="140">
        <v>246</v>
      </c>
      <c r="J68" s="115">
        <v>21</v>
      </c>
      <c r="K68" s="116">
        <v>8.536585365853659</v>
      </c>
    </row>
    <row r="69" spans="1:11" ht="14.1" customHeight="1" x14ac:dyDescent="0.2">
      <c r="A69" s="306">
        <v>83</v>
      </c>
      <c r="B69" s="307" t="s">
        <v>304</v>
      </c>
      <c r="C69" s="308"/>
      <c r="D69" s="113">
        <v>6.1949350925728881</v>
      </c>
      <c r="E69" s="115">
        <v>2911</v>
      </c>
      <c r="F69" s="114">
        <v>2973</v>
      </c>
      <c r="G69" s="114">
        <v>2965</v>
      </c>
      <c r="H69" s="114">
        <v>2863</v>
      </c>
      <c r="I69" s="140">
        <v>2867</v>
      </c>
      <c r="J69" s="115">
        <v>44</v>
      </c>
      <c r="K69" s="116">
        <v>1.5347052668294385</v>
      </c>
    </row>
    <row r="70" spans="1:11" ht="14.1" customHeight="1" x14ac:dyDescent="0.2">
      <c r="A70" s="306" t="s">
        <v>305</v>
      </c>
      <c r="B70" s="307" t="s">
        <v>306</v>
      </c>
      <c r="C70" s="308"/>
      <c r="D70" s="113">
        <v>5.5692700574590335</v>
      </c>
      <c r="E70" s="115">
        <v>2617</v>
      </c>
      <c r="F70" s="114">
        <v>2671</v>
      </c>
      <c r="G70" s="114">
        <v>2653</v>
      </c>
      <c r="H70" s="114">
        <v>2559</v>
      </c>
      <c r="I70" s="140">
        <v>2565</v>
      </c>
      <c r="J70" s="115">
        <v>52</v>
      </c>
      <c r="K70" s="116">
        <v>2.0272904483430798</v>
      </c>
    </row>
    <row r="71" spans="1:11" ht="14.1" customHeight="1" x14ac:dyDescent="0.2">
      <c r="A71" s="306"/>
      <c r="B71" s="307" t="s">
        <v>307</v>
      </c>
      <c r="C71" s="308"/>
      <c r="D71" s="113">
        <v>3.2623962545222387</v>
      </c>
      <c r="E71" s="115">
        <v>1533</v>
      </c>
      <c r="F71" s="114">
        <v>1579</v>
      </c>
      <c r="G71" s="114">
        <v>1573</v>
      </c>
      <c r="H71" s="114">
        <v>1509</v>
      </c>
      <c r="I71" s="140">
        <v>1510</v>
      </c>
      <c r="J71" s="115">
        <v>23</v>
      </c>
      <c r="K71" s="116">
        <v>1.5231788079470199</v>
      </c>
    </row>
    <row r="72" spans="1:11" ht="14.1" customHeight="1" x14ac:dyDescent="0.2">
      <c r="A72" s="306">
        <v>84</v>
      </c>
      <c r="B72" s="307" t="s">
        <v>308</v>
      </c>
      <c r="C72" s="308"/>
      <c r="D72" s="113">
        <v>2.1855713981698233</v>
      </c>
      <c r="E72" s="115">
        <v>1027</v>
      </c>
      <c r="F72" s="114">
        <v>1036</v>
      </c>
      <c r="G72" s="114">
        <v>1006</v>
      </c>
      <c r="H72" s="114">
        <v>937</v>
      </c>
      <c r="I72" s="140">
        <v>980</v>
      </c>
      <c r="J72" s="115">
        <v>47</v>
      </c>
      <c r="K72" s="116">
        <v>4.795918367346939</v>
      </c>
    </row>
    <row r="73" spans="1:11" ht="14.1" customHeight="1" x14ac:dyDescent="0.2">
      <c r="A73" s="306" t="s">
        <v>309</v>
      </c>
      <c r="B73" s="307" t="s">
        <v>310</v>
      </c>
      <c r="C73" s="308"/>
      <c r="D73" s="113">
        <v>0.90231964247712282</v>
      </c>
      <c r="E73" s="115">
        <v>424</v>
      </c>
      <c r="F73" s="114">
        <v>426</v>
      </c>
      <c r="G73" s="114">
        <v>410</v>
      </c>
      <c r="H73" s="114">
        <v>357</v>
      </c>
      <c r="I73" s="140">
        <v>394</v>
      </c>
      <c r="J73" s="115">
        <v>30</v>
      </c>
      <c r="K73" s="116">
        <v>7.6142131979695433</v>
      </c>
    </row>
    <row r="74" spans="1:11" ht="14.1" customHeight="1" x14ac:dyDescent="0.2">
      <c r="A74" s="306" t="s">
        <v>311</v>
      </c>
      <c r="B74" s="307" t="s">
        <v>312</v>
      </c>
      <c r="C74" s="308"/>
      <c r="D74" s="113">
        <v>0.37667588848691214</v>
      </c>
      <c r="E74" s="115">
        <v>177</v>
      </c>
      <c r="F74" s="114">
        <v>180</v>
      </c>
      <c r="G74" s="114">
        <v>179</v>
      </c>
      <c r="H74" s="114">
        <v>169</v>
      </c>
      <c r="I74" s="140">
        <v>180</v>
      </c>
      <c r="J74" s="115">
        <v>-3</v>
      </c>
      <c r="K74" s="116">
        <v>-1.6666666666666667</v>
      </c>
    </row>
    <row r="75" spans="1:11" ht="14.1" customHeight="1" x14ac:dyDescent="0.2">
      <c r="A75" s="306" t="s">
        <v>313</v>
      </c>
      <c r="B75" s="307" t="s">
        <v>314</v>
      </c>
      <c r="C75" s="308"/>
      <c r="D75" s="113">
        <v>0.44051925941689724</v>
      </c>
      <c r="E75" s="115">
        <v>207</v>
      </c>
      <c r="F75" s="114">
        <v>219</v>
      </c>
      <c r="G75" s="114">
        <v>207</v>
      </c>
      <c r="H75" s="114">
        <v>213</v>
      </c>
      <c r="I75" s="140">
        <v>205</v>
      </c>
      <c r="J75" s="115">
        <v>2</v>
      </c>
      <c r="K75" s="116">
        <v>0.97560975609756095</v>
      </c>
    </row>
    <row r="76" spans="1:11" ht="14.1" customHeight="1" x14ac:dyDescent="0.2">
      <c r="A76" s="306">
        <v>91</v>
      </c>
      <c r="B76" s="307" t="s">
        <v>315</v>
      </c>
      <c r="C76" s="308"/>
      <c r="D76" s="113">
        <v>0.25111725899127474</v>
      </c>
      <c r="E76" s="115">
        <v>118</v>
      </c>
      <c r="F76" s="114">
        <v>120</v>
      </c>
      <c r="G76" s="114">
        <v>117</v>
      </c>
      <c r="H76" s="114">
        <v>116</v>
      </c>
      <c r="I76" s="140">
        <v>116</v>
      </c>
      <c r="J76" s="115">
        <v>2</v>
      </c>
      <c r="K76" s="116">
        <v>1.7241379310344827</v>
      </c>
    </row>
    <row r="77" spans="1:11" ht="14.1" customHeight="1" x14ac:dyDescent="0.2">
      <c r="A77" s="306">
        <v>92</v>
      </c>
      <c r="B77" s="307" t="s">
        <v>316</v>
      </c>
      <c r="C77" s="308"/>
      <c r="D77" s="113">
        <v>2.0940625665035113</v>
      </c>
      <c r="E77" s="115">
        <v>984</v>
      </c>
      <c r="F77" s="114">
        <v>969</v>
      </c>
      <c r="G77" s="114">
        <v>969</v>
      </c>
      <c r="H77" s="114">
        <v>984</v>
      </c>
      <c r="I77" s="140">
        <v>1009</v>
      </c>
      <c r="J77" s="115">
        <v>-25</v>
      </c>
      <c r="K77" s="116">
        <v>-2.4777006937561943</v>
      </c>
    </row>
    <row r="78" spans="1:11" ht="14.1" customHeight="1" x14ac:dyDescent="0.2">
      <c r="A78" s="306">
        <v>93</v>
      </c>
      <c r="B78" s="307" t="s">
        <v>317</v>
      </c>
      <c r="C78" s="308"/>
      <c r="D78" s="113">
        <v>0.19365822515428815</v>
      </c>
      <c r="E78" s="115">
        <v>91</v>
      </c>
      <c r="F78" s="114">
        <v>92</v>
      </c>
      <c r="G78" s="114">
        <v>98</v>
      </c>
      <c r="H78" s="114">
        <v>93</v>
      </c>
      <c r="I78" s="140">
        <v>90</v>
      </c>
      <c r="J78" s="115">
        <v>1</v>
      </c>
      <c r="K78" s="116">
        <v>1.1111111111111112</v>
      </c>
    </row>
    <row r="79" spans="1:11" ht="14.1" customHeight="1" x14ac:dyDescent="0.2">
      <c r="A79" s="306">
        <v>94</v>
      </c>
      <c r="B79" s="307" t="s">
        <v>318</v>
      </c>
      <c r="C79" s="308"/>
      <c r="D79" s="113">
        <v>0.20855501170461802</v>
      </c>
      <c r="E79" s="115">
        <v>98</v>
      </c>
      <c r="F79" s="114">
        <v>101</v>
      </c>
      <c r="G79" s="114">
        <v>117</v>
      </c>
      <c r="H79" s="114">
        <v>108</v>
      </c>
      <c r="I79" s="140">
        <v>98</v>
      </c>
      <c r="J79" s="115">
        <v>0</v>
      </c>
      <c r="K79" s="116">
        <v>0</v>
      </c>
    </row>
    <row r="80" spans="1:11" ht="14.1" customHeight="1" x14ac:dyDescent="0.2">
      <c r="A80" s="306" t="s">
        <v>319</v>
      </c>
      <c r="B80" s="307" t="s">
        <v>320</v>
      </c>
      <c r="C80" s="308"/>
      <c r="D80" s="113" t="s">
        <v>513</v>
      </c>
      <c r="E80" s="115" t="s">
        <v>513</v>
      </c>
      <c r="F80" s="114" t="s">
        <v>513</v>
      </c>
      <c r="G80" s="114">
        <v>3</v>
      </c>
      <c r="H80" s="114">
        <v>5</v>
      </c>
      <c r="I80" s="140">
        <v>7</v>
      </c>
      <c r="J80" s="115" t="s">
        <v>513</v>
      </c>
      <c r="K80" s="116" t="s">
        <v>513</v>
      </c>
    </row>
    <row r="81" spans="1:11" ht="14.1" customHeight="1" x14ac:dyDescent="0.2">
      <c r="A81" s="310" t="s">
        <v>321</v>
      </c>
      <c r="B81" s="311" t="s">
        <v>224</v>
      </c>
      <c r="C81" s="312"/>
      <c r="D81" s="125">
        <v>1.3875292615450097</v>
      </c>
      <c r="E81" s="143">
        <v>652</v>
      </c>
      <c r="F81" s="144">
        <v>658</v>
      </c>
      <c r="G81" s="144">
        <v>662</v>
      </c>
      <c r="H81" s="144">
        <v>640</v>
      </c>
      <c r="I81" s="145">
        <v>657</v>
      </c>
      <c r="J81" s="143">
        <v>-5</v>
      </c>
      <c r="K81" s="146">
        <v>-0.76103500761035003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12426</v>
      </c>
      <c r="E12" s="114">
        <v>12777</v>
      </c>
      <c r="F12" s="114">
        <v>12626</v>
      </c>
      <c r="G12" s="114">
        <v>12495</v>
      </c>
      <c r="H12" s="140">
        <v>12245</v>
      </c>
      <c r="I12" s="115">
        <v>181</v>
      </c>
      <c r="J12" s="116">
        <v>1.4781543487137607</v>
      </c>
      <c r="K12"/>
      <c r="L12"/>
      <c r="M12"/>
      <c r="N12"/>
      <c r="O12"/>
      <c r="P12"/>
    </row>
    <row r="13" spans="1:16" s="110" customFormat="1" ht="14.45" customHeight="1" x14ac:dyDescent="0.2">
      <c r="A13" s="120" t="s">
        <v>105</v>
      </c>
      <c r="B13" s="119" t="s">
        <v>106</v>
      </c>
      <c r="C13" s="113">
        <v>46.676323837115724</v>
      </c>
      <c r="D13" s="115">
        <v>5800</v>
      </c>
      <c r="E13" s="114">
        <v>5965</v>
      </c>
      <c r="F13" s="114">
        <v>5935</v>
      </c>
      <c r="G13" s="114">
        <v>5816</v>
      </c>
      <c r="H13" s="140">
        <v>5668</v>
      </c>
      <c r="I13" s="115">
        <v>132</v>
      </c>
      <c r="J13" s="116">
        <v>2.3288637967537049</v>
      </c>
      <c r="K13"/>
      <c r="L13"/>
      <c r="M13"/>
      <c r="N13"/>
      <c r="O13"/>
      <c r="P13"/>
    </row>
    <row r="14" spans="1:16" s="110" customFormat="1" ht="14.45" customHeight="1" x14ac:dyDescent="0.2">
      <c r="A14" s="120"/>
      <c r="B14" s="119" t="s">
        <v>107</v>
      </c>
      <c r="C14" s="113">
        <v>53.323676162884276</v>
      </c>
      <c r="D14" s="115">
        <v>6626</v>
      </c>
      <c r="E14" s="114">
        <v>6812</v>
      </c>
      <c r="F14" s="114">
        <v>6691</v>
      </c>
      <c r="G14" s="114">
        <v>6679</v>
      </c>
      <c r="H14" s="140">
        <v>6577</v>
      </c>
      <c r="I14" s="115">
        <v>49</v>
      </c>
      <c r="J14" s="116">
        <v>0.74502052607571845</v>
      </c>
      <c r="K14"/>
      <c r="L14"/>
      <c r="M14"/>
      <c r="N14"/>
      <c r="O14"/>
      <c r="P14"/>
    </row>
    <row r="15" spans="1:16" s="110" customFormat="1" ht="14.45" customHeight="1" x14ac:dyDescent="0.2">
      <c r="A15" s="118" t="s">
        <v>105</v>
      </c>
      <c r="B15" s="121" t="s">
        <v>108</v>
      </c>
      <c r="C15" s="113">
        <v>23.104780299372283</v>
      </c>
      <c r="D15" s="115">
        <v>2871</v>
      </c>
      <c r="E15" s="114">
        <v>2839</v>
      </c>
      <c r="F15" s="114">
        <v>2694</v>
      </c>
      <c r="G15" s="114">
        <v>2701</v>
      </c>
      <c r="H15" s="140">
        <v>2613</v>
      </c>
      <c r="I15" s="115">
        <v>258</v>
      </c>
      <c r="J15" s="116">
        <v>9.8737083811710669</v>
      </c>
      <c r="K15"/>
      <c r="L15"/>
      <c r="M15"/>
      <c r="N15"/>
      <c r="O15"/>
      <c r="P15"/>
    </row>
    <row r="16" spans="1:16" s="110" customFormat="1" ht="14.45" customHeight="1" x14ac:dyDescent="0.2">
      <c r="A16" s="118"/>
      <c r="B16" s="121" t="s">
        <v>109</v>
      </c>
      <c r="C16" s="113">
        <v>50.169000482858522</v>
      </c>
      <c r="D16" s="115">
        <v>6234</v>
      </c>
      <c r="E16" s="114">
        <v>6531</v>
      </c>
      <c r="F16" s="114">
        <v>6518</v>
      </c>
      <c r="G16" s="114">
        <v>6425</v>
      </c>
      <c r="H16" s="140">
        <v>6327</v>
      </c>
      <c r="I16" s="115">
        <v>-93</v>
      </c>
      <c r="J16" s="116">
        <v>-1.4698909435751542</v>
      </c>
      <c r="K16"/>
      <c r="L16"/>
      <c r="M16"/>
      <c r="N16"/>
      <c r="O16"/>
      <c r="P16"/>
    </row>
    <row r="17" spans="1:16" s="110" customFormat="1" ht="14.45" customHeight="1" x14ac:dyDescent="0.2">
      <c r="A17" s="118"/>
      <c r="B17" s="121" t="s">
        <v>110</v>
      </c>
      <c r="C17" s="113">
        <v>14.96861419604056</v>
      </c>
      <c r="D17" s="115">
        <v>1860</v>
      </c>
      <c r="E17" s="114">
        <v>1900</v>
      </c>
      <c r="F17" s="114">
        <v>1920</v>
      </c>
      <c r="G17" s="114">
        <v>1911</v>
      </c>
      <c r="H17" s="140">
        <v>1869</v>
      </c>
      <c r="I17" s="115">
        <v>-9</v>
      </c>
      <c r="J17" s="116">
        <v>-0.48154093097913325</v>
      </c>
      <c r="K17"/>
      <c r="L17"/>
      <c r="M17"/>
      <c r="N17"/>
      <c r="O17"/>
      <c r="P17"/>
    </row>
    <row r="18" spans="1:16" s="110" customFormat="1" ht="14.45" customHeight="1" x14ac:dyDescent="0.2">
      <c r="A18" s="120"/>
      <c r="B18" s="121" t="s">
        <v>111</v>
      </c>
      <c r="C18" s="113">
        <v>11.757605021728633</v>
      </c>
      <c r="D18" s="115">
        <v>1461</v>
      </c>
      <c r="E18" s="114">
        <v>1507</v>
      </c>
      <c r="F18" s="114">
        <v>1494</v>
      </c>
      <c r="G18" s="114">
        <v>1458</v>
      </c>
      <c r="H18" s="140">
        <v>1436</v>
      </c>
      <c r="I18" s="115">
        <v>25</v>
      </c>
      <c r="J18" s="116">
        <v>1.7409470752089136</v>
      </c>
      <c r="K18"/>
      <c r="L18"/>
      <c r="M18"/>
      <c r="N18"/>
      <c r="O18"/>
      <c r="P18"/>
    </row>
    <row r="19" spans="1:16" s="110" customFormat="1" ht="14.45" customHeight="1" x14ac:dyDescent="0.2">
      <c r="A19" s="120"/>
      <c r="B19" s="121" t="s">
        <v>112</v>
      </c>
      <c r="C19" s="113">
        <v>0.98985997102848866</v>
      </c>
      <c r="D19" s="115">
        <v>123</v>
      </c>
      <c r="E19" s="114">
        <v>129</v>
      </c>
      <c r="F19" s="114">
        <v>140</v>
      </c>
      <c r="G19" s="114">
        <v>121</v>
      </c>
      <c r="H19" s="140">
        <v>111</v>
      </c>
      <c r="I19" s="115">
        <v>12</v>
      </c>
      <c r="J19" s="116">
        <v>10.810810810810811</v>
      </c>
      <c r="K19"/>
      <c r="L19"/>
      <c r="M19"/>
      <c r="N19"/>
      <c r="O19"/>
      <c r="P19"/>
    </row>
    <row r="20" spans="1:16" s="110" customFormat="1" ht="14.45" customHeight="1" x14ac:dyDescent="0.2">
      <c r="A20" s="120" t="s">
        <v>113</v>
      </c>
      <c r="B20" s="119" t="s">
        <v>116</v>
      </c>
      <c r="C20" s="113">
        <v>70.899726380170605</v>
      </c>
      <c r="D20" s="115">
        <v>8810</v>
      </c>
      <c r="E20" s="114">
        <v>8996</v>
      </c>
      <c r="F20" s="114">
        <v>8910</v>
      </c>
      <c r="G20" s="114">
        <v>8813</v>
      </c>
      <c r="H20" s="140">
        <v>8690</v>
      </c>
      <c r="I20" s="115">
        <v>120</v>
      </c>
      <c r="J20" s="116">
        <v>1.380897583429229</v>
      </c>
      <c r="K20"/>
      <c r="L20"/>
      <c r="M20"/>
      <c r="N20"/>
      <c r="O20"/>
      <c r="P20"/>
    </row>
    <row r="21" spans="1:16" s="110" customFormat="1" ht="14.45" customHeight="1" x14ac:dyDescent="0.2">
      <c r="A21" s="123"/>
      <c r="B21" s="124" t="s">
        <v>117</v>
      </c>
      <c r="C21" s="125">
        <v>28.722034443907933</v>
      </c>
      <c r="D21" s="143">
        <v>3569</v>
      </c>
      <c r="E21" s="144">
        <v>3726</v>
      </c>
      <c r="F21" s="144">
        <v>3669</v>
      </c>
      <c r="G21" s="144">
        <v>3630</v>
      </c>
      <c r="H21" s="145">
        <v>3507</v>
      </c>
      <c r="I21" s="143">
        <v>62</v>
      </c>
      <c r="J21" s="146">
        <v>1.7678927858568576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12607</v>
      </c>
      <c r="E56" s="114">
        <v>13127</v>
      </c>
      <c r="F56" s="114">
        <v>13134</v>
      </c>
      <c r="G56" s="114">
        <v>13140</v>
      </c>
      <c r="H56" s="140">
        <v>13036</v>
      </c>
      <c r="I56" s="115">
        <v>-429</v>
      </c>
      <c r="J56" s="116">
        <v>-3.2908867750843815</v>
      </c>
      <c r="K56"/>
      <c r="L56"/>
      <c r="M56"/>
      <c r="N56"/>
      <c r="O56"/>
      <c r="P56"/>
    </row>
    <row r="57" spans="1:16" s="110" customFormat="1" ht="14.45" customHeight="1" x14ac:dyDescent="0.2">
      <c r="A57" s="120" t="s">
        <v>105</v>
      </c>
      <c r="B57" s="119" t="s">
        <v>106</v>
      </c>
      <c r="C57" s="113">
        <v>44.284921075592926</v>
      </c>
      <c r="D57" s="115">
        <v>5583</v>
      </c>
      <c r="E57" s="114">
        <v>5842</v>
      </c>
      <c r="F57" s="114">
        <v>5827</v>
      </c>
      <c r="G57" s="114">
        <v>5802</v>
      </c>
      <c r="H57" s="140">
        <v>5781</v>
      </c>
      <c r="I57" s="115">
        <v>-198</v>
      </c>
      <c r="J57" s="116">
        <v>-3.4250129735339905</v>
      </c>
    </row>
    <row r="58" spans="1:16" s="110" customFormat="1" ht="14.45" customHeight="1" x14ac:dyDescent="0.2">
      <c r="A58" s="120"/>
      <c r="B58" s="119" t="s">
        <v>107</v>
      </c>
      <c r="C58" s="113">
        <v>55.715078924407074</v>
      </c>
      <c r="D58" s="115">
        <v>7024</v>
      </c>
      <c r="E58" s="114">
        <v>7285</v>
      </c>
      <c r="F58" s="114">
        <v>7307</v>
      </c>
      <c r="G58" s="114">
        <v>7338</v>
      </c>
      <c r="H58" s="140">
        <v>7255</v>
      </c>
      <c r="I58" s="115">
        <v>-231</v>
      </c>
      <c r="J58" s="116">
        <v>-3.1840110268780153</v>
      </c>
    </row>
    <row r="59" spans="1:16" s="110" customFormat="1" ht="14.45" customHeight="1" x14ac:dyDescent="0.2">
      <c r="A59" s="118" t="s">
        <v>105</v>
      </c>
      <c r="B59" s="121" t="s">
        <v>108</v>
      </c>
      <c r="C59" s="113">
        <v>16.633616244943287</v>
      </c>
      <c r="D59" s="115">
        <v>2097</v>
      </c>
      <c r="E59" s="114">
        <v>2236</v>
      </c>
      <c r="F59" s="114">
        <v>2230</v>
      </c>
      <c r="G59" s="114">
        <v>2291</v>
      </c>
      <c r="H59" s="140">
        <v>2245</v>
      </c>
      <c r="I59" s="115">
        <v>-148</v>
      </c>
      <c r="J59" s="116">
        <v>-6.5924276169265035</v>
      </c>
    </row>
    <row r="60" spans="1:16" s="110" customFormat="1" ht="14.45" customHeight="1" x14ac:dyDescent="0.2">
      <c r="A60" s="118"/>
      <c r="B60" s="121" t="s">
        <v>109</v>
      </c>
      <c r="C60" s="113">
        <v>58.316808122471642</v>
      </c>
      <c r="D60" s="115">
        <v>7352</v>
      </c>
      <c r="E60" s="114">
        <v>7670</v>
      </c>
      <c r="F60" s="114">
        <v>7697</v>
      </c>
      <c r="G60" s="114">
        <v>7666</v>
      </c>
      <c r="H60" s="140">
        <v>7616</v>
      </c>
      <c r="I60" s="115">
        <v>-264</v>
      </c>
      <c r="J60" s="116">
        <v>-3.4663865546218489</v>
      </c>
    </row>
    <row r="61" spans="1:16" s="110" customFormat="1" ht="14.45" customHeight="1" x14ac:dyDescent="0.2">
      <c r="A61" s="118"/>
      <c r="B61" s="121" t="s">
        <v>110</v>
      </c>
      <c r="C61" s="113">
        <v>14.737844054890141</v>
      </c>
      <c r="D61" s="115">
        <v>1858</v>
      </c>
      <c r="E61" s="114">
        <v>1892</v>
      </c>
      <c r="F61" s="114">
        <v>1888</v>
      </c>
      <c r="G61" s="114">
        <v>1882</v>
      </c>
      <c r="H61" s="140">
        <v>1891</v>
      </c>
      <c r="I61" s="115">
        <v>-33</v>
      </c>
      <c r="J61" s="116">
        <v>-1.7451084082496033</v>
      </c>
    </row>
    <row r="62" spans="1:16" s="110" customFormat="1" ht="14.45" customHeight="1" x14ac:dyDescent="0.2">
      <c r="A62" s="120"/>
      <c r="B62" s="121" t="s">
        <v>111</v>
      </c>
      <c r="C62" s="113">
        <v>10.311731577694932</v>
      </c>
      <c r="D62" s="115">
        <v>1300</v>
      </c>
      <c r="E62" s="114">
        <v>1329</v>
      </c>
      <c r="F62" s="114">
        <v>1319</v>
      </c>
      <c r="G62" s="114">
        <v>1301</v>
      </c>
      <c r="H62" s="140">
        <v>1284</v>
      </c>
      <c r="I62" s="115">
        <v>16</v>
      </c>
      <c r="J62" s="116">
        <v>1.2461059190031152</v>
      </c>
    </row>
    <row r="63" spans="1:16" s="110" customFormat="1" ht="14.45" customHeight="1" x14ac:dyDescent="0.2">
      <c r="A63" s="120"/>
      <c r="B63" s="121" t="s">
        <v>112</v>
      </c>
      <c r="C63" s="113">
        <v>0.84080272864281747</v>
      </c>
      <c r="D63" s="115">
        <v>106</v>
      </c>
      <c r="E63" s="114">
        <v>115</v>
      </c>
      <c r="F63" s="114">
        <v>128</v>
      </c>
      <c r="G63" s="114">
        <v>112</v>
      </c>
      <c r="H63" s="140">
        <v>102</v>
      </c>
      <c r="I63" s="115">
        <v>4</v>
      </c>
      <c r="J63" s="116">
        <v>3.9215686274509802</v>
      </c>
    </row>
    <row r="64" spans="1:16" s="110" customFormat="1" ht="14.45" customHeight="1" x14ac:dyDescent="0.2">
      <c r="A64" s="120" t="s">
        <v>113</v>
      </c>
      <c r="B64" s="119" t="s">
        <v>116</v>
      </c>
      <c r="C64" s="113">
        <v>59.110018243832791</v>
      </c>
      <c r="D64" s="115">
        <v>7452</v>
      </c>
      <c r="E64" s="114">
        <v>7792</v>
      </c>
      <c r="F64" s="114">
        <v>7793</v>
      </c>
      <c r="G64" s="114">
        <v>7817</v>
      </c>
      <c r="H64" s="140">
        <v>7755</v>
      </c>
      <c r="I64" s="115">
        <v>-303</v>
      </c>
      <c r="J64" s="116">
        <v>-3.9071566731141201</v>
      </c>
    </row>
    <row r="65" spans="1:10" s="110" customFormat="1" ht="14.45" customHeight="1" x14ac:dyDescent="0.2">
      <c r="A65" s="123"/>
      <c r="B65" s="124" t="s">
        <v>117</v>
      </c>
      <c r="C65" s="125">
        <v>40.398191480923295</v>
      </c>
      <c r="D65" s="143">
        <v>5093</v>
      </c>
      <c r="E65" s="144">
        <v>5274</v>
      </c>
      <c r="F65" s="144">
        <v>5281</v>
      </c>
      <c r="G65" s="144">
        <v>5253</v>
      </c>
      <c r="H65" s="145">
        <v>5213</v>
      </c>
      <c r="I65" s="143">
        <v>-120</v>
      </c>
      <c r="J65" s="146">
        <v>-2.301937464032227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12426</v>
      </c>
      <c r="G11" s="114">
        <v>12777</v>
      </c>
      <c r="H11" s="114">
        <v>12626</v>
      </c>
      <c r="I11" s="114">
        <v>12495</v>
      </c>
      <c r="J11" s="140">
        <v>12245</v>
      </c>
      <c r="K11" s="114">
        <v>181</v>
      </c>
      <c r="L11" s="116">
        <v>1.4781543487137607</v>
      </c>
    </row>
    <row r="12" spans="1:17" s="110" customFormat="1" ht="24" customHeight="1" x14ac:dyDescent="0.2">
      <c r="A12" s="604" t="s">
        <v>185</v>
      </c>
      <c r="B12" s="605"/>
      <c r="C12" s="605"/>
      <c r="D12" s="606"/>
      <c r="E12" s="113">
        <v>46.676323837115724</v>
      </c>
      <c r="F12" s="115">
        <v>5800</v>
      </c>
      <c r="G12" s="114">
        <v>5965</v>
      </c>
      <c r="H12" s="114">
        <v>5935</v>
      </c>
      <c r="I12" s="114">
        <v>5816</v>
      </c>
      <c r="J12" s="140">
        <v>5668</v>
      </c>
      <c r="K12" s="114">
        <v>132</v>
      </c>
      <c r="L12" s="116">
        <v>2.3288637967537049</v>
      </c>
    </row>
    <row r="13" spans="1:17" s="110" customFormat="1" ht="15" customHeight="1" x14ac:dyDescent="0.2">
      <c r="A13" s="120"/>
      <c r="B13" s="612" t="s">
        <v>107</v>
      </c>
      <c r="C13" s="612"/>
      <c r="E13" s="113">
        <v>53.323676162884276</v>
      </c>
      <c r="F13" s="115">
        <v>6626</v>
      </c>
      <c r="G13" s="114">
        <v>6812</v>
      </c>
      <c r="H13" s="114">
        <v>6691</v>
      </c>
      <c r="I13" s="114">
        <v>6679</v>
      </c>
      <c r="J13" s="140">
        <v>6577</v>
      </c>
      <c r="K13" s="114">
        <v>49</v>
      </c>
      <c r="L13" s="116">
        <v>0.74502052607571845</v>
      </c>
    </row>
    <row r="14" spans="1:17" s="110" customFormat="1" ht="22.5" customHeight="1" x14ac:dyDescent="0.2">
      <c r="A14" s="604" t="s">
        <v>186</v>
      </c>
      <c r="B14" s="605"/>
      <c r="C14" s="605"/>
      <c r="D14" s="606"/>
      <c r="E14" s="113">
        <v>23.104780299372283</v>
      </c>
      <c r="F14" s="115">
        <v>2871</v>
      </c>
      <c r="G14" s="114">
        <v>2839</v>
      </c>
      <c r="H14" s="114">
        <v>2694</v>
      </c>
      <c r="I14" s="114">
        <v>2701</v>
      </c>
      <c r="J14" s="140">
        <v>2613</v>
      </c>
      <c r="K14" s="114">
        <v>258</v>
      </c>
      <c r="L14" s="116">
        <v>9.8737083811710669</v>
      </c>
    </row>
    <row r="15" spans="1:17" s="110" customFormat="1" ht="15" customHeight="1" x14ac:dyDescent="0.2">
      <c r="A15" s="120"/>
      <c r="B15" s="119"/>
      <c r="C15" s="258" t="s">
        <v>106</v>
      </c>
      <c r="E15" s="113">
        <v>55.938697318007662</v>
      </c>
      <c r="F15" s="115">
        <v>1606</v>
      </c>
      <c r="G15" s="114">
        <v>1583</v>
      </c>
      <c r="H15" s="114">
        <v>1514</v>
      </c>
      <c r="I15" s="114">
        <v>1491</v>
      </c>
      <c r="J15" s="140">
        <v>1446</v>
      </c>
      <c r="K15" s="114">
        <v>160</v>
      </c>
      <c r="L15" s="116">
        <v>11.065006915629322</v>
      </c>
    </row>
    <row r="16" spans="1:17" s="110" customFormat="1" ht="15" customHeight="1" x14ac:dyDescent="0.2">
      <c r="A16" s="120"/>
      <c r="B16" s="119"/>
      <c r="C16" s="258" t="s">
        <v>107</v>
      </c>
      <c r="E16" s="113">
        <v>44.061302681992338</v>
      </c>
      <c r="F16" s="115">
        <v>1265</v>
      </c>
      <c r="G16" s="114">
        <v>1256</v>
      </c>
      <c r="H16" s="114">
        <v>1180</v>
      </c>
      <c r="I16" s="114">
        <v>1210</v>
      </c>
      <c r="J16" s="140">
        <v>1167</v>
      </c>
      <c r="K16" s="114">
        <v>98</v>
      </c>
      <c r="L16" s="116">
        <v>8.3976006855184231</v>
      </c>
    </row>
    <row r="17" spans="1:12" s="110" customFormat="1" ht="15" customHeight="1" x14ac:dyDescent="0.2">
      <c r="A17" s="120"/>
      <c r="B17" s="121" t="s">
        <v>109</v>
      </c>
      <c r="C17" s="258"/>
      <c r="E17" s="113">
        <v>50.169000482858522</v>
      </c>
      <c r="F17" s="115">
        <v>6234</v>
      </c>
      <c r="G17" s="114">
        <v>6531</v>
      </c>
      <c r="H17" s="114">
        <v>6518</v>
      </c>
      <c r="I17" s="114">
        <v>6425</v>
      </c>
      <c r="J17" s="140">
        <v>6327</v>
      </c>
      <c r="K17" s="114">
        <v>-93</v>
      </c>
      <c r="L17" s="116">
        <v>-1.4698909435751542</v>
      </c>
    </row>
    <row r="18" spans="1:12" s="110" customFormat="1" ht="15" customHeight="1" x14ac:dyDescent="0.2">
      <c r="A18" s="120"/>
      <c r="B18" s="119"/>
      <c r="C18" s="258" t="s">
        <v>106</v>
      </c>
      <c r="E18" s="113">
        <v>43.022136669874882</v>
      </c>
      <c r="F18" s="115">
        <v>2682</v>
      </c>
      <c r="G18" s="114">
        <v>2842</v>
      </c>
      <c r="H18" s="114">
        <v>2878</v>
      </c>
      <c r="I18" s="114">
        <v>2796</v>
      </c>
      <c r="J18" s="140">
        <v>2707</v>
      </c>
      <c r="K18" s="114">
        <v>-25</v>
      </c>
      <c r="L18" s="116">
        <v>-0.92353158478019948</v>
      </c>
    </row>
    <row r="19" spans="1:12" s="110" customFormat="1" ht="15" customHeight="1" x14ac:dyDescent="0.2">
      <c r="A19" s="120"/>
      <c r="B19" s="119"/>
      <c r="C19" s="258" t="s">
        <v>107</v>
      </c>
      <c r="E19" s="113">
        <v>56.977863330125118</v>
      </c>
      <c r="F19" s="115">
        <v>3552</v>
      </c>
      <c r="G19" s="114">
        <v>3689</v>
      </c>
      <c r="H19" s="114">
        <v>3640</v>
      </c>
      <c r="I19" s="114">
        <v>3629</v>
      </c>
      <c r="J19" s="140">
        <v>3620</v>
      </c>
      <c r="K19" s="114">
        <v>-68</v>
      </c>
      <c r="L19" s="116">
        <v>-1.8784530386740332</v>
      </c>
    </row>
    <row r="20" spans="1:12" s="110" customFormat="1" ht="15" customHeight="1" x14ac:dyDescent="0.2">
      <c r="A20" s="120"/>
      <c r="B20" s="121" t="s">
        <v>110</v>
      </c>
      <c r="C20" s="258"/>
      <c r="E20" s="113">
        <v>14.96861419604056</v>
      </c>
      <c r="F20" s="115">
        <v>1860</v>
      </c>
      <c r="G20" s="114">
        <v>1900</v>
      </c>
      <c r="H20" s="114">
        <v>1920</v>
      </c>
      <c r="I20" s="114">
        <v>1911</v>
      </c>
      <c r="J20" s="140">
        <v>1869</v>
      </c>
      <c r="K20" s="114">
        <v>-9</v>
      </c>
      <c r="L20" s="116">
        <v>-0.48154093097913325</v>
      </c>
    </row>
    <row r="21" spans="1:12" s="110" customFormat="1" ht="15" customHeight="1" x14ac:dyDescent="0.2">
      <c r="A21" s="120"/>
      <c r="B21" s="119"/>
      <c r="C21" s="258" t="s">
        <v>106</v>
      </c>
      <c r="E21" s="113">
        <v>39.892473118279568</v>
      </c>
      <c r="F21" s="115">
        <v>742</v>
      </c>
      <c r="G21" s="114">
        <v>748</v>
      </c>
      <c r="H21" s="114">
        <v>758</v>
      </c>
      <c r="I21" s="114">
        <v>767</v>
      </c>
      <c r="J21" s="140">
        <v>755</v>
      </c>
      <c r="K21" s="114">
        <v>-13</v>
      </c>
      <c r="L21" s="116">
        <v>-1.7218543046357615</v>
      </c>
    </row>
    <row r="22" spans="1:12" s="110" customFormat="1" ht="15" customHeight="1" x14ac:dyDescent="0.2">
      <c r="A22" s="120"/>
      <c r="B22" s="119"/>
      <c r="C22" s="258" t="s">
        <v>107</v>
      </c>
      <c r="E22" s="113">
        <v>60.107526881720432</v>
      </c>
      <c r="F22" s="115">
        <v>1118</v>
      </c>
      <c r="G22" s="114">
        <v>1152</v>
      </c>
      <c r="H22" s="114">
        <v>1162</v>
      </c>
      <c r="I22" s="114">
        <v>1144</v>
      </c>
      <c r="J22" s="140">
        <v>1114</v>
      </c>
      <c r="K22" s="114">
        <v>4</v>
      </c>
      <c r="L22" s="116">
        <v>0.35906642728904847</v>
      </c>
    </row>
    <row r="23" spans="1:12" s="110" customFormat="1" ht="15" customHeight="1" x14ac:dyDescent="0.2">
      <c r="A23" s="120"/>
      <c r="B23" s="121" t="s">
        <v>111</v>
      </c>
      <c r="C23" s="258"/>
      <c r="E23" s="113">
        <v>11.757605021728633</v>
      </c>
      <c r="F23" s="115">
        <v>1461</v>
      </c>
      <c r="G23" s="114">
        <v>1507</v>
      </c>
      <c r="H23" s="114">
        <v>1494</v>
      </c>
      <c r="I23" s="114">
        <v>1458</v>
      </c>
      <c r="J23" s="140">
        <v>1436</v>
      </c>
      <c r="K23" s="114">
        <v>25</v>
      </c>
      <c r="L23" s="116">
        <v>1.7409470752089136</v>
      </c>
    </row>
    <row r="24" spans="1:12" s="110" customFormat="1" ht="15" customHeight="1" x14ac:dyDescent="0.2">
      <c r="A24" s="120"/>
      <c r="B24" s="119"/>
      <c r="C24" s="258" t="s">
        <v>106</v>
      </c>
      <c r="E24" s="113">
        <v>52.703627652292951</v>
      </c>
      <c r="F24" s="115">
        <v>770</v>
      </c>
      <c r="G24" s="114">
        <v>792</v>
      </c>
      <c r="H24" s="114">
        <v>785</v>
      </c>
      <c r="I24" s="114">
        <v>762</v>
      </c>
      <c r="J24" s="140">
        <v>760</v>
      </c>
      <c r="K24" s="114">
        <v>10</v>
      </c>
      <c r="L24" s="116">
        <v>1.3157894736842106</v>
      </c>
    </row>
    <row r="25" spans="1:12" s="110" customFormat="1" ht="15" customHeight="1" x14ac:dyDescent="0.2">
      <c r="A25" s="120"/>
      <c r="B25" s="119"/>
      <c r="C25" s="258" t="s">
        <v>107</v>
      </c>
      <c r="E25" s="113">
        <v>47.296372347707049</v>
      </c>
      <c r="F25" s="115">
        <v>691</v>
      </c>
      <c r="G25" s="114">
        <v>715</v>
      </c>
      <c r="H25" s="114">
        <v>709</v>
      </c>
      <c r="I25" s="114">
        <v>696</v>
      </c>
      <c r="J25" s="140">
        <v>676</v>
      </c>
      <c r="K25" s="114">
        <v>15</v>
      </c>
      <c r="L25" s="116">
        <v>2.2189349112426036</v>
      </c>
    </row>
    <row r="26" spans="1:12" s="110" customFormat="1" ht="15" customHeight="1" x14ac:dyDescent="0.2">
      <c r="A26" s="120"/>
      <c r="C26" s="121" t="s">
        <v>187</v>
      </c>
      <c r="D26" s="110" t="s">
        <v>188</v>
      </c>
      <c r="E26" s="113">
        <v>0.98985997102848866</v>
      </c>
      <c r="F26" s="115">
        <v>123</v>
      </c>
      <c r="G26" s="114">
        <v>129</v>
      </c>
      <c r="H26" s="114">
        <v>140</v>
      </c>
      <c r="I26" s="114">
        <v>121</v>
      </c>
      <c r="J26" s="140">
        <v>111</v>
      </c>
      <c r="K26" s="114">
        <v>12</v>
      </c>
      <c r="L26" s="116">
        <v>10.810810810810811</v>
      </c>
    </row>
    <row r="27" spans="1:12" s="110" customFormat="1" ht="15" customHeight="1" x14ac:dyDescent="0.2">
      <c r="A27" s="120"/>
      <c r="B27" s="119"/>
      <c r="D27" s="259" t="s">
        <v>106</v>
      </c>
      <c r="E27" s="113">
        <v>43.08943089430894</v>
      </c>
      <c r="F27" s="115">
        <v>53</v>
      </c>
      <c r="G27" s="114">
        <v>58</v>
      </c>
      <c r="H27" s="114">
        <v>72</v>
      </c>
      <c r="I27" s="114">
        <v>59</v>
      </c>
      <c r="J27" s="140">
        <v>52</v>
      </c>
      <c r="K27" s="114">
        <v>1</v>
      </c>
      <c r="L27" s="116">
        <v>1.9230769230769231</v>
      </c>
    </row>
    <row r="28" spans="1:12" s="110" customFormat="1" ht="15" customHeight="1" x14ac:dyDescent="0.2">
      <c r="A28" s="120"/>
      <c r="B28" s="119"/>
      <c r="D28" s="259" t="s">
        <v>107</v>
      </c>
      <c r="E28" s="113">
        <v>56.91056910569106</v>
      </c>
      <c r="F28" s="115">
        <v>70</v>
      </c>
      <c r="G28" s="114">
        <v>71</v>
      </c>
      <c r="H28" s="114">
        <v>68</v>
      </c>
      <c r="I28" s="114">
        <v>62</v>
      </c>
      <c r="J28" s="140">
        <v>59</v>
      </c>
      <c r="K28" s="114">
        <v>11</v>
      </c>
      <c r="L28" s="116">
        <v>18.64406779661017</v>
      </c>
    </row>
    <row r="29" spans="1:12" s="110" customFormat="1" ht="24" customHeight="1" x14ac:dyDescent="0.2">
      <c r="A29" s="604" t="s">
        <v>189</v>
      </c>
      <c r="B29" s="605"/>
      <c r="C29" s="605"/>
      <c r="D29" s="606"/>
      <c r="E29" s="113">
        <v>70.899726380170605</v>
      </c>
      <c r="F29" s="115">
        <v>8810</v>
      </c>
      <c r="G29" s="114">
        <v>8996</v>
      </c>
      <c r="H29" s="114">
        <v>8910</v>
      </c>
      <c r="I29" s="114">
        <v>8813</v>
      </c>
      <c r="J29" s="140">
        <v>8690</v>
      </c>
      <c r="K29" s="114">
        <v>120</v>
      </c>
      <c r="L29" s="116">
        <v>1.380897583429229</v>
      </c>
    </row>
    <row r="30" spans="1:12" s="110" customFormat="1" ht="15" customHeight="1" x14ac:dyDescent="0.2">
      <c r="A30" s="120"/>
      <c r="B30" s="119"/>
      <c r="C30" s="258" t="s">
        <v>106</v>
      </c>
      <c r="E30" s="113">
        <v>46.923950056753689</v>
      </c>
      <c r="F30" s="115">
        <v>4134</v>
      </c>
      <c r="G30" s="114">
        <v>4224</v>
      </c>
      <c r="H30" s="114">
        <v>4197</v>
      </c>
      <c r="I30" s="114">
        <v>4139</v>
      </c>
      <c r="J30" s="140">
        <v>4080</v>
      </c>
      <c r="K30" s="114">
        <v>54</v>
      </c>
      <c r="L30" s="116">
        <v>1.3235294117647058</v>
      </c>
    </row>
    <row r="31" spans="1:12" s="110" customFormat="1" ht="15" customHeight="1" x14ac:dyDescent="0.2">
      <c r="A31" s="120"/>
      <c r="B31" s="119"/>
      <c r="C31" s="258" t="s">
        <v>107</v>
      </c>
      <c r="E31" s="113">
        <v>53.076049943246311</v>
      </c>
      <c r="F31" s="115">
        <v>4676</v>
      </c>
      <c r="G31" s="114">
        <v>4772</v>
      </c>
      <c r="H31" s="114">
        <v>4713</v>
      </c>
      <c r="I31" s="114">
        <v>4674</v>
      </c>
      <c r="J31" s="140">
        <v>4610</v>
      </c>
      <c r="K31" s="114">
        <v>66</v>
      </c>
      <c r="L31" s="116">
        <v>1.4316702819956617</v>
      </c>
    </row>
    <row r="32" spans="1:12" s="110" customFormat="1" ht="15" customHeight="1" x14ac:dyDescent="0.2">
      <c r="A32" s="120"/>
      <c r="B32" s="119" t="s">
        <v>117</v>
      </c>
      <c r="C32" s="258"/>
      <c r="E32" s="113">
        <v>28.722034443907933</v>
      </c>
      <c r="F32" s="114">
        <v>3569</v>
      </c>
      <c r="G32" s="114">
        <v>3726</v>
      </c>
      <c r="H32" s="114">
        <v>3669</v>
      </c>
      <c r="I32" s="114">
        <v>3630</v>
      </c>
      <c r="J32" s="140">
        <v>3507</v>
      </c>
      <c r="K32" s="114">
        <v>62</v>
      </c>
      <c r="L32" s="116">
        <v>1.7678927858568576</v>
      </c>
    </row>
    <row r="33" spans="1:12" s="110" customFormat="1" ht="15" customHeight="1" x14ac:dyDescent="0.2">
      <c r="A33" s="120"/>
      <c r="B33" s="119"/>
      <c r="C33" s="258" t="s">
        <v>106</v>
      </c>
      <c r="E33" s="113">
        <v>46.175399271504624</v>
      </c>
      <c r="F33" s="114">
        <v>1648</v>
      </c>
      <c r="G33" s="114">
        <v>1719</v>
      </c>
      <c r="H33" s="114">
        <v>1718</v>
      </c>
      <c r="I33" s="114">
        <v>1658</v>
      </c>
      <c r="J33" s="140">
        <v>1570</v>
      </c>
      <c r="K33" s="114">
        <v>78</v>
      </c>
      <c r="L33" s="116">
        <v>4.968152866242038</v>
      </c>
    </row>
    <row r="34" spans="1:12" s="110" customFormat="1" ht="15" customHeight="1" x14ac:dyDescent="0.2">
      <c r="A34" s="120"/>
      <c r="B34" s="119"/>
      <c r="C34" s="258" t="s">
        <v>107</v>
      </c>
      <c r="E34" s="113">
        <v>53.824600728495376</v>
      </c>
      <c r="F34" s="114">
        <v>1921</v>
      </c>
      <c r="G34" s="114">
        <v>2007</v>
      </c>
      <c r="H34" s="114">
        <v>1951</v>
      </c>
      <c r="I34" s="114">
        <v>1972</v>
      </c>
      <c r="J34" s="140">
        <v>1937</v>
      </c>
      <c r="K34" s="114">
        <v>-16</v>
      </c>
      <c r="L34" s="116">
        <v>-0.82601961796592671</v>
      </c>
    </row>
    <row r="35" spans="1:12" s="110" customFormat="1" ht="24" customHeight="1" x14ac:dyDescent="0.2">
      <c r="A35" s="604" t="s">
        <v>192</v>
      </c>
      <c r="B35" s="605"/>
      <c r="C35" s="605"/>
      <c r="D35" s="606"/>
      <c r="E35" s="113">
        <v>22.316111379365847</v>
      </c>
      <c r="F35" s="114">
        <v>2773</v>
      </c>
      <c r="G35" s="114">
        <v>2892</v>
      </c>
      <c r="H35" s="114">
        <v>2884</v>
      </c>
      <c r="I35" s="114">
        <v>2939</v>
      </c>
      <c r="J35" s="114">
        <v>2793</v>
      </c>
      <c r="K35" s="318">
        <v>-20</v>
      </c>
      <c r="L35" s="319">
        <v>-0.71607590404582888</v>
      </c>
    </row>
    <row r="36" spans="1:12" s="110" customFormat="1" ht="15" customHeight="1" x14ac:dyDescent="0.2">
      <c r="A36" s="120"/>
      <c r="B36" s="119"/>
      <c r="C36" s="258" t="s">
        <v>106</v>
      </c>
      <c r="E36" s="113">
        <v>48.25099170573386</v>
      </c>
      <c r="F36" s="114">
        <v>1338</v>
      </c>
      <c r="G36" s="114">
        <v>1390</v>
      </c>
      <c r="H36" s="114">
        <v>1419</v>
      </c>
      <c r="I36" s="114">
        <v>1418</v>
      </c>
      <c r="J36" s="114">
        <v>1319</v>
      </c>
      <c r="K36" s="318">
        <v>19</v>
      </c>
      <c r="L36" s="116">
        <v>1.4404852160727823</v>
      </c>
    </row>
    <row r="37" spans="1:12" s="110" customFormat="1" ht="15" customHeight="1" x14ac:dyDescent="0.2">
      <c r="A37" s="120"/>
      <c r="B37" s="119"/>
      <c r="C37" s="258" t="s">
        <v>107</v>
      </c>
      <c r="E37" s="113">
        <v>51.74900829426614</v>
      </c>
      <c r="F37" s="114">
        <v>1435</v>
      </c>
      <c r="G37" s="114">
        <v>1502</v>
      </c>
      <c r="H37" s="114">
        <v>1465</v>
      </c>
      <c r="I37" s="114">
        <v>1521</v>
      </c>
      <c r="J37" s="140">
        <v>1474</v>
      </c>
      <c r="K37" s="114">
        <v>-39</v>
      </c>
      <c r="L37" s="116">
        <v>-2.6458616010854819</v>
      </c>
    </row>
    <row r="38" spans="1:12" s="110" customFormat="1" ht="15" customHeight="1" x14ac:dyDescent="0.2">
      <c r="A38" s="120"/>
      <c r="B38" s="119" t="s">
        <v>328</v>
      </c>
      <c r="C38" s="258"/>
      <c r="E38" s="113">
        <v>39.159826170931915</v>
      </c>
      <c r="F38" s="114">
        <v>4866</v>
      </c>
      <c r="G38" s="114">
        <v>5007</v>
      </c>
      <c r="H38" s="114">
        <v>5017</v>
      </c>
      <c r="I38" s="114">
        <v>4924</v>
      </c>
      <c r="J38" s="140">
        <v>4870</v>
      </c>
      <c r="K38" s="114">
        <v>-4</v>
      </c>
      <c r="L38" s="116">
        <v>-8.2135523613963035E-2</v>
      </c>
    </row>
    <row r="39" spans="1:12" s="110" customFormat="1" ht="15" customHeight="1" x14ac:dyDescent="0.2">
      <c r="A39" s="120"/>
      <c r="B39" s="119"/>
      <c r="C39" s="258" t="s">
        <v>106</v>
      </c>
      <c r="E39" s="113">
        <v>44.327990135635019</v>
      </c>
      <c r="F39" s="115">
        <v>2157</v>
      </c>
      <c r="G39" s="114">
        <v>2221</v>
      </c>
      <c r="H39" s="114">
        <v>2245</v>
      </c>
      <c r="I39" s="114">
        <v>2210</v>
      </c>
      <c r="J39" s="140">
        <v>2182</v>
      </c>
      <c r="K39" s="114">
        <v>-25</v>
      </c>
      <c r="L39" s="116">
        <v>-1.1457378551787352</v>
      </c>
    </row>
    <row r="40" spans="1:12" s="110" customFormat="1" ht="15" customHeight="1" x14ac:dyDescent="0.2">
      <c r="A40" s="120"/>
      <c r="B40" s="119"/>
      <c r="C40" s="258" t="s">
        <v>107</v>
      </c>
      <c r="E40" s="113">
        <v>55.672009864364981</v>
      </c>
      <c r="F40" s="115">
        <v>2709</v>
      </c>
      <c r="G40" s="114">
        <v>2786</v>
      </c>
      <c r="H40" s="114">
        <v>2772</v>
      </c>
      <c r="I40" s="114">
        <v>2714</v>
      </c>
      <c r="J40" s="140">
        <v>2688</v>
      </c>
      <c r="K40" s="114">
        <v>21</v>
      </c>
      <c r="L40" s="116">
        <v>0.78125</v>
      </c>
    </row>
    <row r="41" spans="1:12" s="110" customFormat="1" ht="15" customHeight="1" x14ac:dyDescent="0.2">
      <c r="A41" s="120"/>
      <c r="B41" s="320" t="s">
        <v>515</v>
      </c>
      <c r="C41" s="258"/>
      <c r="E41" s="113">
        <v>7.854498631900853</v>
      </c>
      <c r="F41" s="115">
        <v>976</v>
      </c>
      <c r="G41" s="114">
        <v>998</v>
      </c>
      <c r="H41" s="114">
        <v>975</v>
      </c>
      <c r="I41" s="114">
        <v>943</v>
      </c>
      <c r="J41" s="140">
        <v>917</v>
      </c>
      <c r="K41" s="114">
        <v>59</v>
      </c>
      <c r="L41" s="116">
        <v>6.4340239912758994</v>
      </c>
    </row>
    <row r="42" spans="1:12" s="110" customFormat="1" ht="15" customHeight="1" x14ac:dyDescent="0.2">
      <c r="A42" s="120"/>
      <c r="B42" s="119"/>
      <c r="C42" s="268" t="s">
        <v>106</v>
      </c>
      <c r="D42" s="182"/>
      <c r="E42" s="113">
        <v>42.827868852459019</v>
      </c>
      <c r="F42" s="115">
        <v>418</v>
      </c>
      <c r="G42" s="114">
        <v>444</v>
      </c>
      <c r="H42" s="114">
        <v>427</v>
      </c>
      <c r="I42" s="114">
        <v>413</v>
      </c>
      <c r="J42" s="140">
        <v>408</v>
      </c>
      <c r="K42" s="114">
        <v>10</v>
      </c>
      <c r="L42" s="116">
        <v>2.4509803921568629</v>
      </c>
    </row>
    <row r="43" spans="1:12" s="110" customFormat="1" ht="15" customHeight="1" x14ac:dyDescent="0.2">
      <c r="A43" s="120"/>
      <c r="B43" s="119"/>
      <c r="C43" s="268" t="s">
        <v>107</v>
      </c>
      <c r="D43" s="182"/>
      <c r="E43" s="113">
        <v>57.172131147540981</v>
      </c>
      <c r="F43" s="115">
        <v>558</v>
      </c>
      <c r="G43" s="114">
        <v>554</v>
      </c>
      <c r="H43" s="114">
        <v>548</v>
      </c>
      <c r="I43" s="114">
        <v>530</v>
      </c>
      <c r="J43" s="140">
        <v>509</v>
      </c>
      <c r="K43" s="114">
        <v>49</v>
      </c>
      <c r="L43" s="116">
        <v>9.6267190569744603</v>
      </c>
    </row>
    <row r="44" spans="1:12" s="110" customFormat="1" ht="15" customHeight="1" x14ac:dyDescent="0.2">
      <c r="A44" s="120"/>
      <c r="B44" s="119" t="s">
        <v>205</v>
      </c>
      <c r="C44" s="268"/>
      <c r="D44" s="182"/>
      <c r="E44" s="113">
        <v>30.669563817801386</v>
      </c>
      <c r="F44" s="115">
        <v>3811</v>
      </c>
      <c r="G44" s="114">
        <v>3880</v>
      </c>
      <c r="H44" s="114">
        <v>3750</v>
      </c>
      <c r="I44" s="114">
        <v>3689</v>
      </c>
      <c r="J44" s="140">
        <v>3665</v>
      </c>
      <c r="K44" s="114">
        <v>146</v>
      </c>
      <c r="L44" s="116">
        <v>3.9836289222373806</v>
      </c>
    </row>
    <row r="45" spans="1:12" s="110" customFormat="1" ht="15" customHeight="1" x14ac:dyDescent="0.2">
      <c r="A45" s="120"/>
      <c r="B45" s="119"/>
      <c r="C45" s="268" t="s">
        <v>106</v>
      </c>
      <c r="D45" s="182"/>
      <c r="E45" s="113">
        <v>49.514563106796118</v>
      </c>
      <c r="F45" s="115">
        <v>1887</v>
      </c>
      <c r="G45" s="114">
        <v>1910</v>
      </c>
      <c r="H45" s="114">
        <v>1844</v>
      </c>
      <c r="I45" s="114">
        <v>1775</v>
      </c>
      <c r="J45" s="140">
        <v>1759</v>
      </c>
      <c r="K45" s="114">
        <v>128</v>
      </c>
      <c r="L45" s="116">
        <v>7.2768618533257534</v>
      </c>
    </row>
    <row r="46" spans="1:12" s="110" customFormat="1" ht="15" customHeight="1" x14ac:dyDescent="0.2">
      <c r="A46" s="123"/>
      <c r="B46" s="124"/>
      <c r="C46" s="260" t="s">
        <v>107</v>
      </c>
      <c r="D46" s="261"/>
      <c r="E46" s="125">
        <v>50.485436893203882</v>
      </c>
      <c r="F46" s="143">
        <v>1924</v>
      </c>
      <c r="G46" s="144">
        <v>1970</v>
      </c>
      <c r="H46" s="144">
        <v>1906</v>
      </c>
      <c r="I46" s="144">
        <v>1914</v>
      </c>
      <c r="J46" s="145">
        <v>1906</v>
      </c>
      <c r="K46" s="144">
        <v>18</v>
      </c>
      <c r="L46" s="146">
        <v>0.94438614900314799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12426</v>
      </c>
      <c r="E11" s="114">
        <v>12777</v>
      </c>
      <c r="F11" s="114">
        <v>12626</v>
      </c>
      <c r="G11" s="114">
        <v>12495</v>
      </c>
      <c r="H11" s="140">
        <v>12245</v>
      </c>
      <c r="I11" s="115">
        <v>181</v>
      </c>
      <c r="J11" s="116">
        <v>1.4781543487137607</v>
      </c>
    </row>
    <row r="12" spans="1:15" s="110" customFormat="1" ht="24.95" customHeight="1" x14ac:dyDescent="0.2">
      <c r="A12" s="193" t="s">
        <v>132</v>
      </c>
      <c r="B12" s="194" t="s">
        <v>133</v>
      </c>
      <c r="C12" s="113">
        <v>8.8524062449702234E-2</v>
      </c>
      <c r="D12" s="115">
        <v>11</v>
      </c>
      <c r="E12" s="114">
        <v>9</v>
      </c>
      <c r="F12" s="114">
        <v>14</v>
      </c>
      <c r="G12" s="114">
        <v>11</v>
      </c>
      <c r="H12" s="140">
        <v>9</v>
      </c>
      <c r="I12" s="115">
        <v>2</v>
      </c>
      <c r="J12" s="116">
        <v>22.222222222222221</v>
      </c>
    </row>
    <row r="13" spans="1:15" s="110" customFormat="1" ht="24.95" customHeight="1" x14ac:dyDescent="0.2">
      <c r="A13" s="193" t="s">
        <v>134</v>
      </c>
      <c r="B13" s="199" t="s">
        <v>214</v>
      </c>
      <c r="C13" s="113">
        <v>0.18509576694028648</v>
      </c>
      <c r="D13" s="115">
        <v>23</v>
      </c>
      <c r="E13" s="114">
        <v>35</v>
      </c>
      <c r="F13" s="114">
        <v>37</v>
      </c>
      <c r="G13" s="114">
        <v>37</v>
      </c>
      <c r="H13" s="140">
        <v>39</v>
      </c>
      <c r="I13" s="115">
        <v>-16</v>
      </c>
      <c r="J13" s="116">
        <v>-41.025641025641029</v>
      </c>
    </row>
    <row r="14" spans="1:15" s="287" customFormat="1" ht="24.95" customHeight="1" x14ac:dyDescent="0.2">
      <c r="A14" s="193" t="s">
        <v>215</v>
      </c>
      <c r="B14" s="199" t="s">
        <v>137</v>
      </c>
      <c r="C14" s="113">
        <v>2.7764365041042973</v>
      </c>
      <c r="D14" s="115">
        <v>345</v>
      </c>
      <c r="E14" s="114">
        <v>363</v>
      </c>
      <c r="F14" s="114">
        <v>380</v>
      </c>
      <c r="G14" s="114">
        <v>373</v>
      </c>
      <c r="H14" s="140">
        <v>373</v>
      </c>
      <c r="I14" s="115">
        <v>-28</v>
      </c>
      <c r="J14" s="116">
        <v>-7.5067024128686324</v>
      </c>
      <c r="K14" s="110"/>
      <c r="L14" s="110"/>
      <c r="M14" s="110"/>
      <c r="N14" s="110"/>
      <c r="O14" s="110"/>
    </row>
    <row r="15" spans="1:15" s="110" customFormat="1" ht="24.95" customHeight="1" x14ac:dyDescent="0.2">
      <c r="A15" s="193" t="s">
        <v>216</v>
      </c>
      <c r="B15" s="199" t="s">
        <v>217</v>
      </c>
      <c r="C15" s="113">
        <v>1.3359085787864156</v>
      </c>
      <c r="D15" s="115">
        <v>166</v>
      </c>
      <c r="E15" s="114">
        <v>167</v>
      </c>
      <c r="F15" s="114">
        <v>179</v>
      </c>
      <c r="G15" s="114">
        <v>169</v>
      </c>
      <c r="H15" s="140">
        <v>162</v>
      </c>
      <c r="I15" s="115">
        <v>4</v>
      </c>
      <c r="J15" s="116">
        <v>2.4691358024691357</v>
      </c>
    </row>
    <row r="16" spans="1:15" s="287" customFormat="1" ht="24.95" customHeight="1" x14ac:dyDescent="0.2">
      <c r="A16" s="193" t="s">
        <v>218</v>
      </c>
      <c r="B16" s="199" t="s">
        <v>141</v>
      </c>
      <c r="C16" s="113">
        <v>0.94962176082407856</v>
      </c>
      <c r="D16" s="115">
        <v>118</v>
      </c>
      <c r="E16" s="114">
        <v>132</v>
      </c>
      <c r="F16" s="114">
        <v>135</v>
      </c>
      <c r="G16" s="114">
        <v>135</v>
      </c>
      <c r="H16" s="140">
        <v>137</v>
      </c>
      <c r="I16" s="115">
        <v>-19</v>
      </c>
      <c r="J16" s="116">
        <v>-13.868613138686131</v>
      </c>
      <c r="K16" s="110"/>
      <c r="L16" s="110"/>
      <c r="M16" s="110"/>
      <c r="N16" s="110"/>
      <c r="O16" s="110"/>
    </row>
    <row r="17" spans="1:15" s="110" customFormat="1" ht="24.95" customHeight="1" x14ac:dyDescent="0.2">
      <c r="A17" s="193" t="s">
        <v>142</v>
      </c>
      <c r="B17" s="199" t="s">
        <v>220</v>
      </c>
      <c r="C17" s="113">
        <v>0.49090616449380331</v>
      </c>
      <c r="D17" s="115">
        <v>61</v>
      </c>
      <c r="E17" s="114">
        <v>64</v>
      </c>
      <c r="F17" s="114">
        <v>66</v>
      </c>
      <c r="G17" s="114">
        <v>69</v>
      </c>
      <c r="H17" s="140">
        <v>74</v>
      </c>
      <c r="I17" s="115">
        <v>-13</v>
      </c>
      <c r="J17" s="116">
        <v>-17.567567567567568</v>
      </c>
    </row>
    <row r="18" spans="1:15" s="287" customFormat="1" ht="24.95" customHeight="1" x14ac:dyDescent="0.2">
      <c r="A18" s="201" t="s">
        <v>144</v>
      </c>
      <c r="B18" s="202" t="s">
        <v>145</v>
      </c>
      <c r="C18" s="113">
        <v>3.355866731047803</v>
      </c>
      <c r="D18" s="115">
        <v>417</v>
      </c>
      <c r="E18" s="114">
        <v>405</v>
      </c>
      <c r="F18" s="114">
        <v>393</v>
      </c>
      <c r="G18" s="114">
        <v>375</v>
      </c>
      <c r="H18" s="140">
        <v>378</v>
      </c>
      <c r="I18" s="115">
        <v>39</v>
      </c>
      <c r="J18" s="116">
        <v>10.317460317460318</v>
      </c>
      <c r="K18" s="110"/>
      <c r="L18" s="110"/>
      <c r="M18" s="110"/>
      <c r="N18" s="110"/>
      <c r="O18" s="110"/>
    </row>
    <row r="19" spans="1:15" s="110" customFormat="1" ht="24.95" customHeight="1" x14ac:dyDescent="0.2">
      <c r="A19" s="193" t="s">
        <v>146</v>
      </c>
      <c r="B19" s="199" t="s">
        <v>147</v>
      </c>
      <c r="C19" s="113">
        <v>12.94060840173829</v>
      </c>
      <c r="D19" s="115">
        <v>1608</v>
      </c>
      <c r="E19" s="114">
        <v>1654</v>
      </c>
      <c r="F19" s="114">
        <v>1618</v>
      </c>
      <c r="G19" s="114">
        <v>1663</v>
      </c>
      <c r="H19" s="140">
        <v>1613</v>
      </c>
      <c r="I19" s="115">
        <v>-5</v>
      </c>
      <c r="J19" s="116">
        <v>-0.30998140111593303</v>
      </c>
    </row>
    <row r="20" spans="1:15" s="287" customFormat="1" ht="24.95" customHeight="1" x14ac:dyDescent="0.2">
      <c r="A20" s="193" t="s">
        <v>148</v>
      </c>
      <c r="B20" s="199" t="s">
        <v>149</v>
      </c>
      <c r="C20" s="113">
        <v>4.4825366167712861</v>
      </c>
      <c r="D20" s="115">
        <v>557</v>
      </c>
      <c r="E20" s="114">
        <v>579</v>
      </c>
      <c r="F20" s="114">
        <v>592</v>
      </c>
      <c r="G20" s="114">
        <v>596</v>
      </c>
      <c r="H20" s="140">
        <v>580</v>
      </c>
      <c r="I20" s="115">
        <v>-23</v>
      </c>
      <c r="J20" s="116">
        <v>-3.9655172413793105</v>
      </c>
      <c r="K20" s="110"/>
      <c r="L20" s="110"/>
      <c r="M20" s="110"/>
      <c r="N20" s="110"/>
      <c r="O20" s="110"/>
    </row>
    <row r="21" spans="1:15" s="110" customFormat="1" ht="24.95" customHeight="1" x14ac:dyDescent="0.2">
      <c r="A21" s="201" t="s">
        <v>150</v>
      </c>
      <c r="B21" s="202" t="s">
        <v>151</v>
      </c>
      <c r="C21" s="113">
        <v>7.3957830355705783</v>
      </c>
      <c r="D21" s="115">
        <v>919</v>
      </c>
      <c r="E21" s="114">
        <v>1134</v>
      </c>
      <c r="F21" s="114">
        <v>1129</v>
      </c>
      <c r="G21" s="114">
        <v>1097</v>
      </c>
      <c r="H21" s="140">
        <v>1016</v>
      </c>
      <c r="I21" s="115">
        <v>-97</v>
      </c>
      <c r="J21" s="116">
        <v>-9.5472440944881889</v>
      </c>
    </row>
    <row r="22" spans="1:15" s="110" customFormat="1" ht="24.95" customHeight="1" x14ac:dyDescent="0.2">
      <c r="A22" s="201" t="s">
        <v>152</v>
      </c>
      <c r="B22" s="199" t="s">
        <v>153</v>
      </c>
      <c r="C22" s="113">
        <v>19.765008852406243</v>
      </c>
      <c r="D22" s="115">
        <v>2456</v>
      </c>
      <c r="E22" s="114">
        <v>2321</v>
      </c>
      <c r="F22" s="114">
        <v>2225</v>
      </c>
      <c r="G22" s="114">
        <v>2217</v>
      </c>
      <c r="H22" s="140">
        <v>2205</v>
      </c>
      <c r="I22" s="115">
        <v>251</v>
      </c>
      <c r="J22" s="116">
        <v>11.383219954648526</v>
      </c>
    </row>
    <row r="23" spans="1:15" s="110" customFormat="1" ht="24.95" customHeight="1" x14ac:dyDescent="0.2">
      <c r="A23" s="193" t="s">
        <v>154</v>
      </c>
      <c r="B23" s="199" t="s">
        <v>155</v>
      </c>
      <c r="C23" s="113">
        <v>0.56333494286174146</v>
      </c>
      <c r="D23" s="115">
        <v>70</v>
      </c>
      <c r="E23" s="114">
        <v>74</v>
      </c>
      <c r="F23" s="114">
        <v>81</v>
      </c>
      <c r="G23" s="114">
        <v>73</v>
      </c>
      <c r="H23" s="140">
        <v>69</v>
      </c>
      <c r="I23" s="115">
        <v>1</v>
      </c>
      <c r="J23" s="116">
        <v>1.4492753623188406</v>
      </c>
    </row>
    <row r="24" spans="1:15" s="110" customFormat="1" ht="24.95" customHeight="1" x14ac:dyDescent="0.2">
      <c r="A24" s="193" t="s">
        <v>156</v>
      </c>
      <c r="B24" s="199" t="s">
        <v>221</v>
      </c>
      <c r="C24" s="113">
        <v>10.397553516819572</v>
      </c>
      <c r="D24" s="115">
        <v>1292</v>
      </c>
      <c r="E24" s="114">
        <v>1349</v>
      </c>
      <c r="F24" s="114">
        <v>1311</v>
      </c>
      <c r="G24" s="114">
        <v>1311</v>
      </c>
      <c r="H24" s="140">
        <v>1331</v>
      </c>
      <c r="I24" s="115">
        <v>-39</v>
      </c>
      <c r="J24" s="116">
        <v>-2.9301277235161534</v>
      </c>
    </row>
    <row r="25" spans="1:15" s="110" customFormat="1" ht="24.95" customHeight="1" x14ac:dyDescent="0.2">
      <c r="A25" s="193" t="s">
        <v>222</v>
      </c>
      <c r="B25" s="204" t="s">
        <v>159</v>
      </c>
      <c r="C25" s="113">
        <v>11.137936584580718</v>
      </c>
      <c r="D25" s="115">
        <v>1384</v>
      </c>
      <c r="E25" s="114">
        <v>1401</v>
      </c>
      <c r="F25" s="114">
        <v>1440</v>
      </c>
      <c r="G25" s="114">
        <v>1382</v>
      </c>
      <c r="H25" s="140">
        <v>1375</v>
      </c>
      <c r="I25" s="115">
        <v>9</v>
      </c>
      <c r="J25" s="116">
        <v>0.65454545454545454</v>
      </c>
    </row>
    <row r="26" spans="1:15" s="110" customFormat="1" ht="24.95" customHeight="1" x14ac:dyDescent="0.2">
      <c r="A26" s="201">
        <v>782.78300000000002</v>
      </c>
      <c r="B26" s="203" t="s">
        <v>160</v>
      </c>
      <c r="C26" s="113">
        <v>2.5108643167551907</v>
      </c>
      <c r="D26" s="115">
        <v>312</v>
      </c>
      <c r="E26" s="114">
        <v>378</v>
      </c>
      <c r="F26" s="114">
        <v>416</v>
      </c>
      <c r="G26" s="114">
        <v>416</v>
      </c>
      <c r="H26" s="140">
        <v>403</v>
      </c>
      <c r="I26" s="115">
        <v>-91</v>
      </c>
      <c r="J26" s="116">
        <v>-22.580645161290324</v>
      </c>
    </row>
    <row r="27" spans="1:15" s="110" customFormat="1" ht="24.95" customHeight="1" x14ac:dyDescent="0.2">
      <c r="A27" s="193" t="s">
        <v>161</v>
      </c>
      <c r="B27" s="199" t="s">
        <v>162</v>
      </c>
      <c r="C27" s="113">
        <v>1.4244326412361179</v>
      </c>
      <c r="D27" s="115">
        <v>177</v>
      </c>
      <c r="E27" s="114">
        <v>235</v>
      </c>
      <c r="F27" s="114">
        <v>214</v>
      </c>
      <c r="G27" s="114">
        <v>196</v>
      </c>
      <c r="H27" s="140">
        <v>171</v>
      </c>
      <c r="I27" s="115">
        <v>6</v>
      </c>
      <c r="J27" s="116">
        <v>3.5087719298245612</v>
      </c>
    </row>
    <row r="28" spans="1:15" s="110" customFormat="1" ht="24.95" customHeight="1" x14ac:dyDescent="0.2">
      <c r="A28" s="193" t="s">
        <v>163</v>
      </c>
      <c r="B28" s="199" t="s">
        <v>164</v>
      </c>
      <c r="C28" s="113">
        <v>2.1326251408337358</v>
      </c>
      <c r="D28" s="115">
        <v>265</v>
      </c>
      <c r="E28" s="114">
        <v>280</v>
      </c>
      <c r="F28" s="114">
        <v>275</v>
      </c>
      <c r="G28" s="114">
        <v>295</v>
      </c>
      <c r="H28" s="140">
        <v>286</v>
      </c>
      <c r="I28" s="115">
        <v>-21</v>
      </c>
      <c r="J28" s="116">
        <v>-7.3426573426573425</v>
      </c>
    </row>
    <row r="29" spans="1:15" s="110" customFormat="1" ht="24.95" customHeight="1" x14ac:dyDescent="0.2">
      <c r="A29" s="193">
        <v>86</v>
      </c>
      <c r="B29" s="199" t="s">
        <v>165</v>
      </c>
      <c r="C29" s="113">
        <v>7.8625462739417351</v>
      </c>
      <c r="D29" s="115">
        <v>977</v>
      </c>
      <c r="E29" s="114">
        <v>910</v>
      </c>
      <c r="F29" s="114">
        <v>897</v>
      </c>
      <c r="G29" s="114">
        <v>904</v>
      </c>
      <c r="H29" s="140">
        <v>911</v>
      </c>
      <c r="I29" s="115">
        <v>66</v>
      </c>
      <c r="J29" s="116">
        <v>7.2447859495060376</v>
      </c>
    </row>
    <row r="30" spans="1:15" s="110" customFormat="1" ht="24.95" customHeight="1" x14ac:dyDescent="0.2">
      <c r="A30" s="193">
        <v>87.88</v>
      </c>
      <c r="B30" s="204" t="s">
        <v>166</v>
      </c>
      <c r="C30" s="113">
        <v>5.0941574118783199</v>
      </c>
      <c r="D30" s="115">
        <v>633</v>
      </c>
      <c r="E30" s="114">
        <v>650</v>
      </c>
      <c r="F30" s="114">
        <v>624</v>
      </c>
      <c r="G30" s="114">
        <v>631</v>
      </c>
      <c r="H30" s="140">
        <v>526</v>
      </c>
      <c r="I30" s="115">
        <v>107</v>
      </c>
      <c r="J30" s="116">
        <v>20.342205323193916</v>
      </c>
    </row>
    <row r="31" spans="1:15" s="110" customFormat="1" ht="24.95" customHeight="1" x14ac:dyDescent="0.2">
      <c r="A31" s="193" t="s">
        <v>167</v>
      </c>
      <c r="B31" s="199" t="s">
        <v>168</v>
      </c>
      <c r="C31" s="113">
        <v>7.8786415580234994</v>
      </c>
      <c r="D31" s="115">
        <v>979</v>
      </c>
      <c r="E31" s="114">
        <v>1000</v>
      </c>
      <c r="F31" s="114">
        <v>980</v>
      </c>
      <c r="G31" s="114">
        <v>918</v>
      </c>
      <c r="H31" s="140">
        <v>960</v>
      </c>
      <c r="I31" s="115">
        <v>19</v>
      </c>
      <c r="J31" s="116">
        <v>1.9791666666666667</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8.8524062449702234E-2</v>
      </c>
      <c r="D34" s="115">
        <v>11</v>
      </c>
      <c r="E34" s="114">
        <v>9</v>
      </c>
      <c r="F34" s="114">
        <v>14</v>
      </c>
      <c r="G34" s="114">
        <v>11</v>
      </c>
      <c r="H34" s="140">
        <v>9</v>
      </c>
      <c r="I34" s="115">
        <v>2</v>
      </c>
      <c r="J34" s="116">
        <v>22.222222222222221</v>
      </c>
    </row>
    <row r="35" spans="1:10" s="110" customFormat="1" ht="24.95" customHeight="1" x14ac:dyDescent="0.2">
      <c r="A35" s="292" t="s">
        <v>171</v>
      </c>
      <c r="B35" s="293" t="s">
        <v>172</v>
      </c>
      <c r="C35" s="113">
        <v>6.3173990020923867</v>
      </c>
      <c r="D35" s="115">
        <v>785</v>
      </c>
      <c r="E35" s="114">
        <v>803</v>
      </c>
      <c r="F35" s="114">
        <v>810</v>
      </c>
      <c r="G35" s="114">
        <v>785</v>
      </c>
      <c r="H35" s="140">
        <v>790</v>
      </c>
      <c r="I35" s="115">
        <v>-5</v>
      </c>
      <c r="J35" s="116">
        <v>-0.63291139240506333</v>
      </c>
    </row>
    <row r="36" spans="1:10" s="110" customFormat="1" ht="24.95" customHeight="1" x14ac:dyDescent="0.2">
      <c r="A36" s="294" t="s">
        <v>173</v>
      </c>
      <c r="B36" s="295" t="s">
        <v>174</v>
      </c>
      <c r="C36" s="125">
        <v>93.586029293417027</v>
      </c>
      <c r="D36" s="143">
        <v>11629</v>
      </c>
      <c r="E36" s="144">
        <v>11965</v>
      </c>
      <c r="F36" s="144">
        <v>11802</v>
      </c>
      <c r="G36" s="144">
        <v>11699</v>
      </c>
      <c r="H36" s="145">
        <v>11446</v>
      </c>
      <c r="I36" s="143">
        <v>183</v>
      </c>
      <c r="J36" s="146">
        <v>1.5988118119867203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12426</v>
      </c>
      <c r="F11" s="264">
        <v>12777</v>
      </c>
      <c r="G11" s="264">
        <v>12626</v>
      </c>
      <c r="H11" s="264">
        <v>12495</v>
      </c>
      <c r="I11" s="265">
        <v>12245</v>
      </c>
      <c r="J11" s="263">
        <v>181</v>
      </c>
      <c r="K11" s="266">
        <v>1.4781543487137607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54.120392724931598</v>
      </c>
      <c r="E13" s="115">
        <v>6725</v>
      </c>
      <c r="F13" s="114">
        <v>6742</v>
      </c>
      <c r="G13" s="114">
        <v>6649</v>
      </c>
      <c r="H13" s="114">
        <v>6506</v>
      </c>
      <c r="I13" s="140">
        <v>6336</v>
      </c>
      <c r="J13" s="115">
        <v>389</v>
      </c>
      <c r="K13" s="116">
        <v>6.1395202020202024</v>
      </c>
    </row>
    <row r="14" spans="1:15" ht="15.95" customHeight="1" x14ac:dyDescent="0.2">
      <c r="A14" s="306" t="s">
        <v>230</v>
      </c>
      <c r="B14" s="307"/>
      <c r="C14" s="308"/>
      <c r="D14" s="113">
        <v>36.970867535812005</v>
      </c>
      <c r="E14" s="115">
        <v>4594</v>
      </c>
      <c r="F14" s="114">
        <v>4833</v>
      </c>
      <c r="G14" s="114">
        <v>4820</v>
      </c>
      <c r="H14" s="114">
        <v>4847</v>
      </c>
      <c r="I14" s="140">
        <v>4802</v>
      </c>
      <c r="J14" s="115">
        <v>-208</v>
      </c>
      <c r="K14" s="116">
        <v>-4.3315285297792583</v>
      </c>
    </row>
    <row r="15" spans="1:15" ht="15.95" customHeight="1" x14ac:dyDescent="0.2">
      <c r="A15" s="306" t="s">
        <v>231</v>
      </c>
      <c r="B15" s="307"/>
      <c r="C15" s="308"/>
      <c r="D15" s="113">
        <v>4.522774826975696</v>
      </c>
      <c r="E15" s="115">
        <v>562</v>
      </c>
      <c r="F15" s="114">
        <v>633</v>
      </c>
      <c r="G15" s="114">
        <v>614</v>
      </c>
      <c r="H15" s="114">
        <v>595</v>
      </c>
      <c r="I15" s="140">
        <v>573</v>
      </c>
      <c r="J15" s="115">
        <v>-11</v>
      </c>
      <c r="K15" s="116">
        <v>-1.9197207678883073</v>
      </c>
    </row>
    <row r="16" spans="1:15" ht="15.95" customHeight="1" x14ac:dyDescent="0.2">
      <c r="A16" s="306" t="s">
        <v>232</v>
      </c>
      <c r="B16" s="307"/>
      <c r="C16" s="308"/>
      <c r="D16" s="113">
        <v>2.6557218734910673</v>
      </c>
      <c r="E16" s="115">
        <v>330</v>
      </c>
      <c r="F16" s="114">
        <v>345</v>
      </c>
      <c r="G16" s="114">
        <v>328</v>
      </c>
      <c r="H16" s="114">
        <v>336</v>
      </c>
      <c r="I16" s="140">
        <v>325</v>
      </c>
      <c r="J16" s="115">
        <v>5</v>
      </c>
      <c r="K16" s="116">
        <v>1.5384615384615385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0.16900048285852245</v>
      </c>
      <c r="E18" s="115">
        <v>21</v>
      </c>
      <c r="F18" s="114">
        <v>22</v>
      </c>
      <c r="G18" s="114">
        <v>23</v>
      </c>
      <c r="H18" s="114">
        <v>21</v>
      </c>
      <c r="I18" s="140">
        <v>15</v>
      </c>
      <c r="J18" s="115">
        <v>6</v>
      </c>
      <c r="K18" s="116">
        <v>40</v>
      </c>
    </row>
    <row r="19" spans="1:11" ht="14.1" customHeight="1" x14ac:dyDescent="0.2">
      <c r="A19" s="306" t="s">
        <v>235</v>
      </c>
      <c r="B19" s="307" t="s">
        <v>236</v>
      </c>
      <c r="C19" s="308"/>
      <c r="D19" s="113">
        <v>2.4142926122646065E-2</v>
      </c>
      <c r="E19" s="115">
        <v>3</v>
      </c>
      <c r="F19" s="114">
        <v>4</v>
      </c>
      <c r="G19" s="114">
        <v>6</v>
      </c>
      <c r="H19" s="114">
        <v>3</v>
      </c>
      <c r="I19" s="140" t="s">
        <v>513</v>
      </c>
      <c r="J19" s="115" t="s">
        <v>513</v>
      </c>
      <c r="K19" s="116" t="s">
        <v>513</v>
      </c>
    </row>
    <row r="20" spans="1:11" ht="14.1" customHeight="1" x14ac:dyDescent="0.2">
      <c r="A20" s="306">
        <v>12</v>
      </c>
      <c r="B20" s="307" t="s">
        <v>237</v>
      </c>
      <c r="C20" s="308"/>
      <c r="D20" s="113">
        <v>0.47481088041203928</v>
      </c>
      <c r="E20" s="115">
        <v>59</v>
      </c>
      <c r="F20" s="114">
        <v>53</v>
      </c>
      <c r="G20" s="114">
        <v>60</v>
      </c>
      <c r="H20" s="114">
        <v>56</v>
      </c>
      <c r="I20" s="140">
        <v>55</v>
      </c>
      <c r="J20" s="115">
        <v>4</v>
      </c>
      <c r="K20" s="116">
        <v>7.2727272727272725</v>
      </c>
    </row>
    <row r="21" spans="1:11" ht="14.1" customHeight="1" x14ac:dyDescent="0.2">
      <c r="A21" s="306">
        <v>21</v>
      </c>
      <c r="B21" s="307" t="s">
        <v>238</v>
      </c>
      <c r="C21" s="308"/>
      <c r="D21" s="113">
        <v>6.4381136327056179E-2</v>
      </c>
      <c r="E21" s="115">
        <v>8</v>
      </c>
      <c r="F21" s="114">
        <v>8</v>
      </c>
      <c r="G21" s="114">
        <v>11</v>
      </c>
      <c r="H21" s="114">
        <v>10</v>
      </c>
      <c r="I21" s="140">
        <v>10</v>
      </c>
      <c r="J21" s="115">
        <v>-2</v>
      </c>
      <c r="K21" s="116">
        <v>-20</v>
      </c>
    </row>
    <row r="22" spans="1:11" ht="14.1" customHeight="1" x14ac:dyDescent="0.2">
      <c r="A22" s="306">
        <v>22</v>
      </c>
      <c r="B22" s="307" t="s">
        <v>239</v>
      </c>
      <c r="C22" s="308"/>
      <c r="D22" s="113">
        <v>0.1126669885723483</v>
      </c>
      <c r="E22" s="115">
        <v>14</v>
      </c>
      <c r="F22" s="114">
        <v>14</v>
      </c>
      <c r="G22" s="114">
        <v>18</v>
      </c>
      <c r="H22" s="114">
        <v>13</v>
      </c>
      <c r="I22" s="140">
        <v>13</v>
      </c>
      <c r="J22" s="115">
        <v>1</v>
      </c>
      <c r="K22" s="116">
        <v>7.6923076923076925</v>
      </c>
    </row>
    <row r="23" spans="1:11" ht="14.1" customHeight="1" x14ac:dyDescent="0.2">
      <c r="A23" s="306">
        <v>23</v>
      </c>
      <c r="B23" s="307" t="s">
        <v>240</v>
      </c>
      <c r="C23" s="308"/>
      <c r="D23" s="113">
        <v>0.44262031224851117</v>
      </c>
      <c r="E23" s="115">
        <v>55</v>
      </c>
      <c r="F23" s="114">
        <v>54</v>
      </c>
      <c r="G23" s="114">
        <v>54</v>
      </c>
      <c r="H23" s="114">
        <v>53</v>
      </c>
      <c r="I23" s="140">
        <v>44</v>
      </c>
      <c r="J23" s="115">
        <v>11</v>
      </c>
      <c r="K23" s="116">
        <v>25</v>
      </c>
    </row>
    <row r="24" spans="1:11" ht="14.1" customHeight="1" x14ac:dyDescent="0.2">
      <c r="A24" s="306">
        <v>24</v>
      </c>
      <c r="B24" s="307" t="s">
        <v>241</v>
      </c>
      <c r="C24" s="308"/>
      <c r="D24" s="113">
        <v>0.20923869306293255</v>
      </c>
      <c r="E24" s="115">
        <v>26</v>
      </c>
      <c r="F24" s="114">
        <v>30</v>
      </c>
      <c r="G24" s="114">
        <v>30</v>
      </c>
      <c r="H24" s="114">
        <v>28</v>
      </c>
      <c r="I24" s="140">
        <v>31</v>
      </c>
      <c r="J24" s="115">
        <v>-5</v>
      </c>
      <c r="K24" s="116">
        <v>-16.129032258064516</v>
      </c>
    </row>
    <row r="25" spans="1:11" ht="14.1" customHeight="1" x14ac:dyDescent="0.2">
      <c r="A25" s="306">
        <v>25</v>
      </c>
      <c r="B25" s="307" t="s">
        <v>242</v>
      </c>
      <c r="C25" s="308"/>
      <c r="D25" s="113">
        <v>0.47481088041203928</v>
      </c>
      <c r="E25" s="115">
        <v>59</v>
      </c>
      <c r="F25" s="114">
        <v>66</v>
      </c>
      <c r="G25" s="114">
        <v>56</v>
      </c>
      <c r="H25" s="114">
        <v>52</v>
      </c>
      <c r="I25" s="140">
        <v>50</v>
      </c>
      <c r="J25" s="115">
        <v>9</v>
      </c>
      <c r="K25" s="116">
        <v>18</v>
      </c>
    </row>
    <row r="26" spans="1:11" ht="14.1" customHeight="1" x14ac:dyDescent="0.2">
      <c r="A26" s="306">
        <v>26</v>
      </c>
      <c r="B26" s="307" t="s">
        <v>243</v>
      </c>
      <c r="C26" s="308"/>
      <c r="D26" s="113">
        <v>0.55528730082085953</v>
      </c>
      <c r="E26" s="115">
        <v>69</v>
      </c>
      <c r="F26" s="114">
        <v>80</v>
      </c>
      <c r="G26" s="114">
        <v>78</v>
      </c>
      <c r="H26" s="114">
        <v>80</v>
      </c>
      <c r="I26" s="140">
        <v>74</v>
      </c>
      <c r="J26" s="115">
        <v>-5</v>
      </c>
      <c r="K26" s="116">
        <v>-6.756756756756757</v>
      </c>
    </row>
    <row r="27" spans="1:11" ht="14.1" customHeight="1" x14ac:dyDescent="0.2">
      <c r="A27" s="306">
        <v>27</v>
      </c>
      <c r="B27" s="307" t="s">
        <v>244</v>
      </c>
      <c r="C27" s="308"/>
      <c r="D27" s="113">
        <v>0.17704812489940447</v>
      </c>
      <c r="E27" s="115">
        <v>22</v>
      </c>
      <c r="F27" s="114">
        <v>27</v>
      </c>
      <c r="G27" s="114">
        <v>28</v>
      </c>
      <c r="H27" s="114">
        <v>30</v>
      </c>
      <c r="I27" s="140">
        <v>29</v>
      </c>
      <c r="J27" s="115">
        <v>-7</v>
      </c>
      <c r="K27" s="116">
        <v>-24.137931034482758</v>
      </c>
    </row>
    <row r="28" spans="1:11" ht="14.1" customHeight="1" x14ac:dyDescent="0.2">
      <c r="A28" s="306">
        <v>28</v>
      </c>
      <c r="B28" s="307" t="s">
        <v>245</v>
      </c>
      <c r="C28" s="308"/>
      <c r="D28" s="113">
        <v>0.25752454530822472</v>
      </c>
      <c r="E28" s="115">
        <v>32</v>
      </c>
      <c r="F28" s="114">
        <v>34</v>
      </c>
      <c r="G28" s="114">
        <v>37</v>
      </c>
      <c r="H28" s="114">
        <v>35</v>
      </c>
      <c r="I28" s="140">
        <v>32</v>
      </c>
      <c r="J28" s="115">
        <v>0</v>
      </c>
      <c r="K28" s="116">
        <v>0</v>
      </c>
    </row>
    <row r="29" spans="1:11" ht="14.1" customHeight="1" x14ac:dyDescent="0.2">
      <c r="A29" s="306">
        <v>29</v>
      </c>
      <c r="B29" s="307" t="s">
        <v>246</v>
      </c>
      <c r="C29" s="308"/>
      <c r="D29" s="113">
        <v>2.0843392885884438</v>
      </c>
      <c r="E29" s="115">
        <v>259</v>
      </c>
      <c r="F29" s="114">
        <v>301</v>
      </c>
      <c r="G29" s="114">
        <v>323</v>
      </c>
      <c r="H29" s="114">
        <v>302</v>
      </c>
      <c r="I29" s="140">
        <v>266</v>
      </c>
      <c r="J29" s="115">
        <v>-7</v>
      </c>
      <c r="K29" s="116">
        <v>-2.6315789473684212</v>
      </c>
    </row>
    <row r="30" spans="1:11" ht="14.1" customHeight="1" x14ac:dyDescent="0.2">
      <c r="A30" s="306" t="s">
        <v>247</v>
      </c>
      <c r="B30" s="307" t="s">
        <v>248</v>
      </c>
      <c r="C30" s="308"/>
      <c r="D30" s="113" t="s">
        <v>513</v>
      </c>
      <c r="E30" s="115" t="s">
        <v>513</v>
      </c>
      <c r="F30" s="114">
        <v>36</v>
      </c>
      <c r="G30" s="114" t="s">
        <v>513</v>
      </c>
      <c r="H30" s="114" t="s">
        <v>513</v>
      </c>
      <c r="I30" s="140" t="s">
        <v>513</v>
      </c>
      <c r="J30" s="115" t="s">
        <v>513</v>
      </c>
      <c r="K30" s="116" t="s">
        <v>513</v>
      </c>
    </row>
    <row r="31" spans="1:11" ht="14.1" customHeight="1" x14ac:dyDescent="0.2">
      <c r="A31" s="306" t="s">
        <v>249</v>
      </c>
      <c r="B31" s="307" t="s">
        <v>250</v>
      </c>
      <c r="C31" s="308"/>
      <c r="D31" s="113">
        <v>1.7302430387896346</v>
      </c>
      <c r="E31" s="115">
        <v>215</v>
      </c>
      <c r="F31" s="114">
        <v>265</v>
      </c>
      <c r="G31" s="114">
        <v>280</v>
      </c>
      <c r="H31" s="114">
        <v>269</v>
      </c>
      <c r="I31" s="140">
        <v>234</v>
      </c>
      <c r="J31" s="115">
        <v>-19</v>
      </c>
      <c r="K31" s="116">
        <v>-8.1196581196581192</v>
      </c>
    </row>
    <row r="32" spans="1:11" ht="14.1" customHeight="1" x14ac:dyDescent="0.2">
      <c r="A32" s="306">
        <v>31</v>
      </c>
      <c r="B32" s="307" t="s">
        <v>251</v>
      </c>
      <c r="C32" s="308"/>
      <c r="D32" s="113">
        <v>8.0476420408820221E-2</v>
      </c>
      <c r="E32" s="115">
        <v>10</v>
      </c>
      <c r="F32" s="114">
        <v>11</v>
      </c>
      <c r="G32" s="114">
        <v>12</v>
      </c>
      <c r="H32" s="114">
        <v>15</v>
      </c>
      <c r="I32" s="140">
        <v>11</v>
      </c>
      <c r="J32" s="115">
        <v>-1</v>
      </c>
      <c r="K32" s="116">
        <v>-9.0909090909090917</v>
      </c>
    </row>
    <row r="33" spans="1:11" ht="14.1" customHeight="1" x14ac:dyDescent="0.2">
      <c r="A33" s="306">
        <v>32</v>
      </c>
      <c r="B33" s="307" t="s">
        <v>252</v>
      </c>
      <c r="C33" s="308"/>
      <c r="D33" s="113">
        <v>0.6518590053114437</v>
      </c>
      <c r="E33" s="115">
        <v>81</v>
      </c>
      <c r="F33" s="114">
        <v>64</v>
      </c>
      <c r="G33" s="114">
        <v>57</v>
      </c>
      <c r="H33" s="114">
        <v>67</v>
      </c>
      <c r="I33" s="140">
        <v>69</v>
      </c>
      <c r="J33" s="115">
        <v>12</v>
      </c>
      <c r="K33" s="116">
        <v>17.391304347826086</v>
      </c>
    </row>
    <row r="34" spans="1:11" ht="14.1" customHeight="1" x14ac:dyDescent="0.2">
      <c r="A34" s="306">
        <v>33</v>
      </c>
      <c r="B34" s="307" t="s">
        <v>253</v>
      </c>
      <c r="C34" s="308"/>
      <c r="D34" s="113">
        <v>0.29776275551263481</v>
      </c>
      <c r="E34" s="115">
        <v>37</v>
      </c>
      <c r="F34" s="114">
        <v>42</v>
      </c>
      <c r="G34" s="114">
        <v>43</v>
      </c>
      <c r="H34" s="114">
        <v>39</v>
      </c>
      <c r="I34" s="140">
        <v>42</v>
      </c>
      <c r="J34" s="115">
        <v>-5</v>
      </c>
      <c r="K34" s="116">
        <v>-11.904761904761905</v>
      </c>
    </row>
    <row r="35" spans="1:11" ht="14.1" customHeight="1" x14ac:dyDescent="0.2">
      <c r="A35" s="306">
        <v>34</v>
      </c>
      <c r="B35" s="307" t="s">
        <v>254</v>
      </c>
      <c r="C35" s="308"/>
      <c r="D35" s="113">
        <v>4.5469177530983425</v>
      </c>
      <c r="E35" s="115">
        <v>565</v>
      </c>
      <c r="F35" s="114">
        <v>578</v>
      </c>
      <c r="G35" s="114">
        <v>569</v>
      </c>
      <c r="H35" s="114">
        <v>568</v>
      </c>
      <c r="I35" s="140">
        <v>575</v>
      </c>
      <c r="J35" s="115">
        <v>-10</v>
      </c>
      <c r="K35" s="116">
        <v>-1.7391304347826086</v>
      </c>
    </row>
    <row r="36" spans="1:11" ht="14.1" customHeight="1" x14ac:dyDescent="0.2">
      <c r="A36" s="306">
        <v>41</v>
      </c>
      <c r="B36" s="307" t="s">
        <v>255</v>
      </c>
      <c r="C36" s="308"/>
      <c r="D36" s="113">
        <v>0.14485755673587639</v>
      </c>
      <c r="E36" s="115">
        <v>18</v>
      </c>
      <c r="F36" s="114">
        <v>21</v>
      </c>
      <c r="G36" s="114">
        <v>26</v>
      </c>
      <c r="H36" s="114">
        <v>31</v>
      </c>
      <c r="I36" s="140">
        <v>38</v>
      </c>
      <c r="J36" s="115">
        <v>-20</v>
      </c>
      <c r="K36" s="116">
        <v>-52.631578947368418</v>
      </c>
    </row>
    <row r="37" spans="1:11" ht="14.1" customHeight="1" x14ac:dyDescent="0.2">
      <c r="A37" s="306">
        <v>42</v>
      </c>
      <c r="B37" s="307" t="s">
        <v>256</v>
      </c>
      <c r="C37" s="308"/>
      <c r="D37" s="113">
        <v>0</v>
      </c>
      <c r="E37" s="115">
        <v>0</v>
      </c>
      <c r="F37" s="114" t="s">
        <v>513</v>
      </c>
      <c r="G37" s="114" t="s">
        <v>513</v>
      </c>
      <c r="H37" s="114" t="s">
        <v>513</v>
      </c>
      <c r="I37" s="140" t="s">
        <v>513</v>
      </c>
      <c r="J37" s="115" t="s">
        <v>513</v>
      </c>
      <c r="K37" s="116" t="s">
        <v>513</v>
      </c>
    </row>
    <row r="38" spans="1:11" ht="14.1" customHeight="1" x14ac:dyDescent="0.2">
      <c r="A38" s="306">
        <v>43</v>
      </c>
      <c r="B38" s="307" t="s">
        <v>257</v>
      </c>
      <c r="C38" s="308"/>
      <c r="D38" s="113">
        <v>0.31385803959439884</v>
      </c>
      <c r="E38" s="115">
        <v>39</v>
      </c>
      <c r="F38" s="114">
        <v>37</v>
      </c>
      <c r="G38" s="114">
        <v>37</v>
      </c>
      <c r="H38" s="114">
        <v>33</v>
      </c>
      <c r="I38" s="140">
        <v>33</v>
      </c>
      <c r="J38" s="115">
        <v>6</v>
      </c>
      <c r="K38" s="116">
        <v>18.181818181818183</v>
      </c>
    </row>
    <row r="39" spans="1:11" ht="14.1" customHeight="1" x14ac:dyDescent="0.2">
      <c r="A39" s="306">
        <v>51</v>
      </c>
      <c r="B39" s="307" t="s">
        <v>258</v>
      </c>
      <c r="C39" s="308"/>
      <c r="D39" s="113">
        <v>21.14115564139707</v>
      </c>
      <c r="E39" s="115">
        <v>2627</v>
      </c>
      <c r="F39" s="114">
        <v>2513</v>
      </c>
      <c r="G39" s="114">
        <v>2398</v>
      </c>
      <c r="H39" s="114">
        <v>2372</v>
      </c>
      <c r="I39" s="140">
        <v>2349</v>
      </c>
      <c r="J39" s="115">
        <v>278</v>
      </c>
      <c r="K39" s="116">
        <v>11.834823329076203</v>
      </c>
    </row>
    <row r="40" spans="1:11" ht="14.1" customHeight="1" x14ac:dyDescent="0.2">
      <c r="A40" s="306" t="s">
        <v>259</v>
      </c>
      <c r="B40" s="307" t="s">
        <v>260</v>
      </c>
      <c r="C40" s="308"/>
      <c r="D40" s="113">
        <v>21.004345726702077</v>
      </c>
      <c r="E40" s="115">
        <v>2610</v>
      </c>
      <c r="F40" s="114">
        <v>2496</v>
      </c>
      <c r="G40" s="114">
        <v>2379</v>
      </c>
      <c r="H40" s="114">
        <v>2355</v>
      </c>
      <c r="I40" s="140">
        <v>2331</v>
      </c>
      <c r="J40" s="115">
        <v>279</v>
      </c>
      <c r="K40" s="116">
        <v>11.969111969111969</v>
      </c>
    </row>
    <row r="41" spans="1:11" ht="14.1" customHeight="1" x14ac:dyDescent="0.2">
      <c r="A41" s="306"/>
      <c r="B41" s="307" t="s">
        <v>261</v>
      </c>
      <c r="C41" s="308"/>
      <c r="D41" s="113">
        <v>2.9132464187992917</v>
      </c>
      <c r="E41" s="115">
        <v>362</v>
      </c>
      <c r="F41" s="114">
        <v>394</v>
      </c>
      <c r="G41" s="114">
        <v>370</v>
      </c>
      <c r="H41" s="114">
        <v>355</v>
      </c>
      <c r="I41" s="140">
        <v>354</v>
      </c>
      <c r="J41" s="115">
        <v>8</v>
      </c>
      <c r="K41" s="116">
        <v>2.2598870056497176</v>
      </c>
    </row>
    <row r="42" spans="1:11" ht="14.1" customHeight="1" x14ac:dyDescent="0.2">
      <c r="A42" s="306">
        <v>52</v>
      </c>
      <c r="B42" s="307" t="s">
        <v>262</v>
      </c>
      <c r="C42" s="308"/>
      <c r="D42" s="113">
        <v>4.3135361339127636</v>
      </c>
      <c r="E42" s="115">
        <v>536</v>
      </c>
      <c r="F42" s="114">
        <v>549</v>
      </c>
      <c r="G42" s="114">
        <v>581</v>
      </c>
      <c r="H42" s="114">
        <v>586</v>
      </c>
      <c r="I42" s="140">
        <v>569</v>
      </c>
      <c r="J42" s="115">
        <v>-33</v>
      </c>
      <c r="K42" s="116">
        <v>-5.7996485061511427</v>
      </c>
    </row>
    <row r="43" spans="1:11" ht="14.1" customHeight="1" x14ac:dyDescent="0.2">
      <c r="A43" s="306" t="s">
        <v>263</v>
      </c>
      <c r="B43" s="307" t="s">
        <v>264</v>
      </c>
      <c r="C43" s="308"/>
      <c r="D43" s="113">
        <v>4.2893932077901171</v>
      </c>
      <c r="E43" s="115">
        <v>533</v>
      </c>
      <c r="F43" s="114">
        <v>545</v>
      </c>
      <c r="G43" s="114">
        <v>575</v>
      </c>
      <c r="H43" s="114">
        <v>580</v>
      </c>
      <c r="I43" s="140">
        <v>563</v>
      </c>
      <c r="J43" s="115">
        <v>-30</v>
      </c>
      <c r="K43" s="116">
        <v>-5.3285968028419184</v>
      </c>
    </row>
    <row r="44" spans="1:11" ht="14.1" customHeight="1" x14ac:dyDescent="0.2">
      <c r="A44" s="306">
        <v>53</v>
      </c>
      <c r="B44" s="307" t="s">
        <v>265</v>
      </c>
      <c r="C44" s="308"/>
      <c r="D44" s="113">
        <v>1.859005311443747</v>
      </c>
      <c r="E44" s="115">
        <v>231</v>
      </c>
      <c r="F44" s="114">
        <v>223</v>
      </c>
      <c r="G44" s="114">
        <v>243</v>
      </c>
      <c r="H44" s="114">
        <v>244</v>
      </c>
      <c r="I44" s="140">
        <v>235</v>
      </c>
      <c r="J44" s="115">
        <v>-4</v>
      </c>
      <c r="K44" s="116">
        <v>-1.7021276595744681</v>
      </c>
    </row>
    <row r="45" spans="1:11" ht="14.1" customHeight="1" x14ac:dyDescent="0.2">
      <c r="A45" s="306" t="s">
        <v>266</v>
      </c>
      <c r="B45" s="307" t="s">
        <v>267</v>
      </c>
      <c r="C45" s="308"/>
      <c r="D45" s="113">
        <v>1.8509576694028649</v>
      </c>
      <c r="E45" s="115">
        <v>230</v>
      </c>
      <c r="F45" s="114">
        <v>222</v>
      </c>
      <c r="G45" s="114">
        <v>241</v>
      </c>
      <c r="H45" s="114">
        <v>242</v>
      </c>
      <c r="I45" s="140">
        <v>233</v>
      </c>
      <c r="J45" s="115">
        <v>-3</v>
      </c>
      <c r="K45" s="116">
        <v>-1.2875536480686696</v>
      </c>
    </row>
    <row r="46" spans="1:11" ht="14.1" customHeight="1" x14ac:dyDescent="0.2">
      <c r="A46" s="306">
        <v>54</v>
      </c>
      <c r="B46" s="307" t="s">
        <v>268</v>
      </c>
      <c r="C46" s="308"/>
      <c r="D46" s="113">
        <v>13.045227748269758</v>
      </c>
      <c r="E46" s="115">
        <v>1621</v>
      </c>
      <c r="F46" s="114">
        <v>1686</v>
      </c>
      <c r="G46" s="114">
        <v>1724</v>
      </c>
      <c r="H46" s="114">
        <v>1721</v>
      </c>
      <c r="I46" s="140">
        <v>1746</v>
      </c>
      <c r="J46" s="115">
        <v>-125</v>
      </c>
      <c r="K46" s="116">
        <v>-7.1592210767468503</v>
      </c>
    </row>
    <row r="47" spans="1:11" ht="14.1" customHeight="1" x14ac:dyDescent="0.2">
      <c r="A47" s="306">
        <v>61</v>
      </c>
      <c r="B47" s="307" t="s">
        <v>269</v>
      </c>
      <c r="C47" s="308"/>
      <c r="D47" s="113">
        <v>1.0220505391920167</v>
      </c>
      <c r="E47" s="115">
        <v>127</v>
      </c>
      <c r="F47" s="114">
        <v>134</v>
      </c>
      <c r="G47" s="114">
        <v>134</v>
      </c>
      <c r="H47" s="114">
        <v>127</v>
      </c>
      <c r="I47" s="140">
        <v>124</v>
      </c>
      <c r="J47" s="115">
        <v>3</v>
      </c>
      <c r="K47" s="116">
        <v>2.4193548387096775</v>
      </c>
    </row>
    <row r="48" spans="1:11" ht="14.1" customHeight="1" x14ac:dyDescent="0.2">
      <c r="A48" s="306">
        <v>62</v>
      </c>
      <c r="B48" s="307" t="s">
        <v>270</v>
      </c>
      <c r="C48" s="308"/>
      <c r="D48" s="113">
        <v>9.5605987445678409</v>
      </c>
      <c r="E48" s="115">
        <v>1188</v>
      </c>
      <c r="F48" s="114">
        <v>1212</v>
      </c>
      <c r="G48" s="114">
        <v>1163</v>
      </c>
      <c r="H48" s="114">
        <v>1195</v>
      </c>
      <c r="I48" s="140">
        <v>1175</v>
      </c>
      <c r="J48" s="115">
        <v>13</v>
      </c>
      <c r="K48" s="116">
        <v>1.1063829787234043</v>
      </c>
    </row>
    <row r="49" spans="1:11" ht="14.1" customHeight="1" x14ac:dyDescent="0.2">
      <c r="A49" s="306">
        <v>63</v>
      </c>
      <c r="B49" s="307" t="s">
        <v>271</v>
      </c>
      <c r="C49" s="308"/>
      <c r="D49" s="113">
        <v>8.4178335747625948</v>
      </c>
      <c r="E49" s="115">
        <v>1046</v>
      </c>
      <c r="F49" s="114">
        <v>1209</v>
      </c>
      <c r="G49" s="114">
        <v>1181</v>
      </c>
      <c r="H49" s="114">
        <v>1098</v>
      </c>
      <c r="I49" s="140">
        <v>997</v>
      </c>
      <c r="J49" s="115">
        <v>49</v>
      </c>
      <c r="K49" s="116">
        <v>4.9147442326980944</v>
      </c>
    </row>
    <row r="50" spans="1:11" ht="14.1" customHeight="1" x14ac:dyDescent="0.2">
      <c r="A50" s="306" t="s">
        <v>272</v>
      </c>
      <c r="B50" s="307" t="s">
        <v>273</v>
      </c>
      <c r="C50" s="308"/>
      <c r="D50" s="113">
        <v>0.7725736359246741</v>
      </c>
      <c r="E50" s="115">
        <v>96</v>
      </c>
      <c r="F50" s="114">
        <v>112</v>
      </c>
      <c r="G50" s="114">
        <v>109</v>
      </c>
      <c r="H50" s="114">
        <v>94</v>
      </c>
      <c r="I50" s="140">
        <v>89</v>
      </c>
      <c r="J50" s="115">
        <v>7</v>
      </c>
      <c r="K50" s="116">
        <v>7.8651685393258424</v>
      </c>
    </row>
    <row r="51" spans="1:11" ht="14.1" customHeight="1" x14ac:dyDescent="0.2">
      <c r="A51" s="306" t="s">
        <v>274</v>
      </c>
      <c r="B51" s="307" t="s">
        <v>275</v>
      </c>
      <c r="C51" s="308"/>
      <c r="D51" s="113">
        <v>7.3314018992435219</v>
      </c>
      <c r="E51" s="115">
        <v>911</v>
      </c>
      <c r="F51" s="114">
        <v>1051</v>
      </c>
      <c r="G51" s="114">
        <v>1021</v>
      </c>
      <c r="H51" s="114">
        <v>954</v>
      </c>
      <c r="I51" s="140">
        <v>867</v>
      </c>
      <c r="J51" s="115">
        <v>44</v>
      </c>
      <c r="K51" s="116">
        <v>5.0749711649365628</v>
      </c>
    </row>
    <row r="52" spans="1:11" ht="14.1" customHeight="1" x14ac:dyDescent="0.2">
      <c r="A52" s="306">
        <v>71</v>
      </c>
      <c r="B52" s="307" t="s">
        <v>276</v>
      </c>
      <c r="C52" s="308"/>
      <c r="D52" s="113">
        <v>11.290841783357477</v>
      </c>
      <c r="E52" s="115">
        <v>1403</v>
      </c>
      <c r="F52" s="114">
        <v>1409</v>
      </c>
      <c r="G52" s="114">
        <v>1432</v>
      </c>
      <c r="H52" s="114">
        <v>1423</v>
      </c>
      <c r="I52" s="140">
        <v>1415</v>
      </c>
      <c r="J52" s="115">
        <v>-12</v>
      </c>
      <c r="K52" s="116">
        <v>-0.84805653710247353</v>
      </c>
    </row>
    <row r="53" spans="1:11" ht="14.1" customHeight="1" x14ac:dyDescent="0.2">
      <c r="A53" s="306" t="s">
        <v>277</v>
      </c>
      <c r="B53" s="307" t="s">
        <v>278</v>
      </c>
      <c r="C53" s="308"/>
      <c r="D53" s="113">
        <v>0.96571704490584254</v>
      </c>
      <c r="E53" s="115">
        <v>120</v>
      </c>
      <c r="F53" s="114">
        <v>129</v>
      </c>
      <c r="G53" s="114">
        <v>131</v>
      </c>
      <c r="H53" s="114">
        <v>140</v>
      </c>
      <c r="I53" s="140">
        <v>141</v>
      </c>
      <c r="J53" s="115">
        <v>-21</v>
      </c>
      <c r="K53" s="116">
        <v>-14.893617021276595</v>
      </c>
    </row>
    <row r="54" spans="1:11" ht="14.1" customHeight="1" x14ac:dyDescent="0.2">
      <c r="A54" s="306" t="s">
        <v>279</v>
      </c>
      <c r="B54" s="307" t="s">
        <v>280</v>
      </c>
      <c r="C54" s="308"/>
      <c r="D54" s="113">
        <v>10.011266698857234</v>
      </c>
      <c r="E54" s="115">
        <v>1244</v>
      </c>
      <c r="F54" s="114">
        <v>1240</v>
      </c>
      <c r="G54" s="114">
        <v>1259</v>
      </c>
      <c r="H54" s="114">
        <v>1242</v>
      </c>
      <c r="I54" s="140">
        <v>1234</v>
      </c>
      <c r="J54" s="115">
        <v>10</v>
      </c>
      <c r="K54" s="116">
        <v>0.81037277147487841</v>
      </c>
    </row>
    <row r="55" spans="1:11" ht="14.1" customHeight="1" x14ac:dyDescent="0.2">
      <c r="A55" s="306">
        <v>72</v>
      </c>
      <c r="B55" s="307" t="s">
        <v>281</v>
      </c>
      <c r="C55" s="308"/>
      <c r="D55" s="113">
        <v>0.83695477225173021</v>
      </c>
      <c r="E55" s="115">
        <v>104</v>
      </c>
      <c r="F55" s="114">
        <v>96</v>
      </c>
      <c r="G55" s="114">
        <v>104</v>
      </c>
      <c r="H55" s="114">
        <v>108</v>
      </c>
      <c r="I55" s="140">
        <v>109</v>
      </c>
      <c r="J55" s="115">
        <v>-5</v>
      </c>
      <c r="K55" s="116">
        <v>-4.5871559633027523</v>
      </c>
    </row>
    <row r="56" spans="1:11" ht="14.1" customHeight="1" x14ac:dyDescent="0.2">
      <c r="A56" s="306" t="s">
        <v>282</v>
      </c>
      <c r="B56" s="307" t="s">
        <v>283</v>
      </c>
      <c r="C56" s="308"/>
      <c r="D56" s="113">
        <v>0.12071463061323032</v>
      </c>
      <c r="E56" s="115">
        <v>15</v>
      </c>
      <c r="F56" s="114">
        <v>13</v>
      </c>
      <c r="G56" s="114">
        <v>16</v>
      </c>
      <c r="H56" s="114">
        <v>15</v>
      </c>
      <c r="I56" s="140">
        <v>15</v>
      </c>
      <c r="J56" s="115">
        <v>0</v>
      </c>
      <c r="K56" s="116">
        <v>0</v>
      </c>
    </row>
    <row r="57" spans="1:11" ht="14.1" customHeight="1" x14ac:dyDescent="0.2">
      <c r="A57" s="306" t="s">
        <v>284</v>
      </c>
      <c r="B57" s="307" t="s">
        <v>285</v>
      </c>
      <c r="C57" s="308"/>
      <c r="D57" s="113">
        <v>0.56333494286174146</v>
      </c>
      <c r="E57" s="115">
        <v>70</v>
      </c>
      <c r="F57" s="114">
        <v>66</v>
      </c>
      <c r="G57" s="114">
        <v>69</v>
      </c>
      <c r="H57" s="114">
        <v>71</v>
      </c>
      <c r="I57" s="140">
        <v>73</v>
      </c>
      <c r="J57" s="115">
        <v>-3</v>
      </c>
      <c r="K57" s="116">
        <v>-4.1095890410958908</v>
      </c>
    </row>
    <row r="58" spans="1:11" ht="14.1" customHeight="1" x14ac:dyDescent="0.2">
      <c r="A58" s="306">
        <v>73</v>
      </c>
      <c r="B58" s="307" t="s">
        <v>286</v>
      </c>
      <c r="C58" s="308"/>
      <c r="D58" s="113">
        <v>0.82890713021084828</v>
      </c>
      <c r="E58" s="115">
        <v>103</v>
      </c>
      <c r="F58" s="114">
        <v>110</v>
      </c>
      <c r="G58" s="114">
        <v>109</v>
      </c>
      <c r="H58" s="114">
        <v>105</v>
      </c>
      <c r="I58" s="140">
        <v>102</v>
      </c>
      <c r="J58" s="115">
        <v>1</v>
      </c>
      <c r="K58" s="116">
        <v>0.98039215686274506</v>
      </c>
    </row>
    <row r="59" spans="1:11" ht="14.1" customHeight="1" x14ac:dyDescent="0.2">
      <c r="A59" s="306" t="s">
        <v>287</v>
      </c>
      <c r="B59" s="307" t="s">
        <v>288</v>
      </c>
      <c r="C59" s="308"/>
      <c r="D59" s="113">
        <v>0.58747786898438759</v>
      </c>
      <c r="E59" s="115">
        <v>73</v>
      </c>
      <c r="F59" s="114">
        <v>74</v>
      </c>
      <c r="G59" s="114">
        <v>73</v>
      </c>
      <c r="H59" s="114">
        <v>68</v>
      </c>
      <c r="I59" s="140">
        <v>64</v>
      </c>
      <c r="J59" s="115">
        <v>9</v>
      </c>
      <c r="K59" s="116">
        <v>14.0625</v>
      </c>
    </row>
    <row r="60" spans="1:11" ht="14.1" customHeight="1" x14ac:dyDescent="0.2">
      <c r="A60" s="306">
        <v>81</v>
      </c>
      <c r="B60" s="307" t="s">
        <v>289</v>
      </c>
      <c r="C60" s="308"/>
      <c r="D60" s="113">
        <v>6.2127796555609205</v>
      </c>
      <c r="E60" s="115">
        <v>772</v>
      </c>
      <c r="F60" s="114">
        <v>790</v>
      </c>
      <c r="G60" s="114">
        <v>762</v>
      </c>
      <c r="H60" s="114">
        <v>758</v>
      </c>
      <c r="I60" s="140">
        <v>754</v>
      </c>
      <c r="J60" s="115">
        <v>18</v>
      </c>
      <c r="K60" s="116">
        <v>2.3872679045092839</v>
      </c>
    </row>
    <row r="61" spans="1:11" ht="14.1" customHeight="1" x14ac:dyDescent="0.2">
      <c r="A61" s="306" t="s">
        <v>290</v>
      </c>
      <c r="B61" s="307" t="s">
        <v>291</v>
      </c>
      <c r="C61" s="308"/>
      <c r="D61" s="113">
        <v>1.2393368742958313</v>
      </c>
      <c r="E61" s="115">
        <v>154</v>
      </c>
      <c r="F61" s="114">
        <v>157</v>
      </c>
      <c r="G61" s="114">
        <v>155</v>
      </c>
      <c r="H61" s="114">
        <v>150</v>
      </c>
      <c r="I61" s="140">
        <v>152</v>
      </c>
      <c r="J61" s="115">
        <v>2</v>
      </c>
      <c r="K61" s="116">
        <v>1.3157894736842106</v>
      </c>
    </row>
    <row r="62" spans="1:11" ht="14.1" customHeight="1" x14ac:dyDescent="0.2">
      <c r="A62" s="306" t="s">
        <v>292</v>
      </c>
      <c r="B62" s="307" t="s">
        <v>293</v>
      </c>
      <c r="C62" s="308"/>
      <c r="D62" s="113">
        <v>3.8548205375824884</v>
      </c>
      <c r="E62" s="115">
        <v>479</v>
      </c>
      <c r="F62" s="114">
        <v>475</v>
      </c>
      <c r="G62" s="114">
        <v>458</v>
      </c>
      <c r="H62" s="114">
        <v>461</v>
      </c>
      <c r="I62" s="140">
        <v>449</v>
      </c>
      <c r="J62" s="115">
        <v>30</v>
      </c>
      <c r="K62" s="116">
        <v>6.6815144766146997</v>
      </c>
    </row>
    <row r="63" spans="1:11" ht="14.1" customHeight="1" x14ac:dyDescent="0.2">
      <c r="A63" s="306"/>
      <c r="B63" s="307" t="s">
        <v>294</v>
      </c>
      <c r="C63" s="308"/>
      <c r="D63" s="113">
        <v>2.90519877675841</v>
      </c>
      <c r="E63" s="115">
        <v>361</v>
      </c>
      <c r="F63" s="114">
        <v>364</v>
      </c>
      <c r="G63" s="114">
        <v>357</v>
      </c>
      <c r="H63" s="114">
        <v>369</v>
      </c>
      <c r="I63" s="140">
        <v>359</v>
      </c>
      <c r="J63" s="115">
        <v>2</v>
      </c>
      <c r="K63" s="116">
        <v>0.55710306406685239</v>
      </c>
    </row>
    <row r="64" spans="1:11" ht="14.1" customHeight="1" x14ac:dyDescent="0.2">
      <c r="A64" s="306" t="s">
        <v>295</v>
      </c>
      <c r="B64" s="307" t="s">
        <v>296</v>
      </c>
      <c r="C64" s="308"/>
      <c r="D64" s="113">
        <v>0.14485755673587639</v>
      </c>
      <c r="E64" s="115">
        <v>18</v>
      </c>
      <c r="F64" s="114">
        <v>17</v>
      </c>
      <c r="G64" s="114">
        <v>16</v>
      </c>
      <c r="H64" s="114">
        <v>17</v>
      </c>
      <c r="I64" s="140">
        <v>17</v>
      </c>
      <c r="J64" s="115">
        <v>1</v>
      </c>
      <c r="K64" s="116">
        <v>5.882352941176471</v>
      </c>
    </row>
    <row r="65" spans="1:11" ht="14.1" customHeight="1" x14ac:dyDescent="0.2">
      <c r="A65" s="306" t="s">
        <v>297</v>
      </c>
      <c r="B65" s="307" t="s">
        <v>298</v>
      </c>
      <c r="C65" s="308"/>
      <c r="D65" s="113">
        <v>0.34604860775792695</v>
      </c>
      <c r="E65" s="115">
        <v>43</v>
      </c>
      <c r="F65" s="114">
        <v>57</v>
      </c>
      <c r="G65" s="114">
        <v>61</v>
      </c>
      <c r="H65" s="114">
        <v>58</v>
      </c>
      <c r="I65" s="140">
        <v>70</v>
      </c>
      <c r="J65" s="115">
        <v>-27</v>
      </c>
      <c r="K65" s="116">
        <v>-38.571428571428569</v>
      </c>
    </row>
    <row r="66" spans="1:11" ht="14.1" customHeight="1" x14ac:dyDescent="0.2">
      <c r="A66" s="306">
        <v>82</v>
      </c>
      <c r="B66" s="307" t="s">
        <v>299</v>
      </c>
      <c r="C66" s="308"/>
      <c r="D66" s="113">
        <v>3.0420086914534044</v>
      </c>
      <c r="E66" s="115">
        <v>378</v>
      </c>
      <c r="F66" s="114">
        <v>413</v>
      </c>
      <c r="G66" s="114">
        <v>389</v>
      </c>
      <c r="H66" s="114">
        <v>392</v>
      </c>
      <c r="I66" s="140">
        <v>387</v>
      </c>
      <c r="J66" s="115">
        <v>-9</v>
      </c>
      <c r="K66" s="116">
        <v>-2.3255813953488373</v>
      </c>
    </row>
    <row r="67" spans="1:11" ht="14.1" customHeight="1" x14ac:dyDescent="0.2">
      <c r="A67" s="306" t="s">
        <v>300</v>
      </c>
      <c r="B67" s="307" t="s">
        <v>301</v>
      </c>
      <c r="C67" s="308"/>
      <c r="D67" s="113">
        <v>2.237244487365202</v>
      </c>
      <c r="E67" s="115">
        <v>278</v>
      </c>
      <c r="F67" s="114">
        <v>293</v>
      </c>
      <c r="G67" s="114">
        <v>279</v>
      </c>
      <c r="H67" s="114">
        <v>272</v>
      </c>
      <c r="I67" s="140">
        <v>267</v>
      </c>
      <c r="J67" s="115">
        <v>11</v>
      </c>
      <c r="K67" s="116">
        <v>4.1198501872659179</v>
      </c>
    </row>
    <row r="68" spans="1:11" ht="14.1" customHeight="1" x14ac:dyDescent="0.2">
      <c r="A68" s="306" t="s">
        <v>302</v>
      </c>
      <c r="B68" s="307" t="s">
        <v>303</v>
      </c>
      <c r="C68" s="308"/>
      <c r="D68" s="113">
        <v>0.57943022694350554</v>
      </c>
      <c r="E68" s="115">
        <v>72</v>
      </c>
      <c r="F68" s="114">
        <v>93</v>
      </c>
      <c r="G68" s="114">
        <v>80</v>
      </c>
      <c r="H68" s="114">
        <v>85</v>
      </c>
      <c r="I68" s="140">
        <v>86</v>
      </c>
      <c r="J68" s="115">
        <v>-14</v>
      </c>
      <c r="K68" s="116">
        <v>-16.279069767441861</v>
      </c>
    </row>
    <row r="69" spans="1:11" ht="14.1" customHeight="1" x14ac:dyDescent="0.2">
      <c r="A69" s="306">
        <v>83</v>
      </c>
      <c r="B69" s="307" t="s">
        <v>304</v>
      </c>
      <c r="C69" s="308"/>
      <c r="D69" s="113">
        <v>2.6396265894093029</v>
      </c>
      <c r="E69" s="115">
        <v>328</v>
      </c>
      <c r="F69" s="114">
        <v>319</v>
      </c>
      <c r="G69" s="114">
        <v>308</v>
      </c>
      <c r="H69" s="114">
        <v>314</v>
      </c>
      <c r="I69" s="140">
        <v>303</v>
      </c>
      <c r="J69" s="115">
        <v>25</v>
      </c>
      <c r="K69" s="116">
        <v>8.2508250825082516</v>
      </c>
    </row>
    <row r="70" spans="1:11" ht="14.1" customHeight="1" x14ac:dyDescent="0.2">
      <c r="A70" s="306" t="s">
        <v>305</v>
      </c>
      <c r="B70" s="307" t="s">
        <v>306</v>
      </c>
      <c r="C70" s="308"/>
      <c r="D70" s="113">
        <v>1.9394817318525672</v>
      </c>
      <c r="E70" s="115">
        <v>241</v>
      </c>
      <c r="F70" s="114">
        <v>237</v>
      </c>
      <c r="G70" s="114">
        <v>223</v>
      </c>
      <c r="H70" s="114">
        <v>231</v>
      </c>
      <c r="I70" s="140">
        <v>228</v>
      </c>
      <c r="J70" s="115">
        <v>13</v>
      </c>
      <c r="K70" s="116">
        <v>5.7017543859649127</v>
      </c>
    </row>
    <row r="71" spans="1:11" ht="14.1" customHeight="1" x14ac:dyDescent="0.2">
      <c r="A71" s="306"/>
      <c r="B71" s="307" t="s">
        <v>307</v>
      </c>
      <c r="C71" s="308"/>
      <c r="D71" s="113">
        <v>1.4566232093996458</v>
      </c>
      <c r="E71" s="115">
        <v>181</v>
      </c>
      <c r="F71" s="114">
        <v>174</v>
      </c>
      <c r="G71" s="114">
        <v>161</v>
      </c>
      <c r="H71" s="114">
        <v>170</v>
      </c>
      <c r="I71" s="140">
        <v>163</v>
      </c>
      <c r="J71" s="115">
        <v>18</v>
      </c>
      <c r="K71" s="116">
        <v>11.042944785276074</v>
      </c>
    </row>
    <row r="72" spans="1:11" ht="14.1" customHeight="1" x14ac:dyDescent="0.2">
      <c r="A72" s="306">
        <v>84</v>
      </c>
      <c r="B72" s="307" t="s">
        <v>308</v>
      </c>
      <c r="C72" s="308"/>
      <c r="D72" s="113">
        <v>2.1326251408337358</v>
      </c>
      <c r="E72" s="115">
        <v>265</v>
      </c>
      <c r="F72" s="114">
        <v>340</v>
      </c>
      <c r="G72" s="114">
        <v>310</v>
      </c>
      <c r="H72" s="114">
        <v>302</v>
      </c>
      <c r="I72" s="140">
        <v>269</v>
      </c>
      <c r="J72" s="115">
        <v>-4</v>
      </c>
      <c r="K72" s="116">
        <v>-1.486988847583643</v>
      </c>
    </row>
    <row r="73" spans="1:11" ht="14.1" customHeight="1" x14ac:dyDescent="0.2">
      <c r="A73" s="306" t="s">
        <v>309</v>
      </c>
      <c r="B73" s="307" t="s">
        <v>310</v>
      </c>
      <c r="C73" s="308"/>
      <c r="D73" s="113">
        <v>1.142765169805247</v>
      </c>
      <c r="E73" s="115">
        <v>142</v>
      </c>
      <c r="F73" s="114">
        <v>201</v>
      </c>
      <c r="G73" s="114">
        <v>183</v>
      </c>
      <c r="H73" s="114">
        <v>170</v>
      </c>
      <c r="I73" s="140">
        <v>146</v>
      </c>
      <c r="J73" s="115">
        <v>-4</v>
      </c>
      <c r="K73" s="116">
        <v>-2.7397260273972601</v>
      </c>
    </row>
    <row r="74" spans="1:11" ht="14.1" customHeight="1" x14ac:dyDescent="0.2">
      <c r="A74" s="306" t="s">
        <v>311</v>
      </c>
      <c r="B74" s="307" t="s">
        <v>312</v>
      </c>
      <c r="C74" s="308"/>
      <c r="D74" s="113">
        <v>0.10461934653146628</v>
      </c>
      <c r="E74" s="115">
        <v>13</v>
      </c>
      <c r="F74" s="114">
        <v>10</v>
      </c>
      <c r="G74" s="114">
        <v>8</v>
      </c>
      <c r="H74" s="114">
        <v>7</v>
      </c>
      <c r="I74" s="140">
        <v>10</v>
      </c>
      <c r="J74" s="115">
        <v>3</v>
      </c>
      <c r="K74" s="116">
        <v>30</v>
      </c>
    </row>
    <row r="75" spans="1:11" ht="14.1" customHeight="1" x14ac:dyDescent="0.2">
      <c r="A75" s="306" t="s">
        <v>313</v>
      </c>
      <c r="B75" s="307" t="s">
        <v>314</v>
      </c>
      <c r="C75" s="308"/>
      <c r="D75" s="113">
        <v>0.19314340898116852</v>
      </c>
      <c r="E75" s="115">
        <v>24</v>
      </c>
      <c r="F75" s="114">
        <v>28</v>
      </c>
      <c r="G75" s="114">
        <v>19</v>
      </c>
      <c r="H75" s="114">
        <v>28</v>
      </c>
      <c r="I75" s="140">
        <v>20</v>
      </c>
      <c r="J75" s="115">
        <v>4</v>
      </c>
      <c r="K75" s="116">
        <v>20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0.43457267020762919</v>
      </c>
      <c r="E77" s="115">
        <v>54</v>
      </c>
      <c r="F77" s="114">
        <v>58</v>
      </c>
      <c r="G77" s="114">
        <v>56</v>
      </c>
      <c r="H77" s="114">
        <v>55</v>
      </c>
      <c r="I77" s="140">
        <v>62</v>
      </c>
      <c r="J77" s="115">
        <v>-8</v>
      </c>
      <c r="K77" s="116">
        <v>-12.903225806451612</v>
      </c>
    </row>
    <row r="78" spans="1:11" ht="14.1" customHeight="1" x14ac:dyDescent="0.2">
      <c r="A78" s="306">
        <v>93</v>
      </c>
      <c r="B78" s="307" t="s">
        <v>317</v>
      </c>
      <c r="C78" s="308"/>
      <c r="D78" s="113">
        <v>4.023821020441011E-2</v>
      </c>
      <c r="E78" s="115">
        <v>5</v>
      </c>
      <c r="F78" s="114">
        <v>5</v>
      </c>
      <c r="G78" s="114">
        <v>5</v>
      </c>
      <c r="H78" s="114">
        <v>8</v>
      </c>
      <c r="I78" s="140">
        <v>10</v>
      </c>
      <c r="J78" s="115">
        <v>-5</v>
      </c>
      <c r="K78" s="116">
        <v>-50</v>
      </c>
    </row>
    <row r="79" spans="1:11" ht="14.1" customHeight="1" x14ac:dyDescent="0.2">
      <c r="A79" s="306">
        <v>94</v>
      </c>
      <c r="B79" s="307" t="s">
        <v>318</v>
      </c>
      <c r="C79" s="308"/>
      <c r="D79" s="113">
        <v>0.35409624979880894</v>
      </c>
      <c r="E79" s="115">
        <v>44</v>
      </c>
      <c r="F79" s="114">
        <v>38</v>
      </c>
      <c r="G79" s="114">
        <v>44</v>
      </c>
      <c r="H79" s="114">
        <v>37</v>
      </c>
      <c r="I79" s="140">
        <v>37</v>
      </c>
      <c r="J79" s="115">
        <v>7</v>
      </c>
      <c r="K79" s="116">
        <v>18.918918918918919</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1.7302430387896346</v>
      </c>
      <c r="E81" s="143">
        <v>215</v>
      </c>
      <c r="F81" s="144">
        <v>224</v>
      </c>
      <c r="G81" s="144">
        <v>215</v>
      </c>
      <c r="H81" s="144">
        <v>211</v>
      </c>
      <c r="I81" s="145">
        <v>209</v>
      </c>
      <c r="J81" s="143">
        <v>6</v>
      </c>
      <c r="K81" s="146">
        <v>2.8708133971291865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5308</v>
      </c>
      <c r="G12" s="536">
        <v>4381</v>
      </c>
      <c r="H12" s="536">
        <v>6198</v>
      </c>
      <c r="I12" s="536">
        <v>5208</v>
      </c>
      <c r="J12" s="537">
        <v>4992</v>
      </c>
      <c r="K12" s="538">
        <v>316</v>
      </c>
      <c r="L12" s="349">
        <v>6.3301282051282053</v>
      </c>
    </row>
    <row r="13" spans="1:17" s="110" customFormat="1" ht="15" customHeight="1" x14ac:dyDescent="0.2">
      <c r="A13" s="350" t="s">
        <v>344</v>
      </c>
      <c r="B13" s="351" t="s">
        <v>345</v>
      </c>
      <c r="C13" s="347"/>
      <c r="D13" s="347"/>
      <c r="E13" s="348"/>
      <c r="F13" s="536">
        <v>3189</v>
      </c>
      <c r="G13" s="536">
        <v>2490</v>
      </c>
      <c r="H13" s="536">
        <v>3713</v>
      </c>
      <c r="I13" s="536">
        <v>3358</v>
      </c>
      <c r="J13" s="537">
        <v>3135</v>
      </c>
      <c r="K13" s="538">
        <v>54</v>
      </c>
      <c r="L13" s="349">
        <v>1.7224880382775121</v>
      </c>
    </row>
    <row r="14" spans="1:17" s="110" customFormat="1" ht="22.5" customHeight="1" x14ac:dyDescent="0.2">
      <c r="A14" s="350"/>
      <c r="B14" s="351" t="s">
        <v>346</v>
      </c>
      <c r="C14" s="347"/>
      <c r="D14" s="347"/>
      <c r="E14" s="348"/>
      <c r="F14" s="536">
        <v>2119</v>
      </c>
      <c r="G14" s="536">
        <v>1891</v>
      </c>
      <c r="H14" s="536">
        <v>2485</v>
      </c>
      <c r="I14" s="536">
        <v>1850</v>
      </c>
      <c r="J14" s="537">
        <v>1857</v>
      </c>
      <c r="K14" s="538">
        <v>262</v>
      </c>
      <c r="L14" s="349">
        <v>14.10877759827679</v>
      </c>
    </row>
    <row r="15" spans="1:17" s="110" customFormat="1" ht="15" customHeight="1" x14ac:dyDescent="0.2">
      <c r="A15" s="350" t="s">
        <v>347</v>
      </c>
      <c r="B15" s="351" t="s">
        <v>108</v>
      </c>
      <c r="C15" s="347"/>
      <c r="D15" s="347"/>
      <c r="E15" s="348"/>
      <c r="F15" s="536">
        <v>1004</v>
      </c>
      <c r="G15" s="536">
        <v>1051</v>
      </c>
      <c r="H15" s="536">
        <v>1861</v>
      </c>
      <c r="I15" s="536">
        <v>1048</v>
      </c>
      <c r="J15" s="537">
        <v>1006</v>
      </c>
      <c r="K15" s="538">
        <v>-2</v>
      </c>
      <c r="L15" s="349">
        <v>-0.19880715705765409</v>
      </c>
    </row>
    <row r="16" spans="1:17" s="110" customFormat="1" ht="15" customHeight="1" x14ac:dyDescent="0.2">
      <c r="A16" s="350"/>
      <c r="B16" s="351" t="s">
        <v>109</v>
      </c>
      <c r="C16" s="347"/>
      <c r="D16" s="347"/>
      <c r="E16" s="348"/>
      <c r="F16" s="536">
        <v>3747</v>
      </c>
      <c r="G16" s="536">
        <v>3026</v>
      </c>
      <c r="H16" s="536">
        <v>3826</v>
      </c>
      <c r="I16" s="536">
        <v>3686</v>
      </c>
      <c r="J16" s="537">
        <v>3531</v>
      </c>
      <c r="K16" s="538">
        <v>216</v>
      </c>
      <c r="L16" s="349">
        <v>6.117247238742566</v>
      </c>
    </row>
    <row r="17" spans="1:12" s="110" customFormat="1" ht="15" customHeight="1" x14ac:dyDescent="0.2">
      <c r="A17" s="350"/>
      <c r="B17" s="351" t="s">
        <v>110</v>
      </c>
      <c r="C17" s="347"/>
      <c r="D17" s="347"/>
      <c r="E17" s="348"/>
      <c r="F17" s="536">
        <v>487</v>
      </c>
      <c r="G17" s="536">
        <v>264</v>
      </c>
      <c r="H17" s="536">
        <v>424</v>
      </c>
      <c r="I17" s="536">
        <v>417</v>
      </c>
      <c r="J17" s="537">
        <v>403</v>
      </c>
      <c r="K17" s="538">
        <v>84</v>
      </c>
      <c r="L17" s="349">
        <v>20.843672456575682</v>
      </c>
    </row>
    <row r="18" spans="1:12" s="110" customFormat="1" ht="15" customHeight="1" x14ac:dyDescent="0.2">
      <c r="A18" s="350"/>
      <c r="B18" s="351" t="s">
        <v>111</v>
      </c>
      <c r="C18" s="347"/>
      <c r="D18" s="347"/>
      <c r="E18" s="348"/>
      <c r="F18" s="536">
        <v>70</v>
      </c>
      <c r="G18" s="536">
        <v>40</v>
      </c>
      <c r="H18" s="536">
        <v>87</v>
      </c>
      <c r="I18" s="536">
        <v>57</v>
      </c>
      <c r="J18" s="537">
        <v>52</v>
      </c>
      <c r="K18" s="538">
        <v>18</v>
      </c>
      <c r="L18" s="349">
        <v>34.615384615384613</v>
      </c>
    </row>
    <row r="19" spans="1:12" s="110" customFormat="1" ht="15" customHeight="1" x14ac:dyDescent="0.2">
      <c r="A19" s="118" t="s">
        <v>113</v>
      </c>
      <c r="B19" s="119" t="s">
        <v>181</v>
      </c>
      <c r="C19" s="347"/>
      <c r="D19" s="347"/>
      <c r="E19" s="348"/>
      <c r="F19" s="536">
        <v>3254</v>
      </c>
      <c r="G19" s="536">
        <v>2445</v>
      </c>
      <c r="H19" s="536">
        <v>3775</v>
      </c>
      <c r="I19" s="536">
        <v>2907</v>
      </c>
      <c r="J19" s="537">
        <v>2870</v>
      </c>
      <c r="K19" s="538">
        <v>384</v>
      </c>
      <c r="L19" s="349">
        <v>13.379790940766551</v>
      </c>
    </row>
    <row r="20" spans="1:12" s="110" customFormat="1" ht="15" customHeight="1" x14ac:dyDescent="0.2">
      <c r="A20" s="118"/>
      <c r="B20" s="119" t="s">
        <v>182</v>
      </c>
      <c r="C20" s="347"/>
      <c r="D20" s="347"/>
      <c r="E20" s="348"/>
      <c r="F20" s="536">
        <v>2054</v>
      </c>
      <c r="G20" s="536">
        <v>1936</v>
      </c>
      <c r="H20" s="536">
        <v>2423</v>
      </c>
      <c r="I20" s="536">
        <v>2301</v>
      </c>
      <c r="J20" s="537">
        <v>2122</v>
      </c>
      <c r="K20" s="538">
        <v>-68</v>
      </c>
      <c r="L20" s="349">
        <v>-3.2045240339302543</v>
      </c>
    </row>
    <row r="21" spans="1:12" s="110" customFormat="1" ht="15" customHeight="1" x14ac:dyDescent="0.2">
      <c r="A21" s="118" t="s">
        <v>113</v>
      </c>
      <c r="B21" s="119" t="s">
        <v>116</v>
      </c>
      <c r="C21" s="347"/>
      <c r="D21" s="347"/>
      <c r="E21" s="348"/>
      <c r="F21" s="536">
        <v>2751</v>
      </c>
      <c r="G21" s="536">
        <v>2245</v>
      </c>
      <c r="H21" s="536">
        <v>3406</v>
      </c>
      <c r="I21" s="536">
        <v>2590</v>
      </c>
      <c r="J21" s="537">
        <v>2606</v>
      </c>
      <c r="K21" s="538">
        <v>145</v>
      </c>
      <c r="L21" s="349">
        <v>5.5640828856485038</v>
      </c>
    </row>
    <row r="22" spans="1:12" s="110" customFormat="1" ht="15" customHeight="1" x14ac:dyDescent="0.2">
      <c r="A22" s="118"/>
      <c r="B22" s="119" t="s">
        <v>117</v>
      </c>
      <c r="C22" s="347"/>
      <c r="D22" s="347"/>
      <c r="E22" s="348"/>
      <c r="F22" s="536">
        <v>2546</v>
      </c>
      <c r="G22" s="536">
        <v>2129</v>
      </c>
      <c r="H22" s="536">
        <v>2786</v>
      </c>
      <c r="I22" s="536">
        <v>2609</v>
      </c>
      <c r="J22" s="537">
        <v>2379</v>
      </c>
      <c r="K22" s="538">
        <v>167</v>
      </c>
      <c r="L22" s="349">
        <v>7.0197562000840685</v>
      </c>
    </row>
    <row r="23" spans="1:12" s="110" customFormat="1" ht="15" customHeight="1" x14ac:dyDescent="0.2">
      <c r="A23" s="352" t="s">
        <v>347</v>
      </c>
      <c r="B23" s="353" t="s">
        <v>193</v>
      </c>
      <c r="C23" s="354"/>
      <c r="D23" s="354"/>
      <c r="E23" s="355"/>
      <c r="F23" s="539">
        <v>84</v>
      </c>
      <c r="G23" s="539">
        <v>207</v>
      </c>
      <c r="H23" s="539">
        <v>766</v>
      </c>
      <c r="I23" s="539">
        <v>72</v>
      </c>
      <c r="J23" s="540">
        <v>140</v>
      </c>
      <c r="K23" s="541">
        <v>-56</v>
      </c>
      <c r="L23" s="356">
        <v>-40</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v>
      </c>
      <c r="G25" s="542">
        <v>38</v>
      </c>
      <c r="H25" s="542">
        <v>40.1</v>
      </c>
      <c r="I25" s="542">
        <v>41.3</v>
      </c>
      <c r="J25" s="542">
        <v>35.5</v>
      </c>
      <c r="K25" s="543" t="s">
        <v>349</v>
      </c>
      <c r="L25" s="364">
        <v>-1.5</v>
      </c>
    </row>
    <row r="26" spans="1:12" s="110" customFormat="1" ht="15" customHeight="1" x14ac:dyDescent="0.2">
      <c r="A26" s="365" t="s">
        <v>105</v>
      </c>
      <c r="B26" s="366" t="s">
        <v>345</v>
      </c>
      <c r="C26" s="362"/>
      <c r="D26" s="362"/>
      <c r="E26" s="363"/>
      <c r="F26" s="542">
        <v>31.1</v>
      </c>
      <c r="G26" s="542">
        <v>34.299999999999997</v>
      </c>
      <c r="H26" s="542">
        <v>35.4</v>
      </c>
      <c r="I26" s="542">
        <v>38.6</v>
      </c>
      <c r="J26" s="544">
        <v>32.700000000000003</v>
      </c>
      <c r="K26" s="543" t="s">
        <v>349</v>
      </c>
      <c r="L26" s="364">
        <v>-1.6000000000000014</v>
      </c>
    </row>
    <row r="27" spans="1:12" s="110" customFormat="1" ht="15" customHeight="1" x14ac:dyDescent="0.2">
      <c r="A27" s="365"/>
      <c r="B27" s="366" t="s">
        <v>346</v>
      </c>
      <c r="C27" s="362"/>
      <c r="D27" s="362"/>
      <c r="E27" s="363"/>
      <c r="F27" s="542">
        <v>38.6</v>
      </c>
      <c r="G27" s="542">
        <v>43.3</v>
      </c>
      <c r="H27" s="542">
        <v>47.9</v>
      </c>
      <c r="I27" s="542">
        <v>46.4</v>
      </c>
      <c r="J27" s="542">
        <v>40.4</v>
      </c>
      <c r="K27" s="543" t="s">
        <v>349</v>
      </c>
      <c r="L27" s="364">
        <v>-1.7999999999999972</v>
      </c>
    </row>
    <row r="28" spans="1:12" s="110" customFormat="1" ht="15" customHeight="1" x14ac:dyDescent="0.2">
      <c r="A28" s="365" t="s">
        <v>113</v>
      </c>
      <c r="B28" s="366" t="s">
        <v>108</v>
      </c>
      <c r="C28" s="362"/>
      <c r="D28" s="362"/>
      <c r="E28" s="363"/>
      <c r="F28" s="542">
        <v>43</v>
      </c>
      <c r="G28" s="542">
        <v>43.1</v>
      </c>
      <c r="H28" s="542">
        <v>45.8</v>
      </c>
      <c r="I28" s="542">
        <v>48.5</v>
      </c>
      <c r="J28" s="542">
        <v>46.9</v>
      </c>
      <c r="K28" s="543" t="s">
        <v>349</v>
      </c>
      <c r="L28" s="364">
        <v>-3.8999999999999986</v>
      </c>
    </row>
    <row r="29" spans="1:12" s="110" customFormat="1" ht="11.25" x14ac:dyDescent="0.2">
      <c r="A29" s="365"/>
      <c r="B29" s="366" t="s">
        <v>109</v>
      </c>
      <c r="C29" s="362"/>
      <c r="D29" s="362"/>
      <c r="E29" s="363"/>
      <c r="F29" s="542">
        <v>32.299999999999997</v>
      </c>
      <c r="G29" s="542">
        <v>36.200000000000003</v>
      </c>
      <c r="H29" s="542">
        <v>37.799999999999997</v>
      </c>
      <c r="I29" s="542">
        <v>38.5</v>
      </c>
      <c r="J29" s="544">
        <v>32.299999999999997</v>
      </c>
      <c r="K29" s="543" t="s">
        <v>349</v>
      </c>
      <c r="L29" s="364">
        <v>0</v>
      </c>
    </row>
    <row r="30" spans="1:12" s="110" customFormat="1" ht="15" customHeight="1" x14ac:dyDescent="0.2">
      <c r="A30" s="365"/>
      <c r="B30" s="366" t="s">
        <v>110</v>
      </c>
      <c r="C30" s="362"/>
      <c r="D30" s="362"/>
      <c r="E30" s="363"/>
      <c r="F30" s="542">
        <v>28.8</v>
      </c>
      <c r="G30" s="542">
        <v>38.6</v>
      </c>
      <c r="H30" s="542">
        <v>42</v>
      </c>
      <c r="I30" s="542">
        <v>44.6</v>
      </c>
      <c r="J30" s="542">
        <v>35.700000000000003</v>
      </c>
      <c r="K30" s="543" t="s">
        <v>349</v>
      </c>
      <c r="L30" s="364">
        <v>-6.9000000000000021</v>
      </c>
    </row>
    <row r="31" spans="1:12" s="110" customFormat="1" ht="15" customHeight="1" x14ac:dyDescent="0.2">
      <c r="A31" s="365"/>
      <c r="B31" s="366" t="s">
        <v>111</v>
      </c>
      <c r="C31" s="362"/>
      <c r="D31" s="362"/>
      <c r="E31" s="363"/>
      <c r="F31" s="542">
        <v>44.3</v>
      </c>
      <c r="G31" s="542">
        <v>62.5</v>
      </c>
      <c r="H31" s="542">
        <v>60.9</v>
      </c>
      <c r="I31" s="542">
        <v>75.400000000000006</v>
      </c>
      <c r="J31" s="542">
        <v>61.5</v>
      </c>
      <c r="K31" s="543" t="s">
        <v>349</v>
      </c>
      <c r="L31" s="364">
        <v>-17.200000000000003</v>
      </c>
    </row>
    <row r="32" spans="1:12" s="110" customFormat="1" ht="15" customHeight="1" x14ac:dyDescent="0.2">
      <c r="A32" s="367" t="s">
        <v>113</v>
      </c>
      <c r="B32" s="368" t="s">
        <v>181</v>
      </c>
      <c r="C32" s="362"/>
      <c r="D32" s="362"/>
      <c r="E32" s="363"/>
      <c r="F32" s="542">
        <v>31.6</v>
      </c>
      <c r="G32" s="542">
        <v>32.299999999999997</v>
      </c>
      <c r="H32" s="542">
        <v>32.299999999999997</v>
      </c>
      <c r="I32" s="542">
        <v>35.700000000000003</v>
      </c>
      <c r="J32" s="544">
        <v>32.700000000000003</v>
      </c>
      <c r="K32" s="543" t="s">
        <v>349</v>
      </c>
      <c r="L32" s="364">
        <v>-1.1000000000000014</v>
      </c>
    </row>
    <row r="33" spans="1:12" s="110" customFormat="1" ht="15" customHeight="1" x14ac:dyDescent="0.2">
      <c r="A33" s="367"/>
      <c r="B33" s="368" t="s">
        <v>182</v>
      </c>
      <c r="C33" s="362"/>
      <c r="D33" s="362"/>
      <c r="E33" s="363"/>
      <c r="F33" s="542">
        <v>37.799999999999997</v>
      </c>
      <c r="G33" s="542">
        <v>44.6</v>
      </c>
      <c r="H33" s="542">
        <v>49.5</v>
      </c>
      <c r="I33" s="542">
        <v>48.3</v>
      </c>
      <c r="J33" s="542">
        <v>39.200000000000003</v>
      </c>
      <c r="K33" s="543" t="s">
        <v>349</v>
      </c>
      <c r="L33" s="364">
        <v>-1.4000000000000057</v>
      </c>
    </row>
    <row r="34" spans="1:12" s="369" customFormat="1" ht="15" customHeight="1" x14ac:dyDescent="0.2">
      <c r="A34" s="367" t="s">
        <v>113</v>
      </c>
      <c r="B34" s="368" t="s">
        <v>116</v>
      </c>
      <c r="C34" s="362"/>
      <c r="D34" s="362"/>
      <c r="E34" s="363"/>
      <c r="F34" s="542">
        <v>35.1</v>
      </c>
      <c r="G34" s="542">
        <v>45.3</v>
      </c>
      <c r="H34" s="542">
        <v>47.5</v>
      </c>
      <c r="I34" s="542">
        <v>48.1</v>
      </c>
      <c r="J34" s="542">
        <v>39</v>
      </c>
      <c r="K34" s="543" t="s">
        <v>349</v>
      </c>
      <c r="L34" s="364">
        <v>-3.8999999999999986</v>
      </c>
    </row>
    <row r="35" spans="1:12" s="369" customFormat="1" ht="11.25" x14ac:dyDescent="0.2">
      <c r="A35" s="370"/>
      <c r="B35" s="371" t="s">
        <v>117</v>
      </c>
      <c r="C35" s="372"/>
      <c r="D35" s="372"/>
      <c r="E35" s="373"/>
      <c r="F35" s="545">
        <v>32.9</v>
      </c>
      <c r="G35" s="545">
        <v>30.8</v>
      </c>
      <c r="H35" s="545">
        <v>32.5</v>
      </c>
      <c r="I35" s="545">
        <v>34.700000000000003</v>
      </c>
      <c r="J35" s="546">
        <v>31.8</v>
      </c>
      <c r="K35" s="547" t="s">
        <v>349</v>
      </c>
      <c r="L35" s="374">
        <v>1.0999999999999979</v>
      </c>
    </row>
    <row r="36" spans="1:12" s="369" customFormat="1" ht="15.95" customHeight="1" x14ac:dyDescent="0.2">
      <c r="A36" s="375" t="s">
        <v>350</v>
      </c>
      <c r="B36" s="376"/>
      <c r="C36" s="377"/>
      <c r="D36" s="376"/>
      <c r="E36" s="378"/>
      <c r="F36" s="548">
        <v>5190</v>
      </c>
      <c r="G36" s="548">
        <v>4122</v>
      </c>
      <c r="H36" s="548">
        <v>5247</v>
      </c>
      <c r="I36" s="548">
        <v>5111</v>
      </c>
      <c r="J36" s="548">
        <v>4815</v>
      </c>
      <c r="K36" s="549">
        <v>375</v>
      </c>
      <c r="L36" s="380">
        <v>7.7881619937694708</v>
      </c>
    </row>
    <row r="37" spans="1:12" s="369" customFormat="1" ht="15.95" customHeight="1" x14ac:dyDescent="0.2">
      <c r="A37" s="381"/>
      <c r="B37" s="382" t="s">
        <v>113</v>
      </c>
      <c r="C37" s="382" t="s">
        <v>351</v>
      </c>
      <c r="D37" s="382"/>
      <c r="E37" s="383"/>
      <c r="F37" s="548">
        <v>1767</v>
      </c>
      <c r="G37" s="548">
        <v>1567</v>
      </c>
      <c r="H37" s="548">
        <v>2104</v>
      </c>
      <c r="I37" s="548">
        <v>2113</v>
      </c>
      <c r="J37" s="548">
        <v>1711</v>
      </c>
      <c r="K37" s="549">
        <v>56</v>
      </c>
      <c r="L37" s="380">
        <v>3.2729398012857978</v>
      </c>
    </row>
    <row r="38" spans="1:12" s="369" customFormat="1" ht="15.95" customHeight="1" x14ac:dyDescent="0.2">
      <c r="A38" s="381"/>
      <c r="B38" s="384" t="s">
        <v>105</v>
      </c>
      <c r="C38" s="384" t="s">
        <v>106</v>
      </c>
      <c r="D38" s="385"/>
      <c r="E38" s="383"/>
      <c r="F38" s="548">
        <v>3139</v>
      </c>
      <c r="G38" s="548">
        <v>2411</v>
      </c>
      <c r="H38" s="548">
        <v>3268</v>
      </c>
      <c r="I38" s="548">
        <v>3316</v>
      </c>
      <c r="J38" s="550">
        <v>3050</v>
      </c>
      <c r="K38" s="549">
        <v>89</v>
      </c>
      <c r="L38" s="380">
        <v>2.918032786885246</v>
      </c>
    </row>
    <row r="39" spans="1:12" s="369" customFormat="1" ht="15.95" customHeight="1" x14ac:dyDescent="0.2">
      <c r="A39" s="381"/>
      <c r="B39" s="385"/>
      <c r="C39" s="382" t="s">
        <v>352</v>
      </c>
      <c r="D39" s="385"/>
      <c r="E39" s="383"/>
      <c r="F39" s="548">
        <v>975</v>
      </c>
      <c r="G39" s="548">
        <v>826</v>
      </c>
      <c r="H39" s="548">
        <v>1157</v>
      </c>
      <c r="I39" s="548">
        <v>1281</v>
      </c>
      <c r="J39" s="548">
        <v>998</v>
      </c>
      <c r="K39" s="549">
        <v>-23</v>
      </c>
      <c r="L39" s="380">
        <v>-2.3046092184368736</v>
      </c>
    </row>
    <row r="40" spans="1:12" s="369" customFormat="1" ht="15.95" customHeight="1" x14ac:dyDescent="0.2">
      <c r="A40" s="381"/>
      <c r="B40" s="384"/>
      <c r="C40" s="384" t="s">
        <v>107</v>
      </c>
      <c r="D40" s="385"/>
      <c r="E40" s="383"/>
      <c r="F40" s="548">
        <v>2051</v>
      </c>
      <c r="G40" s="548">
        <v>1711</v>
      </c>
      <c r="H40" s="548">
        <v>1979</v>
      </c>
      <c r="I40" s="548">
        <v>1795</v>
      </c>
      <c r="J40" s="548">
        <v>1765</v>
      </c>
      <c r="K40" s="549">
        <v>286</v>
      </c>
      <c r="L40" s="380">
        <v>16.203966005665723</v>
      </c>
    </row>
    <row r="41" spans="1:12" s="369" customFormat="1" ht="24" customHeight="1" x14ac:dyDescent="0.2">
      <c r="A41" s="381"/>
      <c r="B41" s="385"/>
      <c r="C41" s="382" t="s">
        <v>352</v>
      </c>
      <c r="D41" s="385"/>
      <c r="E41" s="383"/>
      <c r="F41" s="548">
        <v>792</v>
      </c>
      <c r="G41" s="548">
        <v>741</v>
      </c>
      <c r="H41" s="548">
        <v>947</v>
      </c>
      <c r="I41" s="548">
        <v>832</v>
      </c>
      <c r="J41" s="550">
        <v>713</v>
      </c>
      <c r="K41" s="549">
        <v>79</v>
      </c>
      <c r="L41" s="380">
        <v>11.079943899018232</v>
      </c>
    </row>
    <row r="42" spans="1:12" s="110" customFormat="1" ht="15" customHeight="1" x14ac:dyDescent="0.2">
      <c r="A42" s="381"/>
      <c r="B42" s="384" t="s">
        <v>113</v>
      </c>
      <c r="C42" s="384" t="s">
        <v>353</v>
      </c>
      <c r="D42" s="385"/>
      <c r="E42" s="383"/>
      <c r="F42" s="548">
        <v>918</v>
      </c>
      <c r="G42" s="548">
        <v>851</v>
      </c>
      <c r="H42" s="548">
        <v>1020</v>
      </c>
      <c r="I42" s="548">
        <v>979</v>
      </c>
      <c r="J42" s="548">
        <v>872</v>
      </c>
      <c r="K42" s="549">
        <v>46</v>
      </c>
      <c r="L42" s="380">
        <v>5.2752293577981648</v>
      </c>
    </row>
    <row r="43" spans="1:12" s="110" customFormat="1" ht="15" customHeight="1" x14ac:dyDescent="0.2">
      <c r="A43" s="381"/>
      <c r="B43" s="385"/>
      <c r="C43" s="382" t="s">
        <v>352</v>
      </c>
      <c r="D43" s="385"/>
      <c r="E43" s="383"/>
      <c r="F43" s="548">
        <v>395</v>
      </c>
      <c r="G43" s="548">
        <v>367</v>
      </c>
      <c r="H43" s="548">
        <v>467</v>
      </c>
      <c r="I43" s="548">
        <v>475</v>
      </c>
      <c r="J43" s="548">
        <v>409</v>
      </c>
      <c r="K43" s="549">
        <v>-14</v>
      </c>
      <c r="L43" s="380">
        <v>-3.4229828850855744</v>
      </c>
    </row>
    <row r="44" spans="1:12" s="110" customFormat="1" ht="15" customHeight="1" x14ac:dyDescent="0.2">
      <c r="A44" s="381"/>
      <c r="B44" s="384"/>
      <c r="C44" s="366" t="s">
        <v>109</v>
      </c>
      <c r="D44" s="385"/>
      <c r="E44" s="383"/>
      <c r="F44" s="548">
        <v>3716</v>
      </c>
      <c r="G44" s="548">
        <v>2967</v>
      </c>
      <c r="H44" s="548">
        <v>3716</v>
      </c>
      <c r="I44" s="548">
        <v>3658</v>
      </c>
      <c r="J44" s="550">
        <v>3488</v>
      </c>
      <c r="K44" s="549">
        <v>228</v>
      </c>
      <c r="L44" s="380">
        <v>6.5366972477064218</v>
      </c>
    </row>
    <row r="45" spans="1:12" s="110" customFormat="1" ht="15" customHeight="1" x14ac:dyDescent="0.2">
      <c r="A45" s="381"/>
      <c r="B45" s="385"/>
      <c r="C45" s="382" t="s">
        <v>352</v>
      </c>
      <c r="D45" s="385"/>
      <c r="E45" s="383"/>
      <c r="F45" s="548">
        <v>1201</v>
      </c>
      <c r="G45" s="548">
        <v>1073</v>
      </c>
      <c r="H45" s="548">
        <v>1406</v>
      </c>
      <c r="I45" s="548">
        <v>1409</v>
      </c>
      <c r="J45" s="548">
        <v>1126</v>
      </c>
      <c r="K45" s="549">
        <v>75</v>
      </c>
      <c r="L45" s="380">
        <v>6.660746003552398</v>
      </c>
    </row>
    <row r="46" spans="1:12" s="110" customFormat="1" ht="15" customHeight="1" x14ac:dyDescent="0.2">
      <c r="A46" s="381"/>
      <c r="B46" s="384"/>
      <c r="C46" s="366" t="s">
        <v>110</v>
      </c>
      <c r="D46" s="385"/>
      <c r="E46" s="383"/>
      <c r="F46" s="548">
        <v>486</v>
      </c>
      <c r="G46" s="548">
        <v>264</v>
      </c>
      <c r="H46" s="548">
        <v>424</v>
      </c>
      <c r="I46" s="548">
        <v>417</v>
      </c>
      <c r="J46" s="548">
        <v>403</v>
      </c>
      <c r="K46" s="549">
        <v>83</v>
      </c>
      <c r="L46" s="380">
        <v>20.595533498759306</v>
      </c>
    </row>
    <row r="47" spans="1:12" s="110" customFormat="1" ht="15" customHeight="1" x14ac:dyDescent="0.2">
      <c r="A47" s="381"/>
      <c r="B47" s="385"/>
      <c r="C47" s="382" t="s">
        <v>352</v>
      </c>
      <c r="D47" s="385"/>
      <c r="E47" s="383"/>
      <c r="F47" s="548">
        <v>140</v>
      </c>
      <c r="G47" s="548">
        <v>102</v>
      </c>
      <c r="H47" s="548">
        <v>178</v>
      </c>
      <c r="I47" s="548">
        <v>186</v>
      </c>
      <c r="J47" s="550">
        <v>144</v>
      </c>
      <c r="K47" s="549">
        <v>-4</v>
      </c>
      <c r="L47" s="380">
        <v>-2.7777777777777777</v>
      </c>
    </row>
    <row r="48" spans="1:12" s="110" customFormat="1" ht="15" customHeight="1" x14ac:dyDescent="0.2">
      <c r="A48" s="381"/>
      <c r="B48" s="385"/>
      <c r="C48" s="366" t="s">
        <v>111</v>
      </c>
      <c r="D48" s="386"/>
      <c r="E48" s="387"/>
      <c r="F48" s="548">
        <v>70</v>
      </c>
      <c r="G48" s="548">
        <v>40</v>
      </c>
      <c r="H48" s="548">
        <v>87</v>
      </c>
      <c r="I48" s="548">
        <v>57</v>
      </c>
      <c r="J48" s="548">
        <v>52</v>
      </c>
      <c r="K48" s="549">
        <v>18</v>
      </c>
      <c r="L48" s="380">
        <v>34.615384615384613</v>
      </c>
    </row>
    <row r="49" spans="1:12" s="110" customFormat="1" ht="15" customHeight="1" x14ac:dyDescent="0.2">
      <c r="A49" s="381"/>
      <c r="B49" s="385"/>
      <c r="C49" s="382" t="s">
        <v>352</v>
      </c>
      <c r="D49" s="385"/>
      <c r="E49" s="383"/>
      <c r="F49" s="548">
        <v>31</v>
      </c>
      <c r="G49" s="548">
        <v>25</v>
      </c>
      <c r="H49" s="548">
        <v>53</v>
      </c>
      <c r="I49" s="548">
        <v>43</v>
      </c>
      <c r="J49" s="548">
        <v>32</v>
      </c>
      <c r="K49" s="549">
        <v>-1</v>
      </c>
      <c r="L49" s="380">
        <v>-3.125</v>
      </c>
    </row>
    <row r="50" spans="1:12" s="110" customFormat="1" ht="15" customHeight="1" x14ac:dyDescent="0.2">
      <c r="A50" s="381"/>
      <c r="B50" s="384" t="s">
        <v>113</v>
      </c>
      <c r="C50" s="382" t="s">
        <v>181</v>
      </c>
      <c r="D50" s="385"/>
      <c r="E50" s="383"/>
      <c r="F50" s="548">
        <v>3149</v>
      </c>
      <c r="G50" s="548">
        <v>2207</v>
      </c>
      <c r="H50" s="548">
        <v>2859</v>
      </c>
      <c r="I50" s="548">
        <v>2818</v>
      </c>
      <c r="J50" s="550">
        <v>2706</v>
      </c>
      <c r="K50" s="549">
        <v>443</v>
      </c>
      <c r="L50" s="380">
        <v>16.371027346637103</v>
      </c>
    </row>
    <row r="51" spans="1:12" s="110" customFormat="1" ht="15" customHeight="1" x14ac:dyDescent="0.2">
      <c r="A51" s="381"/>
      <c r="B51" s="385"/>
      <c r="C51" s="382" t="s">
        <v>352</v>
      </c>
      <c r="D51" s="385"/>
      <c r="E51" s="383"/>
      <c r="F51" s="548">
        <v>995</v>
      </c>
      <c r="G51" s="548">
        <v>713</v>
      </c>
      <c r="H51" s="548">
        <v>923</v>
      </c>
      <c r="I51" s="548">
        <v>1005</v>
      </c>
      <c r="J51" s="548">
        <v>884</v>
      </c>
      <c r="K51" s="549">
        <v>111</v>
      </c>
      <c r="L51" s="380">
        <v>12.55656108597285</v>
      </c>
    </row>
    <row r="52" spans="1:12" s="110" customFormat="1" ht="15" customHeight="1" x14ac:dyDescent="0.2">
      <c r="A52" s="381"/>
      <c r="B52" s="384"/>
      <c r="C52" s="382" t="s">
        <v>182</v>
      </c>
      <c r="D52" s="385"/>
      <c r="E52" s="383"/>
      <c r="F52" s="548">
        <v>2041</v>
      </c>
      <c r="G52" s="548">
        <v>1915</v>
      </c>
      <c r="H52" s="548">
        <v>2388</v>
      </c>
      <c r="I52" s="548">
        <v>2293</v>
      </c>
      <c r="J52" s="548">
        <v>2109</v>
      </c>
      <c r="K52" s="549">
        <v>-68</v>
      </c>
      <c r="L52" s="380">
        <v>-3.2242769084874348</v>
      </c>
    </row>
    <row r="53" spans="1:12" s="269" customFormat="1" ht="11.25" customHeight="1" x14ac:dyDescent="0.2">
      <c r="A53" s="381"/>
      <c r="B53" s="385"/>
      <c r="C53" s="382" t="s">
        <v>352</v>
      </c>
      <c r="D53" s="385"/>
      <c r="E53" s="383"/>
      <c r="F53" s="548">
        <v>772</v>
      </c>
      <c r="G53" s="548">
        <v>854</v>
      </c>
      <c r="H53" s="548">
        <v>1181</v>
      </c>
      <c r="I53" s="548">
        <v>1108</v>
      </c>
      <c r="J53" s="550">
        <v>827</v>
      </c>
      <c r="K53" s="549">
        <v>-55</v>
      </c>
      <c r="L53" s="380">
        <v>-6.6505441354292625</v>
      </c>
    </row>
    <row r="54" spans="1:12" s="151" customFormat="1" ht="12.75" customHeight="1" x14ac:dyDescent="0.2">
      <c r="A54" s="381"/>
      <c r="B54" s="384" t="s">
        <v>113</v>
      </c>
      <c r="C54" s="384" t="s">
        <v>116</v>
      </c>
      <c r="D54" s="385"/>
      <c r="E54" s="383"/>
      <c r="F54" s="548">
        <v>2656</v>
      </c>
      <c r="G54" s="548">
        <v>2050</v>
      </c>
      <c r="H54" s="548">
        <v>2649</v>
      </c>
      <c r="I54" s="548">
        <v>2522</v>
      </c>
      <c r="J54" s="548">
        <v>2477</v>
      </c>
      <c r="K54" s="549">
        <v>179</v>
      </c>
      <c r="L54" s="380">
        <v>7.2264836495761005</v>
      </c>
    </row>
    <row r="55" spans="1:12" ht="11.25" x14ac:dyDescent="0.2">
      <c r="A55" s="381"/>
      <c r="B55" s="385"/>
      <c r="C55" s="382" t="s">
        <v>352</v>
      </c>
      <c r="D55" s="385"/>
      <c r="E55" s="383"/>
      <c r="F55" s="548">
        <v>933</v>
      </c>
      <c r="G55" s="548">
        <v>929</v>
      </c>
      <c r="H55" s="548">
        <v>1258</v>
      </c>
      <c r="I55" s="548">
        <v>1214</v>
      </c>
      <c r="J55" s="548">
        <v>965</v>
      </c>
      <c r="K55" s="549">
        <v>-32</v>
      </c>
      <c r="L55" s="380">
        <v>-3.3160621761658029</v>
      </c>
    </row>
    <row r="56" spans="1:12" ht="14.25" customHeight="1" x14ac:dyDescent="0.2">
      <c r="A56" s="381"/>
      <c r="B56" s="385"/>
      <c r="C56" s="384" t="s">
        <v>117</v>
      </c>
      <c r="D56" s="385"/>
      <c r="E56" s="383"/>
      <c r="F56" s="548">
        <v>2523</v>
      </c>
      <c r="G56" s="548">
        <v>2065</v>
      </c>
      <c r="H56" s="548">
        <v>2592</v>
      </c>
      <c r="I56" s="548">
        <v>2580</v>
      </c>
      <c r="J56" s="548">
        <v>2331</v>
      </c>
      <c r="K56" s="549">
        <v>192</v>
      </c>
      <c r="L56" s="380">
        <v>8.2368082368082369</v>
      </c>
    </row>
    <row r="57" spans="1:12" ht="18.75" customHeight="1" x14ac:dyDescent="0.2">
      <c r="A57" s="388"/>
      <c r="B57" s="389"/>
      <c r="C57" s="390" t="s">
        <v>352</v>
      </c>
      <c r="D57" s="389"/>
      <c r="E57" s="391"/>
      <c r="F57" s="551">
        <v>829</v>
      </c>
      <c r="G57" s="552">
        <v>635</v>
      </c>
      <c r="H57" s="552">
        <v>842</v>
      </c>
      <c r="I57" s="552">
        <v>896</v>
      </c>
      <c r="J57" s="552">
        <v>741</v>
      </c>
      <c r="K57" s="553">
        <f t="shared" ref="K57" si="0">IF(OR(F57=".",J57=".")=TRUE,".",IF(OR(F57="*",J57="*")=TRUE,"*",IF(AND(F57="-",J57="-")=TRUE,"-",IF(AND(ISNUMBER(J57),ISNUMBER(F57))=TRUE,IF(F57-J57=0,0,F57-J57),IF(ISNUMBER(F57)=TRUE,F57,-J57)))))</f>
        <v>88</v>
      </c>
      <c r="L57" s="392">
        <f t="shared" ref="L57" si="1">IF(K57 =".",".",IF(K57 ="*","*",IF(K57="-","-",IF(K57=0,0,IF(OR(J57="-",J57=".",F57="-",F57=".")=TRUE,"X",IF(J57=0,"0,0",IF(ABS(K57*100/J57)&gt;250,".X",(K57*100/J57))))))))</f>
        <v>11.875843454790823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5308</v>
      </c>
      <c r="E11" s="114">
        <v>4381</v>
      </c>
      <c r="F11" s="114">
        <v>6198</v>
      </c>
      <c r="G11" s="114">
        <v>5208</v>
      </c>
      <c r="H11" s="140">
        <v>4992</v>
      </c>
      <c r="I11" s="115">
        <v>316</v>
      </c>
      <c r="J11" s="116">
        <v>6.3301282051282053</v>
      </c>
    </row>
    <row r="12" spans="1:15" s="110" customFormat="1" ht="24.95" customHeight="1" x14ac:dyDescent="0.2">
      <c r="A12" s="193" t="s">
        <v>132</v>
      </c>
      <c r="B12" s="194" t="s">
        <v>133</v>
      </c>
      <c r="C12" s="113">
        <v>5.6518462697814617E-2</v>
      </c>
      <c r="D12" s="115">
        <v>3</v>
      </c>
      <c r="E12" s="114">
        <v>3</v>
      </c>
      <c r="F12" s="114">
        <v>6</v>
      </c>
      <c r="G12" s="114">
        <v>5</v>
      </c>
      <c r="H12" s="140">
        <v>6</v>
      </c>
      <c r="I12" s="115">
        <v>-3</v>
      </c>
      <c r="J12" s="116">
        <v>-50</v>
      </c>
    </row>
    <row r="13" spans="1:15" s="110" customFormat="1" ht="24.95" customHeight="1" x14ac:dyDescent="0.2">
      <c r="A13" s="193" t="s">
        <v>134</v>
      </c>
      <c r="B13" s="199" t="s">
        <v>214</v>
      </c>
      <c r="C13" s="113">
        <v>2.6752072343632252</v>
      </c>
      <c r="D13" s="115">
        <v>142</v>
      </c>
      <c r="E13" s="114">
        <v>28</v>
      </c>
      <c r="F13" s="114">
        <v>46</v>
      </c>
      <c r="G13" s="114">
        <v>43</v>
      </c>
      <c r="H13" s="140">
        <v>96</v>
      </c>
      <c r="I13" s="115">
        <v>46</v>
      </c>
      <c r="J13" s="116">
        <v>47.916666666666664</v>
      </c>
    </row>
    <row r="14" spans="1:15" s="287" customFormat="1" ht="24.95" customHeight="1" x14ac:dyDescent="0.2">
      <c r="A14" s="193" t="s">
        <v>215</v>
      </c>
      <c r="B14" s="199" t="s">
        <v>137</v>
      </c>
      <c r="C14" s="113">
        <v>2.825923134890731</v>
      </c>
      <c r="D14" s="115">
        <v>150</v>
      </c>
      <c r="E14" s="114">
        <v>88</v>
      </c>
      <c r="F14" s="114">
        <v>146</v>
      </c>
      <c r="G14" s="114">
        <v>182</v>
      </c>
      <c r="H14" s="140">
        <v>112</v>
      </c>
      <c r="I14" s="115">
        <v>38</v>
      </c>
      <c r="J14" s="116">
        <v>33.928571428571431</v>
      </c>
      <c r="K14" s="110"/>
      <c r="L14" s="110"/>
      <c r="M14" s="110"/>
      <c r="N14" s="110"/>
      <c r="O14" s="110"/>
    </row>
    <row r="15" spans="1:15" s="110" customFormat="1" ht="24.95" customHeight="1" x14ac:dyDescent="0.2">
      <c r="A15" s="193" t="s">
        <v>216</v>
      </c>
      <c r="B15" s="199" t="s">
        <v>217</v>
      </c>
      <c r="C15" s="113">
        <v>0.52750565184626974</v>
      </c>
      <c r="D15" s="115">
        <v>28</v>
      </c>
      <c r="E15" s="114">
        <v>32</v>
      </c>
      <c r="F15" s="114">
        <v>25</v>
      </c>
      <c r="G15" s="114">
        <v>31</v>
      </c>
      <c r="H15" s="140">
        <v>30</v>
      </c>
      <c r="I15" s="115">
        <v>-2</v>
      </c>
      <c r="J15" s="116">
        <v>-6.666666666666667</v>
      </c>
    </row>
    <row r="16" spans="1:15" s="287" customFormat="1" ht="24.95" customHeight="1" x14ac:dyDescent="0.2">
      <c r="A16" s="193" t="s">
        <v>218</v>
      </c>
      <c r="B16" s="199" t="s">
        <v>141</v>
      </c>
      <c r="C16" s="113">
        <v>1.9781461944235117</v>
      </c>
      <c r="D16" s="115">
        <v>105</v>
      </c>
      <c r="E16" s="114">
        <v>45</v>
      </c>
      <c r="F16" s="114">
        <v>105</v>
      </c>
      <c r="G16" s="114">
        <v>137</v>
      </c>
      <c r="H16" s="140">
        <v>73</v>
      </c>
      <c r="I16" s="115">
        <v>32</v>
      </c>
      <c r="J16" s="116">
        <v>43.835616438356162</v>
      </c>
      <c r="K16" s="110"/>
      <c r="L16" s="110"/>
      <c r="M16" s="110"/>
      <c r="N16" s="110"/>
      <c r="O16" s="110"/>
    </row>
    <row r="17" spans="1:15" s="110" customFormat="1" ht="24.95" customHeight="1" x14ac:dyDescent="0.2">
      <c r="A17" s="193" t="s">
        <v>142</v>
      </c>
      <c r="B17" s="199" t="s">
        <v>220</v>
      </c>
      <c r="C17" s="113">
        <v>0.3202712886209495</v>
      </c>
      <c r="D17" s="115">
        <v>17</v>
      </c>
      <c r="E17" s="114">
        <v>11</v>
      </c>
      <c r="F17" s="114">
        <v>16</v>
      </c>
      <c r="G17" s="114">
        <v>14</v>
      </c>
      <c r="H17" s="140">
        <v>9</v>
      </c>
      <c r="I17" s="115">
        <v>8</v>
      </c>
      <c r="J17" s="116">
        <v>88.888888888888886</v>
      </c>
    </row>
    <row r="18" spans="1:15" s="287" customFormat="1" ht="24.95" customHeight="1" x14ac:dyDescent="0.2">
      <c r="A18" s="201" t="s">
        <v>144</v>
      </c>
      <c r="B18" s="202" t="s">
        <v>145</v>
      </c>
      <c r="C18" s="113">
        <v>14.110776186887717</v>
      </c>
      <c r="D18" s="115">
        <v>749</v>
      </c>
      <c r="E18" s="114">
        <v>480</v>
      </c>
      <c r="F18" s="114">
        <v>796</v>
      </c>
      <c r="G18" s="114">
        <v>769</v>
      </c>
      <c r="H18" s="140">
        <v>896</v>
      </c>
      <c r="I18" s="115">
        <v>-147</v>
      </c>
      <c r="J18" s="116">
        <v>-16.40625</v>
      </c>
      <c r="K18" s="110"/>
      <c r="L18" s="110"/>
      <c r="M18" s="110"/>
      <c r="N18" s="110"/>
      <c r="O18" s="110"/>
    </row>
    <row r="19" spans="1:15" s="110" customFormat="1" ht="24.95" customHeight="1" x14ac:dyDescent="0.2">
      <c r="A19" s="193" t="s">
        <v>146</v>
      </c>
      <c r="B19" s="199" t="s">
        <v>147</v>
      </c>
      <c r="C19" s="113">
        <v>10.92690278824416</v>
      </c>
      <c r="D19" s="115">
        <v>580</v>
      </c>
      <c r="E19" s="114">
        <v>459</v>
      </c>
      <c r="F19" s="114">
        <v>622</v>
      </c>
      <c r="G19" s="114">
        <v>483</v>
      </c>
      <c r="H19" s="140">
        <v>515</v>
      </c>
      <c r="I19" s="115">
        <v>65</v>
      </c>
      <c r="J19" s="116">
        <v>12.621359223300971</v>
      </c>
    </row>
    <row r="20" spans="1:15" s="287" customFormat="1" ht="24.95" customHeight="1" x14ac:dyDescent="0.2">
      <c r="A20" s="193" t="s">
        <v>148</v>
      </c>
      <c r="B20" s="199" t="s">
        <v>149</v>
      </c>
      <c r="C20" s="113">
        <v>3.7302185380557651</v>
      </c>
      <c r="D20" s="115">
        <v>198</v>
      </c>
      <c r="E20" s="114">
        <v>229</v>
      </c>
      <c r="F20" s="114">
        <v>232</v>
      </c>
      <c r="G20" s="114">
        <v>221</v>
      </c>
      <c r="H20" s="140">
        <v>279</v>
      </c>
      <c r="I20" s="115">
        <v>-81</v>
      </c>
      <c r="J20" s="116">
        <v>-29.032258064516128</v>
      </c>
      <c r="K20" s="110"/>
      <c r="L20" s="110"/>
      <c r="M20" s="110"/>
      <c r="N20" s="110"/>
      <c r="O20" s="110"/>
    </row>
    <row r="21" spans="1:15" s="110" customFormat="1" ht="24.95" customHeight="1" x14ac:dyDescent="0.2">
      <c r="A21" s="201" t="s">
        <v>150</v>
      </c>
      <c r="B21" s="202" t="s">
        <v>151</v>
      </c>
      <c r="C21" s="113">
        <v>5.3504144687264503</v>
      </c>
      <c r="D21" s="115">
        <v>284</v>
      </c>
      <c r="E21" s="114">
        <v>227</v>
      </c>
      <c r="F21" s="114">
        <v>297</v>
      </c>
      <c r="G21" s="114">
        <v>294</v>
      </c>
      <c r="H21" s="140">
        <v>272</v>
      </c>
      <c r="I21" s="115">
        <v>12</v>
      </c>
      <c r="J21" s="116">
        <v>4.4117647058823533</v>
      </c>
    </row>
    <row r="22" spans="1:15" s="110" customFormat="1" ht="24.95" customHeight="1" x14ac:dyDescent="0.2">
      <c r="A22" s="201" t="s">
        <v>152</v>
      </c>
      <c r="B22" s="199" t="s">
        <v>153</v>
      </c>
      <c r="C22" s="113">
        <v>5.651846269781462</v>
      </c>
      <c r="D22" s="115">
        <v>300</v>
      </c>
      <c r="E22" s="114">
        <v>362</v>
      </c>
      <c r="F22" s="114">
        <v>542</v>
      </c>
      <c r="G22" s="114">
        <v>521</v>
      </c>
      <c r="H22" s="140">
        <v>363</v>
      </c>
      <c r="I22" s="115">
        <v>-63</v>
      </c>
      <c r="J22" s="116">
        <v>-17.355371900826448</v>
      </c>
    </row>
    <row r="23" spans="1:15" s="110" customFormat="1" ht="24.95" customHeight="1" x14ac:dyDescent="0.2">
      <c r="A23" s="193" t="s">
        <v>154</v>
      </c>
      <c r="B23" s="199" t="s">
        <v>155</v>
      </c>
      <c r="C23" s="113">
        <v>1.5636774679728711</v>
      </c>
      <c r="D23" s="115">
        <v>83</v>
      </c>
      <c r="E23" s="114">
        <v>76</v>
      </c>
      <c r="F23" s="114">
        <v>83</v>
      </c>
      <c r="G23" s="114">
        <v>55</v>
      </c>
      <c r="H23" s="140">
        <v>72</v>
      </c>
      <c r="I23" s="115">
        <v>11</v>
      </c>
      <c r="J23" s="116">
        <v>15.277777777777779</v>
      </c>
    </row>
    <row r="24" spans="1:15" s="110" customFormat="1" ht="24.95" customHeight="1" x14ac:dyDescent="0.2">
      <c r="A24" s="193" t="s">
        <v>156</v>
      </c>
      <c r="B24" s="199" t="s">
        <v>221</v>
      </c>
      <c r="C24" s="113">
        <v>5.9344385832705351</v>
      </c>
      <c r="D24" s="115">
        <v>315</v>
      </c>
      <c r="E24" s="114">
        <v>238</v>
      </c>
      <c r="F24" s="114">
        <v>318</v>
      </c>
      <c r="G24" s="114">
        <v>249</v>
      </c>
      <c r="H24" s="140">
        <v>295</v>
      </c>
      <c r="I24" s="115">
        <v>20</v>
      </c>
      <c r="J24" s="116">
        <v>6.7796610169491522</v>
      </c>
    </row>
    <row r="25" spans="1:15" s="110" customFormat="1" ht="24.95" customHeight="1" x14ac:dyDescent="0.2">
      <c r="A25" s="193" t="s">
        <v>222</v>
      </c>
      <c r="B25" s="204" t="s">
        <v>159</v>
      </c>
      <c r="C25" s="113">
        <v>10.644310474755086</v>
      </c>
      <c r="D25" s="115">
        <v>565</v>
      </c>
      <c r="E25" s="114">
        <v>513</v>
      </c>
      <c r="F25" s="114">
        <v>659</v>
      </c>
      <c r="G25" s="114">
        <v>539</v>
      </c>
      <c r="H25" s="140">
        <v>457</v>
      </c>
      <c r="I25" s="115">
        <v>108</v>
      </c>
      <c r="J25" s="116">
        <v>23.632385120350108</v>
      </c>
    </row>
    <row r="26" spans="1:15" s="110" customFormat="1" ht="24.95" customHeight="1" x14ac:dyDescent="0.2">
      <c r="A26" s="201">
        <v>782.78300000000002</v>
      </c>
      <c r="B26" s="203" t="s">
        <v>160</v>
      </c>
      <c r="C26" s="113">
        <v>16.541070082893746</v>
      </c>
      <c r="D26" s="115">
        <v>878</v>
      </c>
      <c r="E26" s="114">
        <v>783</v>
      </c>
      <c r="F26" s="114">
        <v>1032</v>
      </c>
      <c r="G26" s="114">
        <v>1076</v>
      </c>
      <c r="H26" s="140">
        <v>694</v>
      </c>
      <c r="I26" s="115">
        <v>184</v>
      </c>
      <c r="J26" s="116">
        <v>26.512968299711815</v>
      </c>
    </row>
    <row r="27" spans="1:15" s="110" customFormat="1" ht="24.95" customHeight="1" x14ac:dyDescent="0.2">
      <c r="A27" s="193" t="s">
        <v>161</v>
      </c>
      <c r="B27" s="199" t="s">
        <v>162</v>
      </c>
      <c r="C27" s="113">
        <v>1.8651092690278825</v>
      </c>
      <c r="D27" s="115">
        <v>99</v>
      </c>
      <c r="E27" s="114">
        <v>101</v>
      </c>
      <c r="F27" s="114">
        <v>208</v>
      </c>
      <c r="G27" s="114">
        <v>98</v>
      </c>
      <c r="H27" s="140">
        <v>114</v>
      </c>
      <c r="I27" s="115">
        <v>-15</v>
      </c>
      <c r="J27" s="116">
        <v>-13.157894736842104</v>
      </c>
    </row>
    <row r="28" spans="1:15" s="110" customFormat="1" ht="24.95" customHeight="1" x14ac:dyDescent="0.2">
      <c r="A28" s="193" t="s">
        <v>163</v>
      </c>
      <c r="B28" s="199" t="s">
        <v>164</v>
      </c>
      <c r="C28" s="113">
        <v>2.4491333835719669</v>
      </c>
      <c r="D28" s="115">
        <v>130</v>
      </c>
      <c r="E28" s="114">
        <v>128</v>
      </c>
      <c r="F28" s="114">
        <v>304</v>
      </c>
      <c r="G28" s="114">
        <v>120</v>
      </c>
      <c r="H28" s="140">
        <v>177</v>
      </c>
      <c r="I28" s="115">
        <v>-47</v>
      </c>
      <c r="J28" s="116">
        <v>-26.55367231638418</v>
      </c>
    </row>
    <row r="29" spans="1:15" s="110" customFormat="1" ht="24.95" customHeight="1" x14ac:dyDescent="0.2">
      <c r="A29" s="193">
        <v>86</v>
      </c>
      <c r="B29" s="199" t="s">
        <v>165</v>
      </c>
      <c r="C29" s="113">
        <v>8.5908063300678226</v>
      </c>
      <c r="D29" s="115">
        <v>456</v>
      </c>
      <c r="E29" s="114">
        <v>351</v>
      </c>
      <c r="F29" s="114">
        <v>386</v>
      </c>
      <c r="G29" s="114">
        <v>264</v>
      </c>
      <c r="H29" s="140">
        <v>330</v>
      </c>
      <c r="I29" s="115">
        <v>126</v>
      </c>
      <c r="J29" s="116">
        <v>38.18181818181818</v>
      </c>
    </row>
    <row r="30" spans="1:15" s="110" customFormat="1" ht="24.95" customHeight="1" x14ac:dyDescent="0.2">
      <c r="A30" s="193">
        <v>87.88</v>
      </c>
      <c r="B30" s="204" t="s">
        <v>166</v>
      </c>
      <c r="C30" s="113">
        <v>4.9547852298417485</v>
      </c>
      <c r="D30" s="115">
        <v>263</v>
      </c>
      <c r="E30" s="114">
        <v>224</v>
      </c>
      <c r="F30" s="114">
        <v>395</v>
      </c>
      <c r="G30" s="114">
        <v>193</v>
      </c>
      <c r="H30" s="140">
        <v>229</v>
      </c>
      <c r="I30" s="115">
        <v>34</v>
      </c>
      <c r="J30" s="116">
        <v>14.847161572052402</v>
      </c>
    </row>
    <row r="31" spans="1:15" s="110" customFormat="1" ht="24.95" customHeight="1" x14ac:dyDescent="0.2">
      <c r="A31" s="193" t="s">
        <v>167</v>
      </c>
      <c r="B31" s="199" t="s">
        <v>168</v>
      </c>
      <c r="C31" s="113">
        <v>2.1288620949510175</v>
      </c>
      <c r="D31" s="115">
        <v>113</v>
      </c>
      <c r="E31" s="114">
        <v>91</v>
      </c>
      <c r="F31" s="114">
        <v>126</v>
      </c>
      <c r="G31" s="114">
        <v>96</v>
      </c>
      <c r="H31" s="140">
        <v>85</v>
      </c>
      <c r="I31" s="115">
        <v>28</v>
      </c>
      <c r="J31" s="116">
        <v>32.941176470588232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5.6518462697814617E-2</v>
      </c>
      <c r="D34" s="115">
        <v>3</v>
      </c>
      <c r="E34" s="114">
        <v>3</v>
      </c>
      <c r="F34" s="114">
        <v>6</v>
      </c>
      <c r="G34" s="114">
        <v>5</v>
      </c>
      <c r="H34" s="140">
        <v>6</v>
      </c>
      <c r="I34" s="115">
        <v>-3</v>
      </c>
      <c r="J34" s="116">
        <v>-50</v>
      </c>
    </row>
    <row r="35" spans="1:10" s="110" customFormat="1" ht="24.95" customHeight="1" x14ac:dyDescent="0.2">
      <c r="A35" s="292" t="s">
        <v>171</v>
      </c>
      <c r="B35" s="293" t="s">
        <v>172</v>
      </c>
      <c r="C35" s="113">
        <v>19.611906556141673</v>
      </c>
      <c r="D35" s="115">
        <v>1041</v>
      </c>
      <c r="E35" s="114">
        <v>596</v>
      </c>
      <c r="F35" s="114">
        <v>988</v>
      </c>
      <c r="G35" s="114">
        <v>994</v>
      </c>
      <c r="H35" s="140">
        <v>1104</v>
      </c>
      <c r="I35" s="115">
        <v>-63</v>
      </c>
      <c r="J35" s="116">
        <v>-5.7065217391304346</v>
      </c>
    </row>
    <row r="36" spans="1:10" s="110" customFormat="1" ht="24.95" customHeight="1" x14ac:dyDescent="0.2">
      <c r="A36" s="294" t="s">
        <v>173</v>
      </c>
      <c r="B36" s="295" t="s">
        <v>174</v>
      </c>
      <c r="C36" s="125">
        <v>80.331574981160514</v>
      </c>
      <c r="D36" s="143">
        <v>4264</v>
      </c>
      <c r="E36" s="144">
        <v>3782</v>
      </c>
      <c r="F36" s="144">
        <v>5204</v>
      </c>
      <c r="G36" s="144">
        <v>4209</v>
      </c>
      <c r="H36" s="145">
        <v>3882</v>
      </c>
      <c r="I36" s="143">
        <v>382</v>
      </c>
      <c r="J36" s="146">
        <v>9.8402885110767642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5308</v>
      </c>
      <c r="F11" s="264">
        <v>4381</v>
      </c>
      <c r="G11" s="264">
        <v>6198</v>
      </c>
      <c r="H11" s="264">
        <v>5208</v>
      </c>
      <c r="I11" s="265">
        <v>4992</v>
      </c>
      <c r="J11" s="263">
        <v>316</v>
      </c>
      <c r="K11" s="266">
        <v>6.3301282051282053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36.039939713639789</v>
      </c>
      <c r="E13" s="115">
        <v>1913</v>
      </c>
      <c r="F13" s="114">
        <v>1660</v>
      </c>
      <c r="G13" s="114">
        <v>2248</v>
      </c>
      <c r="H13" s="114">
        <v>1976</v>
      </c>
      <c r="I13" s="140">
        <v>1741</v>
      </c>
      <c r="J13" s="115">
        <v>172</v>
      </c>
      <c r="K13" s="116">
        <v>9.879379666858128</v>
      </c>
    </row>
    <row r="14" spans="1:15" ht="15.95" customHeight="1" x14ac:dyDescent="0.2">
      <c r="A14" s="306" t="s">
        <v>230</v>
      </c>
      <c r="B14" s="307"/>
      <c r="C14" s="308"/>
      <c r="D14" s="113">
        <v>43.538055764883197</v>
      </c>
      <c r="E14" s="115">
        <v>2311</v>
      </c>
      <c r="F14" s="114">
        <v>1822</v>
      </c>
      <c r="G14" s="114">
        <v>2713</v>
      </c>
      <c r="H14" s="114">
        <v>2121</v>
      </c>
      <c r="I14" s="140">
        <v>2207</v>
      </c>
      <c r="J14" s="115">
        <v>104</v>
      </c>
      <c r="K14" s="116">
        <v>4.7122791119166285</v>
      </c>
    </row>
    <row r="15" spans="1:15" ht="15.95" customHeight="1" x14ac:dyDescent="0.2">
      <c r="A15" s="306" t="s">
        <v>231</v>
      </c>
      <c r="B15" s="307"/>
      <c r="C15" s="308"/>
      <c r="D15" s="113">
        <v>7.856066314996232</v>
      </c>
      <c r="E15" s="115">
        <v>417</v>
      </c>
      <c r="F15" s="114">
        <v>309</v>
      </c>
      <c r="G15" s="114">
        <v>387</v>
      </c>
      <c r="H15" s="114">
        <v>354</v>
      </c>
      <c r="I15" s="140">
        <v>360</v>
      </c>
      <c r="J15" s="115">
        <v>57</v>
      </c>
      <c r="K15" s="116">
        <v>15.833333333333334</v>
      </c>
    </row>
    <row r="16" spans="1:15" ht="15.95" customHeight="1" x14ac:dyDescent="0.2">
      <c r="A16" s="306" t="s">
        <v>232</v>
      </c>
      <c r="B16" s="307"/>
      <c r="C16" s="308"/>
      <c r="D16" s="113">
        <v>12.339864355689524</v>
      </c>
      <c r="E16" s="115">
        <v>655</v>
      </c>
      <c r="F16" s="114">
        <v>571</v>
      </c>
      <c r="G16" s="114">
        <v>805</v>
      </c>
      <c r="H16" s="114">
        <v>740</v>
      </c>
      <c r="I16" s="140">
        <v>664</v>
      </c>
      <c r="J16" s="115">
        <v>-9</v>
      </c>
      <c r="K16" s="116">
        <v>-1.3554216867469879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5.6518462697814617E-2</v>
      </c>
      <c r="E18" s="115">
        <v>3</v>
      </c>
      <c r="F18" s="114">
        <v>6</v>
      </c>
      <c r="G18" s="114">
        <v>7</v>
      </c>
      <c r="H18" s="114">
        <v>6</v>
      </c>
      <c r="I18" s="140" t="s">
        <v>513</v>
      </c>
      <c r="J18" s="115" t="s">
        <v>513</v>
      </c>
      <c r="K18" s="116" t="s">
        <v>513</v>
      </c>
    </row>
    <row r="19" spans="1:11" ht="14.1" customHeight="1" x14ac:dyDescent="0.2">
      <c r="A19" s="306" t="s">
        <v>235</v>
      </c>
      <c r="B19" s="307" t="s">
        <v>236</v>
      </c>
      <c r="C19" s="308"/>
      <c r="D19" s="113">
        <v>0</v>
      </c>
      <c r="E19" s="115">
        <v>0</v>
      </c>
      <c r="F19" s="114" t="s">
        <v>513</v>
      </c>
      <c r="G19" s="114" t="s">
        <v>513</v>
      </c>
      <c r="H19" s="114" t="s">
        <v>513</v>
      </c>
      <c r="I19" s="140">
        <v>0</v>
      </c>
      <c r="J19" s="115">
        <v>0</v>
      </c>
      <c r="K19" s="116">
        <v>0</v>
      </c>
    </row>
    <row r="20" spans="1:11" ht="14.1" customHeight="1" x14ac:dyDescent="0.2">
      <c r="A20" s="306">
        <v>12</v>
      </c>
      <c r="B20" s="307" t="s">
        <v>237</v>
      </c>
      <c r="C20" s="308"/>
      <c r="D20" s="113">
        <v>0.60286360211002266</v>
      </c>
      <c r="E20" s="115">
        <v>32</v>
      </c>
      <c r="F20" s="114">
        <v>13</v>
      </c>
      <c r="G20" s="114">
        <v>35</v>
      </c>
      <c r="H20" s="114">
        <v>35</v>
      </c>
      <c r="I20" s="140">
        <v>47</v>
      </c>
      <c r="J20" s="115">
        <v>-15</v>
      </c>
      <c r="K20" s="116">
        <v>-31.914893617021278</v>
      </c>
    </row>
    <row r="21" spans="1:11" ht="14.1" customHeight="1" x14ac:dyDescent="0.2">
      <c r="A21" s="306">
        <v>21</v>
      </c>
      <c r="B21" s="307" t="s">
        <v>238</v>
      </c>
      <c r="C21" s="308"/>
      <c r="D21" s="113" t="s">
        <v>513</v>
      </c>
      <c r="E21" s="115" t="s">
        <v>513</v>
      </c>
      <c r="F21" s="114" t="s">
        <v>513</v>
      </c>
      <c r="G21" s="114">
        <v>0</v>
      </c>
      <c r="H21" s="114" t="s">
        <v>513</v>
      </c>
      <c r="I21" s="140">
        <v>4</v>
      </c>
      <c r="J21" s="115" t="s">
        <v>513</v>
      </c>
      <c r="K21" s="116" t="s">
        <v>513</v>
      </c>
    </row>
    <row r="22" spans="1:11" ht="14.1" customHeight="1" x14ac:dyDescent="0.2">
      <c r="A22" s="306">
        <v>22</v>
      </c>
      <c r="B22" s="307" t="s">
        <v>239</v>
      </c>
      <c r="C22" s="308"/>
      <c r="D22" s="113">
        <v>0.45214770158251694</v>
      </c>
      <c r="E22" s="115">
        <v>24</v>
      </c>
      <c r="F22" s="114">
        <v>12</v>
      </c>
      <c r="G22" s="114">
        <v>34</v>
      </c>
      <c r="H22" s="114">
        <v>22</v>
      </c>
      <c r="I22" s="140">
        <v>12</v>
      </c>
      <c r="J22" s="115">
        <v>12</v>
      </c>
      <c r="K22" s="116">
        <v>100</v>
      </c>
    </row>
    <row r="23" spans="1:11" ht="14.1" customHeight="1" x14ac:dyDescent="0.2">
      <c r="A23" s="306">
        <v>23</v>
      </c>
      <c r="B23" s="307" t="s">
        <v>240</v>
      </c>
      <c r="C23" s="308"/>
      <c r="D23" s="113">
        <v>0.75357950263752826</v>
      </c>
      <c r="E23" s="115">
        <v>40</v>
      </c>
      <c r="F23" s="114">
        <v>51</v>
      </c>
      <c r="G23" s="114">
        <v>86</v>
      </c>
      <c r="H23" s="114">
        <v>70</v>
      </c>
      <c r="I23" s="140">
        <v>45</v>
      </c>
      <c r="J23" s="115">
        <v>-5</v>
      </c>
      <c r="K23" s="116">
        <v>-11.111111111111111</v>
      </c>
    </row>
    <row r="24" spans="1:11" ht="14.1" customHeight="1" x14ac:dyDescent="0.2">
      <c r="A24" s="306">
        <v>24</v>
      </c>
      <c r="B24" s="307" t="s">
        <v>241</v>
      </c>
      <c r="C24" s="308"/>
      <c r="D24" s="113">
        <v>1.0926902788244159</v>
      </c>
      <c r="E24" s="115">
        <v>58</v>
      </c>
      <c r="F24" s="114">
        <v>42</v>
      </c>
      <c r="G24" s="114">
        <v>85</v>
      </c>
      <c r="H24" s="114">
        <v>141</v>
      </c>
      <c r="I24" s="140">
        <v>53</v>
      </c>
      <c r="J24" s="115">
        <v>5</v>
      </c>
      <c r="K24" s="116">
        <v>9.433962264150944</v>
      </c>
    </row>
    <row r="25" spans="1:11" ht="14.1" customHeight="1" x14ac:dyDescent="0.2">
      <c r="A25" s="306">
        <v>25</v>
      </c>
      <c r="B25" s="307" t="s">
        <v>242</v>
      </c>
      <c r="C25" s="308"/>
      <c r="D25" s="113">
        <v>2.7882441597588548</v>
      </c>
      <c r="E25" s="115">
        <v>148</v>
      </c>
      <c r="F25" s="114">
        <v>92</v>
      </c>
      <c r="G25" s="114">
        <v>197</v>
      </c>
      <c r="H25" s="114">
        <v>185</v>
      </c>
      <c r="I25" s="140">
        <v>141</v>
      </c>
      <c r="J25" s="115">
        <v>7</v>
      </c>
      <c r="K25" s="116">
        <v>4.9645390070921982</v>
      </c>
    </row>
    <row r="26" spans="1:11" ht="14.1" customHeight="1" x14ac:dyDescent="0.2">
      <c r="A26" s="306">
        <v>26</v>
      </c>
      <c r="B26" s="307" t="s">
        <v>243</v>
      </c>
      <c r="C26" s="308"/>
      <c r="D26" s="113">
        <v>1.7143933685003767</v>
      </c>
      <c r="E26" s="115">
        <v>91</v>
      </c>
      <c r="F26" s="114">
        <v>57</v>
      </c>
      <c r="G26" s="114">
        <v>115</v>
      </c>
      <c r="H26" s="114">
        <v>61</v>
      </c>
      <c r="I26" s="140">
        <v>143</v>
      </c>
      <c r="J26" s="115">
        <v>-52</v>
      </c>
      <c r="K26" s="116">
        <v>-36.363636363636367</v>
      </c>
    </row>
    <row r="27" spans="1:11" ht="14.1" customHeight="1" x14ac:dyDescent="0.2">
      <c r="A27" s="306">
        <v>27</v>
      </c>
      <c r="B27" s="307" t="s">
        <v>244</v>
      </c>
      <c r="C27" s="308"/>
      <c r="D27" s="113">
        <v>0.77241899020346649</v>
      </c>
      <c r="E27" s="115">
        <v>41</v>
      </c>
      <c r="F27" s="114">
        <v>30</v>
      </c>
      <c r="G27" s="114">
        <v>37</v>
      </c>
      <c r="H27" s="114">
        <v>44</v>
      </c>
      <c r="I27" s="140">
        <v>51</v>
      </c>
      <c r="J27" s="115">
        <v>-10</v>
      </c>
      <c r="K27" s="116">
        <v>-19.607843137254903</v>
      </c>
    </row>
    <row r="28" spans="1:11" ht="14.1" customHeight="1" x14ac:dyDescent="0.2">
      <c r="A28" s="306">
        <v>28</v>
      </c>
      <c r="B28" s="307" t="s">
        <v>245</v>
      </c>
      <c r="C28" s="308"/>
      <c r="D28" s="113">
        <v>9.4197437829691033E-2</v>
      </c>
      <c r="E28" s="115">
        <v>5</v>
      </c>
      <c r="F28" s="114">
        <v>6</v>
      </c>
      <c r="G28" s="114">
        <v>7</v>
      </c>
      <c r="H28" s="114" t="s">
        <v>513</v>
      </c>
      <c r="I28" s="140">
        <v>7</v>
      </c>
      <c r="J28" s="115">
        <v>-2</v>
      </c>
      <c r="K28" s="116">
        <v>-28.571428571428573</v>
      </c>
    </row>
    <row r="29" spans="1:11" ht="14.1" customHeight="1" x14ac:dyDescent="0.2">
      <c r="A29" s="306">
        <v>29</v>
      </c>
      <c r="B29" s="307" t="s">
        <v>246</v>
      </c>
      <c r="C29" s="308"/>
      <c r="D29" s="113">
        <v>2.5056518462697817</v>
      </c>
      <c r="E29" s="115">
        <v>133</v>
      </c>
      <c r="F29" s="114">
        <v>87</v>
      </c>
      <c r="G29" s="114">
        <v>141</v>
      </c>
      <c r="H29" s="114">
        <v>136</v>
      </c>
      <c r="I29" s="140">
        <v>110</v>
      </c>
      <c r="J29" s="115">
        <v>23</v>
      </c>
      <c r="K29" s="116">
        <v>20.90909090909091</v>
      </c>
    </row>
    <row r="30" spans="1:11" ht="14.1" customHeight="1" x14ac:dyDescent="0.2">
      <c r="A30" s="306" t="s">
        <v>247</v>
      </c>
      <c r="B30" s="307" t="s">
        <v>248</v>
      </c>
      <c r="C30" s="308"/>
      <c r="D30" s="113">
        <v>0.22607385079125847</v>
      </c>
      <c r="E30" s="115">
        <v>12</v>
      </c>
      <c r="F30" s="114">
        <v>7</v>
      </c>
      <c r="G30" s="114">
        <v>7</v>
      </c>
      <c r="H30" s="114">
        <v>21</v>
      </c>
      <c r="I30" s="140">
        <v>8</v>
      </c>
      <c r="J30" s="115">
        <v>4</v>
      </c>
      <c r="K30" s="116">
        <v>50</v>
      </c>
    </row>
    <row r="31" spans="1:11" ht="14.1" customHeight="1" x14ac:dyDescent="0.2">
      <c r="A31" s="306" t="s">
        <v>249</v>
      </c>
      <c r="B31" s="307" t="s">
        <v>250</v>
      </c>
      <c r="C31" s="308"/>
      <c r="D31" s="113">
        <v>2.2795779954785229</v>
      </c>
      <c r="E31" s="115">
        <v>121</v>
      </c>
      <c r="F31" s="114">
        <v>80</v>
      </c>
      <c r="G31" s="114">
        <v>134</v>
      </c>
      <c r="H31" s="114">
        <v>115</v>
      </c>
      <c r="I31" s="140">
        <v>102</v>
      </c>
      <c r="J31" s="115">
        <v>19</v>
      </c>
      <c r="K31" s="116">
        <v>18.627450980392158</v>
      </c>
    </row>
    <row r="32" spans="1:11" ht="14.1" customHeight="1" x14ac:dyDescent="0.2">
      <c r="A32" s="306">
        <v>31</v>
      </c>
      <c r="B32" s="307" t="s">
        <v>251</v>
      </c>
      <c r="C32" s="308"/>
      <c r="D32" s="113">
        <v>0.41446872645064053</v>
      </c>
      <c r="E32" s="115">
        <v>22</v>
      </c>
      <c r="F32" s="114">
        <v>25</v>
      </c>
      <c r="G32" s="114">
        <v>11</v>
      </c>
      <c r="H32" s="114">
        <v>19</v>
      </c>
      <c r="I32" s="140">
        <v>53</v>
      </c>
      <c r="J32" s="115">
        <v>-31</v>
      </c>
      <c r="K32" s="116">
        <v>-58.490566037735846</v>
      </c>
    </row>
    <row r="33" spans="1:11" ht="14.1" customHeight="1" x14ac:dyDescent="0.2">
      <c r="A33" s="306">
        <v>32</v>
      </c>
      <c r="B33" s="307" t="s">
        <v>252</v>
      </c>
      <c r="C33" s="308"/>
      <c r="D33" s="113">
        <v>8.7792012057272046</v>
      </c>
      <c r="E33" s="115">
        <v>466</v>
      </c>
      <c r="F33" s="114">
        <v>270</v>
      </c>
      <c r="G33" s="114">
        <v>476</v>
      </c>
      <c r="H33" s="114">
        <v>435</v>
      </c>
      <c r="I33" s="140">
        <v>524</v>
      </c>
      <c r="J33" s="115">
        <v>-58</v>
      </c>
      <c r="K33" s="116">
        <v>-11.068702290076336</v>
      </c>
    </row>
    <row r="34" spans="1:11" ht="14.1" customHeight="1" x14ac:dyDescent="0.2">
      <c r="A34" s="306">
        <v>33</v>
      </c>
      <c r="B34" s="307" t="s">
        <v>253</v>
      </c>
      <c r="C34" s="308"/>
      <c r="D34" s="113">
        <v>1.8274302938960061</v>
      </c>
      <c r="E34" s="115">
        <v>97</v>
      </c>
      <c r="F34" s="114">
        <v>86</v>
      </c>
      <c r="G34" s="114">
        <v>96</v>
      </c>
      <c r="H34" s="114">
        <v>85</v>
      </c>
      <c r="I34" s="140">
        <v>119</v>
      </c>
      <c r="J34" s="115">
        <v>-22</v>
      </c>
      <c r="K34" s="116">
        <v>-18.487394957983192</v>
      </c>
    </row>
    <row r="35" spans="1:11" ht="14.1" customHeight="1" x14ac:dyDescent="0.2">
      <c r="A35" s="306">
        <v>34</v>
      </c>
      <c r="B35" s="307" t="s">
        <v>254</v>
      </c>
      <c r="C35" s="308"/>
      <c r="D35" s="113">
        <v>1.5825169555388094</v>
      </c>
      <c r="E35" s="115">
        <v>84</v>
      </c>
      <c r="F35" s="114">
        <v>60</v>
      </c>
      <c r="G35" s="114">
        <v>124</v>
      </c>
      <c r="H35" s="114">
        <v>112</v>
      </c>
      <c r="I35" s="140">
        <v>92</v>
      </c>
      <c r="J35" s="115">
        <v>-8</v>
      </c>
      <c r="K35" s="116">
        <v>-8.695652173913043</v>
      </c>
    </row>
    <row r="36" spans="1:11" ht="14.1" customHeight="1" x14ac:dyDescent="0.2">
      <c r="A36" s="306">
        <v>41</v>
      </c>
      <c r="B36" s="307" t="s">
        <v>255</v>
      </c>
      <c r="C36" s="308"/>
      <c r="D36" s="113">
        <v>0.15071590052750566</v>
      </c>
      <c r="E36" s="115">
        <v>8</v>
      </c>
      <c r="F36" s="114">
        <v>16</v>
      </c>
      <c r="G36" s="114">
        <v>14</v>
      </c>
      <c r="H36" s="114">
        <v>36</v>
      </c>
      <c r="I36" s="140">
        <v>15</v>
      </c>
      <c r="J36" s="115">
        <v>-7</v>
      </c>
      <c r="K36" s="116">
        <v>-46.666666666666664</v>
      </c>
    </row>
    <row r="37" spans="1:11" ht="14.1" customHeight="1" x14ac:dyDescent="0.2">
      <c r="A37" s="306">
        <v>42</v>
      </c>
      <c r="B37" s="307" t="s">
        <v>256</v>
      </c>
      <c r="C37" s="308"/>
      <c r="D37" s="113">
        <v>5.6518462697814617E-2</v>
      </c>
      <c r="E37" s="115">
        <v>3</v>
      </c>
      <c r="F37" s="114" t="s">
        <v>513</v>
      </c>
      <c r="G37" s="114">
        <v>8</v>
      </c>
      <c r="H37" s="114">
        <v>6</v>
      </c>
      <c r="I37" s="140" t="s">
        <v>513</v>
      </c>
      <c r="J37" s="115" t="s">
        <v>513</v>
      </c>
      <c r="K37" s="116" t="s">
        <v>513</v>
      </c>
    </row>
    <row r="38" spans="1:11" ht="14.1" customHeight="1" x14ac:dyDescent="0.2">
      <c r="A38" s="306">
        <v>43</v>
      </c>
      <c r="B38" s="307" t="s">
        <v>257</v>
      </c>
      <c r="C38" s="308"/>
      <c r="D38" s="113">
        <v>2.1477015825169556</v>
      </c>
      <c r="E38" s="115">
        <v>114</v>
      </c>
      <c r="F38" s="114">
        <v>61</v>
      </c>
      <c r="G38" s="114">
        <v>69</v>
      </c>
      <c r="H38" s="114">
        <v>45</v>
      </c>
      <c r="I38" s="140">
        <v>62</v>
      </c>
      <c r="J38" s="115">
        <v>52</v>
      </c>
      <c r="K38" s="116">
        <v>83.870967741935488</v>
      </c>
    </row>
    <row r="39" spans="1:11" ht="14.1" customHeight="1" x14ac:dyDescent="0.2">
      <c r="A39" s="306">
        <v>51</v>
      </c>
      <c r="B39" s="307" t="s">
        <v>258</v>
      </c>
      <c r="C39" s="308"/>
      <c r="D39" s="113">
        <v>14.562923888470234</v>
      </c>
      <c r="E39" s="115">
        <v>773</v>
      </c>
      <c r="F39" s="114">
        <v>722</v>
      </c>
      <c r="G39" s="114">
        <v>921</v>
      </c>
      <c r="H39" s="114">
        <v>818</v>
      </c>
      <c r="I39" s="140">
        <v>613</v>
      </c>
      <c r="J39" s="115">
        <v>160</v>
      </c>
      <c r="K39" s="116">
        <v>26.101141924959219</v>
      </c>
    </row>
    <row r="40" spans="1:11" ht="14.1" customHeight="1" x14ac:dyDescent="0.2">
      <c r="A40" s="306" t="s">
        <v>259</v>
      </c>
      <c r="B40" s="307" t="s">
        <v>260</v>
      </c>
      <c r="C40" s="308"/>
      <c r="D40" s="113">
        <v>13.658628485305199</v>
      </c>
      <c r="E40" s="115">
        <v>725</v>
      </c>
      <c r="F40" s="114">
        <v>705</v>
      </c>
      <c r="G40" s="114">
        <v>880</v>
      </c>
      <c r="H40" s="114">
        <v>719</v>
      </c>
      <c r="I40" s="140">
        <v>569</v>
      </c>
      <c r="J40" s="115">
        <v>156</v>
      </c>
      <c r="K40" s="116">
        <v>27.416520210896309</v>
      </c>
    </row>
    <row r="41" spans="1:11" ht="14.1" customHeight="1" x14ac:dyDescent="0.2">
      <c r="A41" s="306"/>
      <c r="B41" s="307" t="s">
        <v>261</v>
      </c>
      <c r="C41" s="308"/>
      <c r="D41" s="113">
        <v>12.622456669178598</v>
      </c>
      <c r="E41" s="115">
        <v>670</v>
      </c>
      <c r="F41" s="114">
        <v>612</v>
      </c>
      <c r="G41" s="114">
        <v>803</v>
      </c>
      <c r="H41" s="114">
        <v>628</v>
      </c>
      <c r="I41" s="140">
        <v>485</v>
      </c>
      <c r="J41" s="115">
        <v>185</v>
      </c>
      <c r="K41" s="116">
        <v>38.144329896907216</v>
      </c>
    </row>
    <row r="42" spans="1:11" ht="14.1" customHeight="1" x14ac:dyDescent="0.2">
      <c r="A42" s="306">
        <v>52</v>
      </c>
      <c r="B42" s="307" t="s">
        <v>262</v>
      </c>
      <c r="C42" s="308"/>
      <c r="D42" s="113">
        <v>3.5795026375282593</v>
      </c>
      <c r="E42" s="115">
        <v>190</v>
      </c>
      <c r="F42" s="114">
        <v>196</v>
      </c>
      <c r="G42" s="114">
        <v>222</v>
      </c>
      <c r="H42" s="114">
        <v>262</v>
      </c>
      <c r="I42" s="140">
        <v>217</v>
      </c>
      <c r="J42" s="115">
        <v>-27</v>
      </c>
      <c r="K42" s="116">
        <v>-12.442396313364055</v>
      </c>
    </row>
    <row r="43" spans="1:11" ht="14.1" customHeight="1" x14ac:dyDescent="0.2">
      <c r="A43" s="306" t="s">
        <v>263</v>
      </c>
      <c r="B43" s="307" t="s">
        <v>264</v>
      </c>
      <c r="C43" s="308"/>
      <c r="D43" s="113">
        <v>3.183873398643557</v>
      </c>
      <c r="E43" s="115">
        <v>169</v>
      </c>
      <c r="F43" s="114">
        <v>168</v>
      </c>
      <c r="G43" s="114">
        <v>177</v>
      </c>
      <c r="H43" s="114">
        <v>227</v>
      </c>
      <c r="I43" s="140">
        <v>194</v>
      </c>
      <c r="J43" s="115">
        <v>-25</v>
      </c>
      <c r="K43" s="116">
        <v>-12.88659793814433</v>
      </c>
    </row>
    <row r="44" spans="1:11" ht="14.1" customHeight="1" x14ac:dyDescent="0.2">
      <c r="A44" s="306">
        <v>53</v>
      </c>
      <c r="B44" s="307" t="s">
        <v>265</v>
      </c>
      <c r="C44" s="308"/>
      <c r="D44" s="113">
        <v>1.8651092690278825</v>
      </c>
      <c r="E44" s="115">
        <v>99</v>
      </c>
      <c r="F44" s="114">
        <v>72</v>
      </c>
      <c r="G44" s="114">
        <v>115</v>
      </c>
      <c r="H44" s="114">
        <v>102</v>
      </c>
      <c r="I44" s="140">
        <v>66</v>
      </c>
      <c r="J44" s="115">
        <v>33</v>
      </c>
      <c r="K44" s="116">
        <v>50</v>
      </c>
    </row>
    <row r="45" spans="1:11" ht="14.1" customHeight="1" x14ac:dyDescent="0.2">
      <c r="A45" s="306" t="s">
        <v>266</v>
      </c>
      <c r="B45" s="307" t="s">
        <v>267</v>
      </c>
      <c r="C45" s="308"/>
      <c r="D45" s="113">
        <v>1.8651092690278825</v>
      </c>
      <c r="E45" s="115">
        <v>99</v>
      </c>
      <c r="F45" s="114">
        <v>70</v>
      </c>
      <c r="G45" s="114">
        <v>114</v>
      </c>
      <c r="H45" s="114">
        <v>98</v>
      </c>
      <c r="I45" s="140">
        <v>65</v>
      </c>
      <c r="J45" s="115">
        <v>34</v>
      </c>
      <c r="K45" s="116">
        <v>52.307692307692307</v>
      </c>
    </row>
    <row r="46" spans="1:11" ht="14.1" customHeight="1" x14ac:dyDescent="0.2">
      <c r="A46" s="306">
        <v>54</v>
      </c>
      <c r="B46" s="307" t="s">
        <v>268</v>
      </c>
      <c r="C46" s="308"/>
      <c r="D46" s="113">
        <v>6.1981914091936696</v>
      </c>
      <c r="E46" s="115">
        <v>329</v>
      </c>
      <c r="F46" s="114">
        <v>253</v>
      </c>
      <c r="G46" s="114">
        <v>278</v>
      </c>
      <c r="H46" s="114">
        <v>250</v>
      </c>
      <c r="I46" s="140">
        <v>259</v>
      </c>
      <c r="J46" s="115">
        <v>70</v>
      </c>
      <c r="K46" s="116">
        <v>27.027027027027028</v>
      </c>
    </row>
    <row r="47" spans="1:11" ht="14.1" customHeight="1" x14ac:dyDescent="0.2">
      <c r="A47" s="306">
        <v>61</v>
      </c>
      <c r="B47" s="307" t="s">
        <v>269</v>
      </c>
      <c r="C47" s="308"/>
      <c r="D47" s="113">
        <v>1.6767143933685005</v>
      </c>
      <c r="E47" s="115">
        <v>89</v>
      </c>
      <c r="F47" s="114">
        <v>71</v>
      </c>
      <c r="G47" s="114">
        <v>98</v>
      </c>
      <c r="H47" s="114">
        <v>86</v>
      </c>
      <c r="I47" s="140">
        <v>78</v>
      </c>
      <c r="J47" s="115">
        <v>11</v>
      </c>
      <c r="K47" s="116">
        <v>14.102564102564102</v>
      </c>
    </row>
    <row r="48" spans="1:11" ht="14.1" customHeight="1" x14ac:dyDescent="0.2">
      <c r="A48" s="306">
        <v>62</v>
      </c>
      <c r="B48" s="307" t="s">
        <v>270</v>
      </c>
      <c r="C48" s="308"/>
      <c r="D48" s="113">
        <v>5.124340617935192</v>
      </c>
      <c r="E48" s="115">
        <v>272</v>
      </c>
      <c r="F48" s="114">
        <v>294</v>
      </c>
      <c r="G48" s="114">
        <v>347</v>
      </c>
      <c r="H48" s="114">
        <v>286</v>
      </c>
      <c r="I48" s="140">
        <v>272</v>
      </c>
      <c r="J48" s="115">
        <v>0</v>
      </c>
      <c r="K48" s="116">
        <v>0</v>
      </c>
    </row>
    <row r="49" spans="1:11" ht="14.1" customHeight="1" x14ac:dyDescent="0.2">
      <c r="A49" s="306">
        <v>63</v>
      </c>
      <c r="B49" s="307" t="s">
        <v>271</v>
      </c>
      <c r="C49" s="308"/>
      <c r="D49" s="113">
        <v>4.1446872645064055</v>
      </c>
      <c r="E49" s="115">
        <v>220</v>
      </c>
      <c r="F49" s="114">
        <v>203</v>
      </c>
      <c r="G49" s="114">
        <v>232</v>
      </c>
      <c r="H49" s="114">
        <v>192</v>
      </c>
      <c r="I49" s="140">
        <v>199</v>
      </c>
      <c r="J49" s="115">
        <v>21</v>
      </c>
      <c r="K49" s="116">
        <v>10.552763819095478</v>
      </c>
    </row>
    <row r="50" spans="1:11" ht="14.1" customHeight="1" x14ac:dyDescent="0.2">
      <c r="A50" s="306" t="s">
        <v>272</v>
      </c>
      <c r="B50" s="307" t="s">
        <v>273</v>
      </c>
      <c r="C50" s="308"/>
      <c r="D50" s="113">
        <v>0.75357950263752826</v>
      </c>
      <c r="E50" s="115">
        <v>40</v>
      </c>
      <c r="F50" s="114">
        <v>50</v>
      </c>
      <c r="G50" s="114">
        <v>53</v>
      </c>
      <c r="H50" s="114">
        <v>31</v>
      </c>
      <c r="I50" s="140">
        <v>42</v>
      </c>
      <c r="J50" s="115">
        <v>-2</v>
      </c>
      <c r="K50" s="116">
        <v>-4.7619047619047619</v>
      </c>
    </row>
    <row r="51" spans="1:11" ht="14.1" customHeight="1" x14ac:dyDescent="0.2">
      <c r="A51" s="306" t="s">
        <v>274</v>
      </c>
      <c r="B51" s="307" t="s">
        <v>275</v>
      </c>
      <c r="C51" s="308"/>
      <c r="D51" s="113">
        <v>2.9012810851544839</v>
      </c>
      <c r="E51" s="115">
        <v>154</v>
      </c>
      <c r="F51" s="114">
        <v>141</v>
      </c>
      <c r="G51" s="114">
        <v>141</v>
      </c>
      <c r="H51" s="114">
        <v>131</v>
      </c>
      <c r="I51" s="140">
        <v>133</v>
      </c>
      <c r="J51" s="115">
        <v>21</v>
      </c>
      <c r="K51" s="116">
        <v>15.789473684210526</v>
      </c>
    </row>
    <row r="52" spans="1:11" ht="14.1" customHeight="1" x14ac:dyDescent="0.2">
      <c r="A52" s="306">
        <v>71</v>
      </c>
      <c r="B52" s="307" t="s">
        <v>276</v>
      </c>
      <c r="C52" s="308"/>
      <c r="D52" s="113">
        <v>8.138658628485306</v>
      </c>
      <c r="E52" s="115">
        <v>432</v>
      </c>
      <c r="F52" s="114">
        <v>268</v>
      </c>
      <c r="G52" s="114">
        <v>417</v>
      </c>
      <c r="H52" s="114">
        <v>383</v>
      </c>
      <c r="I52" s="140">
        <v>445</v>
      </c>
      <c r="J52" s="115">
        <v>-13</v>
      </c>
      <c r="K52" s="116">
        <v>-2.9213483146067416</v>
      </c>
    </row>
    <row r="53" spans="1:11" ht="14.1" customHeight="1" x14ac:dyDescent="0.2">
      <c r="A53" s="306" t="s">
        <v>277</v>
      </c>
      <c r="B53" s="307" t="s">
        <v>278</v>
      </c>
      <c r="C53" s="308"/>
      <c r="D53" s="113">
        <v>2.9389600602863601</v>
      </c>
      <c r="E53" s="115">
        <v>156</v>
      </c>
      <c r="F53" s="114">
        <v>91</v>
      </c>
      <c r="G53" s="114">
        <v>127</v>
      </c>
      <c r="H53" s="114">
        <v>148</v>
      </c>
      <c r="I53" s="140">
        <v>165</v>
      </c>
      <c r="J53" s="115">
        <v>-9</v>
      </c>
      <c r="K53" s="116">
        <v>-5.4545454545454541</v>
      </c>
    </row>
    <row r="54" spans="1:11" ht="14.1" customHeight="1" x14ac:dyDescent="0.2">
      <c r="A54" s="306" t="s">
        <v>279</v>
      </c>
      <c r="B54" s="307" t="s">
        <v>280</v>
      </c>
      <c r="C54" s="308"/>
      <c r="D54" s="113">
        <v>4.5403165033911081</v>
      </c>
      <c r="E54" s="115">
        <v>241</v>
      </c>
      <c r="F54" s="114">
        <v>149</v>
      </c>
      <c r="G54" s="114">
        <v>238</v>
      </c>
      <c r="H54" s="114">
        <v>185</v>
      </c>
      <c r="I54" s="140">
        <v>221</v>
      </c>
      <c r="J54" s="115">
        <v>20</v>
      </c>
      <c r="K54" s="116">
        <v>9.0497737556561084</v>
      </c>
    </row>
    <row r="55" spans="1:11" ht="14.1" customHeight="1" x14ac:dyDescent="0.2">
      <c r="A55" s="306">
        <v>72</v>
      </c>
      <c r="B55" s="307" t="s">
        <v>281</v>
      </c>
      <c r="C55" s="308"/>
      <c r="D55" s="113">
        <v>2.6752072343632252</v>
      </c>
      <c r="E55" s="115">
        <v>142</v>
      </c>
      <c r="F55" s="114">
        <v>92</v>
      </c>
      <c r="G55" s="114">
        <v>132</v>
      </c>
      <c r="H55" s="114">
        <v>76</v>
      </c>
      <c r="I55" s="140">
        <v>92</v>
      </c>
      <c r="J55" s="115">
        <v>50</v>
      </c>
      <c r="K55" s="116">
        <v>54.347826086956523</v>
      </c>
    </row>
    <row r="56" spans="1:11" ht="14.1" customHeight="1" x14ac:dyDescent="0.2">
      <c r="A56" s="306" t="s">
        <v>282</v>
      </c>
      <c r="B56" s="307" t="s">
        <v>283</v>
      </c>
      <c r="C56" s="308"/>
      <c r="D56" s="113">
        <v>1.3187641296156745</v>
      </c>
      <c r="E56" s="115">
        <v>70</v>
      </c>
      <c r="F56" s="114">
        <v>53</v>
      </c>
      <c r="G56" s="114">
        <v>61</v>
      </c>
      <c r="H56" s="114">
        <v>38</v>
      </c>
      <c r="I56" s="140">
        <v>46</v>
      </c>
      <c r="J56" s="115">
        <v>24</v>
      </c>
      <c r="K56" s="116">
        <v>52.173913043478258</v>
      </c>
    </row>
    <row r="57" spans="1:11" ht="14.1" customHeight="1" x14ac:dyDescent="0.2">
      <c r="A57" s="306" t="s">
        <v>284</v>
      </c>
      <c r="B57" s="307" t="s">
        <v>285</v>
      </c>
      <c r="C57" s="308"/>
      <c r="D57" s="113">
        <v>0.65938206480783723</v>
      </c>
      <c r="E57" s="115">
        <v>35</v>
      </c>
      <c r="F57" s="114">
        <v>19</v>
      </c>
      <c r="G57" s="114">
        <v>42</v>
      </c>
      <c r="H57" s="114">
        <v>32</v>
      </c>
      <c r="I57" s="140">
        <v>31</v>
      </c>
      <c r="J57" s="115">
        <v>4</v>
      </c>
      <c r="K57" s="116">
        <v>12.903225806451612</v>
      </c>
    </row>
    <row r="58" spans="1:11" ht="14.1" customHeight="1" x14ac:dyDescent="0.2">
      <c r="A58" s="306">
        <v>73</v>
      </c>
      <c r="B58" s="307" t="s">
        <v>286</v>
      </c>
      <c r="C58" s="308"/>
      <c r="D58" s="113">
        <v>1.9781461944235117</v>
      </c>
      <c r="E58" s="115">
        <v>105</v>
      </c>
      <c r="F58" s="114">
        <v>60</v>
      </c>
      <c r="G58" s="114">
        <v>184</v>
      </c>
      <c r="H58" s="114">
        <v>81</v>
      </c>
      <c r="I58" s="140">
        <v>92</v>
      </c>
      <c r="J58" s="115">
        <v>13</v>
      </c>
      <c r="K58" s="116">
        <v>14.130434782608695</v>
      </c>
    </row>
    <row r="59" spans="1:11" ht="14.1" customHeight="1" x14ac:dyDescent="0.2">
      <c r="A59" s="306" t="s">
        <v>287</v>
      </c>
      <c r="B59" s="307" t="s">
        <v>288</v>
      </c>
      <c r="C59" s="308"/>
      <c r="D59" s="113">
        <v>1.186887716654107</v>
      </c>
      <c r="E59" s="115">
        <v>63</v>
      </c>
      <c r="F59" s="114">
        <v>52</v>
      </c>
      <c r="G59" s="114">
        <v>160</v>
      </c>
      <c r="H59" s="114">
        <v>66</v>
      </c>
      <c r="I59" s="140">
        <v>71</v>
      </c>
      <c r="J59" s="115">
        <v>-8</v>
      </c>
      <c r="K59" s="116">
        <v>-11.267605633802816</v>
      </c>
    </row>
    <row r="60" spans="1:11" ht="14.1" customHeight="1" x14ac:dyDescent="0.2">
      <c r="A60" s="306">
        <v>81</v>
      </c>
      <c r="B60" s="307" t="s">
        <v>289</v>
      </c>
      <c r="C60" s="308"/>
      <c r="D60" s="113">
        <v>8.7415222305953275</v>
      </c>
      <c r="E60" s="115">
        <v>464</v>
      </c>
      <c r="F60" s="114">
        <v>448</v>
      </c>
      <c r="G60" s="114">
        <v>448</v>
      </c>
      <c r="H60" s="114">
        <v>344</v>
      </c>
      <c r="I60" s="140">
        <v>379</v>
      </c>
      <c r="J60" s="115">
        <v>85</v>
      </c>
      <c r="K60" s="116">
        <v>22.427440633245382</v>
      </c>
    </row>
    <row r="61" spans="1:11" ht="14.1" customHeight="1" x14ac:dyDescent="0.2">
      <c r="A61" s="306" t="s">
        <v>290</v>
      </c>
      <c r="B61" s="307" t="s">
        <v>291</v>
      </c>
      <c r="C61" s="308"/>
      <c r="D61" s="113">
        <v>1.3187641296156745</v>
      </c>
      <c r="E61" s="115">
        <v>70</v>
      </c>
      <c r="F61" s="114">
        <v>64</v>
      </c>
      <c r="G61" s="114">
        <v>143</v>
      </c>
      <c r="H61" s="114">
        <v>61</v>
      </c>
      <c r="I61" s="140">
        <v>83</v>
      </c>
      <c r="J61" s="115">
        <v>-13</v>
      </c>
      <c r="K61" s="116">
        <v>-15.662650602409638</v>
      </c>
    </row>
    <row r="62" spans="1:11" ht="14.1" customHeight="1" x14ac:dyDescent="0.2">
      <c r="A62" s="306" t="s">
        <v>292</v>
      </c>
      <c r="B62" s="307" t="s">
        <v>293</v>
      </c>
      <c r="C62" s="308"/>
      <c r="D62" s="113">
        <v>4.5779954785229844</v>
      </c>
      <c r="E62" s="115">
        <v>243</v>
      </c>
      <c r="F62" s="114">
        <v>274</v>
      </c>
      <c r="G62" s="114">
        <v>181</v>
      </c>
      <c r="H62" s="114">
        <v>181</v>
      </c>
      <c r="I62" s="140">
        <v>147</v>
      </c>
      <c r="J62" s="115">
        <v>96</v>
      </c>
      <c r="K62" s="116">
        <v>65.306122448979593</v>
      </c>
    </row>
    <row r="63" spans="1:11" ht="14.1" customHeight="1" x14ac:dyDescent="0.2">
      <c r="A63" s="306"/>
      <c r="B63" s="307" t="s">
        <v>294</v>
      </c>
      <c r="C63" s="308"/>
      <c r="D63" s="113">
        <v>3.9562923888470234</v>
      </c>
      <c r="E63" s="115">
        <v>210</v>
      </c>
      <c r="F63" s="114">
        <v>244</v>
      </c>
      <c r="G63" s="114">
        <v>135</v>
      </c>
      <c r="H63" s="114">
        <v>165</v>
      </c>
      <c r="I63" s="140">
        <v>131</v>
      </c>
      <c r="J63" s="115">
        <v>79</v>
      </c>
      <c r="K63" s="116">
        <v>60.305343511450381</v>
      </c>
    </row>
    <row r="64" spans="1:11" ht="14.1" customHeight="1" x14ac:dyDescent="0.2">
      <c r="A64" s="306" t="s">
        <v>295</v>
      </c>
      <c r="B64" s="307" t="s">
        <v>296</v>
      </c>
      <c r="C64" s="308"/>
      <c r="D64" s="113">
        <v>1.1303692539562924</v>
      </c>
      <c r="E64" s="115">
        <v>60</v>
      </c>
      <c r="F64" s="114">
        <v>43</v>
      </c>
      <c r="G64" s="114">
        <v>62</v>
      </c>
      <c r="H64" s="114">
        <v>47</v>
      </c>
      <c r="I64" s="140">
        <v>56</v>
      </c>
      <c r="J64" s="115">
        <v>4</v>
      </c>
      <c r="K64" s="116">
        <v>7.1428571428571432</v>
      </c>
    </row>
    <row r="65" spans="1:11" ht="14.1" customHeight="1" x14ac:dyDescent="0.2">
      <c r="A65" s="306" t="s">
        <v>297</v>
      </c>
      <c r="B65" s="307" t="s">
        <v>298</v>
      </c>
      <c r="C65" s="308"/>
      <c r="D65" s="113">
        <v>0.52750565184626974</v>
      </c>
      <c r="E65" s="115">
        <v>28</v>
      </c>
      <c r="F65" s="114">
        <v>12</v>
      </c>
      <c r="G65" s="114">
        <v>14</v>
      </c>
      <c r="H65" s="114">
        <v>20</v>
      </c>
      <c r="I65" s="140">
        <v>15</v>
      </c>
      <c r="J65" s="115">
        <v>13</v>
      </c>
      <c r="K65" s="116">
        <v>86.666666666666671</v>
      </c>
    </row>
    <row r="66" spans="1:11" ht="14.1" customHeight="1" x14ac:dyDescent="0.2">
      <c r="A66" s="306">
        <v>82</v>
      </c>
      <c r="B66" s="307" t="s">
        <v>299</v>
      </c>
      <c r="C66" s="308"/>
      <c r="D66" s="113">
        <v>3.0331574981160512</v>
      </c>
      <c r="E66" s="115">
        <v>161</v>
      </c>
      <c r="F66" s="114">
        <v>179</v>
      </c>
      <c r="G66" s="114">
        <v>198</v>
      </c>
      <c r="H66" s="114">
        <v>129</v>
      </c>
      <c r="I66" s="140">
        <v>126</v>
      </c>
      <c r="J66" s="115">
        <v>35</v>
      </c>
      <c r="K66" s="116">
        <v>27.777777777777779</v>
      </c>
    </row>
    <row r="67" spans="1:11" ht="14.1" customHeight="1" x14ac:dyDescent="0.2">
      <c r="A67" s="306" t="s">
        <v>300</v>
      </c>
      <c r="B67" s="307" t="s">
        <v>301</v>
      </c>
      <c r="C67" s="308"/>
      <c r="D67" s="113">
        <v>1.9781461944235117</v>
      </c>
      <c r="E67" s="115">
        <v>105</v>
      </c>
      <c r="F67" s="114">
        <v>133</v>
      </c>
      <c r="G67" s="114">
        <v>137</v>
      </c>
      <c r="H67" s="114">
        <v>73</v>
      </c>
      <c r="I67" s="140">
        <v>78</v>
      </c>
      <c r="J67" s="115">
        <v>27</v>
      </c>
      <c r="K67" s="116">
        <v>34.615384615384613</v>
      </c>
    </row>
    <row r="68" spans="1:11" ht="14.1" customHeight="1" x14ac:dyDescent="0.2">
      <c r="A68" s="306" t="s">
        <v>302</v>
      </c>
      <c r="B68" s="307" t="s">
        <v>303</v>
      </c>
      <c r="C68" s="308"/>
      <c r="D68" s="113">
        <v>0.86661642803315753</v>
      </c>
      <c r="E68" s="115">
        <v>46</v>
      </c>
      <c r="F68" s="114">
        <v>38</v>
      </c>
      <c r="G68" s="114">
        <v>42</v>
      </c>
      <c r="H68" s="114">
        <v>45</v>
      </c>
      <c r="I68" s="140">
        <v>34</v>
      </c>
      <c r="J68" s="115">
        <v>12</v>
      </c>
      <c r="K68" s="116">
        <v>35.294117647058826</v>
      </c>
    </row>
    <row r="69" spans="1:11" ht="14.1" customHeight="1" x14ac:dyDescent="0.2">
      <c r="A69" s="306">
        <v>83</v>
      </c>
      <c r="B69" s="307" t="s">
        <v>304</v>
      </c>
      <c r="C69" s="308"/>
      <c r="D69" s="113">
        <v>4.0128108515448382</v>
      </c>
      <c r="E69" s="115">
        <v>213</v>
      </c>
      <c r="F69" s="114">
        <v>138</v>
      </c>
      <c r="G69" s="114">
        <v>343</v>
      </c>
      <c r="H69" s="114">
        <v>133</v>
      </c>
      <c r="I69" s="140">
        <v>173</v>
      </c>
      <c r="J69" s="115">
        <v>40</v>
      </c>
      <c r="K69" s="116">
        <v>23.121387283236995</v>
      </c>
    </row>
    <row r="70" spans="1:11" ht="14.1" customHeight="1" x14ac:dyDescent="0.2">
      <c r="A70" s="306" t="s">
        <v>305</v>
      </c>
      <c r="B70" s="307" t="s">
        <v>306</v>
      </c>
      <c r="C70" s="308"/>
      <c r="D70" s="113">
        <v>2.9577995478522983</v>
      </c>
      <c r="E70" s="115">
        <v>157</v>
      </c>
      <c r="F70" s="114">
        <v>124</v>
      </c>
      <c r="G70" s="114">
        <v>311</v>
      </c>
      <c r="H70" s="114">
        <v>113</v>
      </c>
      <c r="I70" s="140">
        <v>146</v>
      </c>
      <c r="J70" s="115">
        <v>11</v>
      </c>
      <c r="K70" s="116">
        <v>7.5342465753424657</v>
      </c>
    </row>
    <row r="71" spans="1:11" ht="14.1" customHeight="1" x14ac:dyDescent="0.2">
      <c r="A71" s="306"/>
      <c r="B71" s="307" t="s">
        <v>307</v>
      </c>
      <c r="C71" s="308"/>
      <c r="D71" s="113">
        <v>1.5259984928409946</v>
      </c>
      <c r="E71" s="115">
        <v>81</v>
      </c>
      <c r="F71" s="114">
        <v>66</v>
      </c>
      <c r="G71" s="114">
        <v>195</v>
      </c>
      <c r="H71" s="114">
        <v>70</v>
      </c>
      <c r="I71" s="140">
        <v>97</v>
      </c>
      <c r="J71" s="115">
        <v>-16</v>
      </c>
      <c r="K71" s="116">
        <v>-16.494845360824741</v>
      </c>
    </row>
    <row r="72" spans="1:11" ht="14.1" customHeight="1" x14ac:dyDescent="0.2">
      <c r="A72" s="306">
        <v>84</v>
      </c>
      <c r="B72" s="307" t="s">
        <v>308</v>
      </c>
      <c r="C72" s="308"/>
      <c r="D72" s="113">
        <v>2.298417483044461</v>
      </c>
      <c r="E72" s="115">
        <v>122</v>
      </c>
      <c r="F72" s="114">
        <v>102</v>
      </c>
      <c r="G72" s="114">
        <v>155</v>
      </c>
      <c r="H72" s="114">
        <v>82</v>
      </c>
      <c r="I72" s="140">
        <v>119</v>
      </c>
      <c r="J72" s="115">
        <v>3</v>
      </c>
      <c r="K72" s="116">
        <v>2.5210084033613445</v>
      </c>
    </row>
    <row r="73" spans="1:11" ht="14.1" customHeight="1" x14ac:dyDescent="0.2">
      <c r="A73" s="306" t="s">
        <v>309</v>
      </c>
      <c r="B73" s="307" t="s">
        <v>310</v>
      </c>
      <c r="C73" s="308"/>
      <c r="D73" s="113">
        <v>1.0361718161266014</v>
      </c>
      <c r="E73" s="115">
        <v>55</v>
      </c>
      <c r="F73" s="114">
        <v>40</v>
      </c>
      <c r="G73" s="114">
        <v>93</v>
      </c>
      <c r="H73" s="114">
        <v>32</v>
      </c>
      <c r="I73" s="140">
        <v>58</v>
      </c>
      <c r="J73" s="115">
        <v>-3</v>
      </c>
      <c r="K73" s="116">
        <v>-5.1724137931034484</v>
      </c>
    </row>
    <row r="74" spans="1:11" ht="14.1" customHeight="1" x14ac:dyDescent="0.2">
      <c r="A74" s="306" t="s">
        <v>311</v>
      </c>
      <c r="B74" s="307" t="s">
        <v>312</v>
      </c>
      <c r="C74" s="308"/>
      <c r="D74" s="113">
        <v>0.30143180105501133</v>
      </c>
      <c r="E74" s="115">
        <v>16</v>
      </c>
      <c r="F74" s="114">
        <v>12</v>
      </c>
      <c r="G74" s="114">
        <v>18</v>
      </c>
      <c r="H74" s="114">
        <v>9</v>
      </c>
      <c r="I74" s="140">
        <v>15</v>
      </c>
      <c r="J74" s="115">
        <v>1</v>
      </c>
      <c r="K74" s="116">
        <v>6.666666666666667</v>
      </c>
    </row>
    <row r="75" spans="1:11" ht="14.1" customHeight="1" x14ac:dyDescent="0.2">
      <c r="A75" s="306" t="s">
        <v>313</v>
      </c>
      <c r="B75" s="307" t="s">
        <v>314</v>
      </c>
      <c r="C75" s="308"/>
      <c r="D75" s="113">
        <v>0.22607385079125847</v>
      </c>
      <c r="E75" s="115">
        <v>12</v>
      </c>
      <c r="F75" s="114">
        <v>29</v>
      </c>
      <c r="G75" s="114">
        <v>11</v>
      </c>
      <c r="H75" s="114">
        <v>21</v>
      </c>
      <c r="I75" s="140">
        <v>20</v>
      </c>
      <c r="J75" s="115">
        <v>-8</v>
      </c>
      <c r="K75" s="116">
        <v>-40</v>
      </c>
    </row>
    <row r="76" spans="1:11" ht="14.1" customHeight="1" x14ac:dyDescent="0.2">
      <c r="A76" s="306">
        <v>91</v>
      </c>
      <c r="B76" s="307" t="s">
        <v>315</v>
      </c>
      <c r="C76" s="308"/>
      <c r="D76" s="113">
        <v>9.4197437829691033E-2</v>
      </c>
      <c r="E76" s="115">
        <v>5</v>
      </c>
      <c r="F76" s="114">
        <v>10</v>
      </c>
      <c r="G76" s="114">
        <v>8</v>
      </c>
      <c r="H76" s="114">
        <v>7</v>
      </c>
      <c r="I76" s="140" t="s">
        <v>513</v>
      </c>
      <c r="J76" s="115" t="s">
        <v>513</v>
      </c>
      <c r="K76" s="116" t="s">
        <v>513</v>
      </c>
    </row>
    <row r="77" spans="1:11" ht="14.1" customHeight="1" x14ac:dyDescent="0.2">
      <c r="A77" s="306">
        <v>92</v>
      </c>
      <c r="B77" s="307" t="s">
        <v>316</v>
      </c>
      <c r="C77" s="308"/>
      <c r="D77" s="113">
        <v>2.5433308214016579</v>
      </c>
      <c r="E77" s="115">
        <v>135</v>
      </c>
      <c r="F77" s="114">
        <v>73</v>
      </c>
      <c r="G77" s="114">
        <v>100</v>
      </c>
      <c r="H77" s="114">
        <v>78</v>
      </c>
      <c r="I77" s="140">
        <v>80</v>
      </c>
      <c r="J77" s="115">
        <v>55</v>
      </c>
      <c r="K77" s="116">
        <v>68.75</v>
      </c>
    </row>
    <row r="78" spans="1:11" ht="14.1" customHeight="1" x14ac:dyDescent="0.2">
      <c r="A78" s="306">
        <v>93</v>
      </c>
      <c r="B78" s="307" t="s">
        <v>317</v>
      </c>
      <c r="C78" s="308"/>
      <c r="D78" s="113">
        <v>9.4197437829691033E-2</v>
      </c>
      <c r="E78" s="115">
        <v>5</v>
      </c>
      <c r="F78" s="114">
        <v>9</v>
      </c>
      <c r="G78" s="114">
        <v>10</v>
      </c>
      <c r="H78" s="114">
        <v>7</v>
      </c>
      <c r="I78" s="140">
        <v>6</v>
      </c>
      <c r="J78" s="115">
        <v>-1</v>
      </c>
      <c r="K78" s="116">
        <v>-16.666666666666668</v>
      </c>
    </row>
    <row r="79" spans="1:11" ht="14.1" customHeight="1" x14ac:dyDescent="0.2">
      <c r="A79" s="306">
        <v>94</v>
      </c>
      <c r="B79" s="307" t="s">
        <v>318</v>
      </c>
      <c r="C79" s="308"/>
      <c r="D79" s="113">
        <v>3.1650339110776189</v>
      </c>
      <c r="E79" s="115">
        <v>168</v>
      </c>
      <c r="F79" s="114">
        <v>255</v>
      </c>
      <c r="G79" s="114">
        <v>403</v>
      </c>
      <c r="H79" s="114">
        <v>430</v>
      </c>
      <c r="I79" s="140">
        <v>272</v>
      </c>
      <c r="J79" s="115">
        <v>-104</v>
      </c>
      <c r="K79" s="116">
        <v>-38.235294117647058</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0.22607385079125847</v>
      </c>
      <c r="E81" s="143">
        <v>12</v>
      </c>
      <c r="F81" s="144">
        <v>19</v>
      </c>
      <c r="G81" s="144">
        <v>45</v>
      </c>
      <c r="H81" s="144">
        <v>17</v>
      </c>
      <c r="I81" s="145">
        <v>20</v>
      </c>
      <c r="J81" s="143">
        <v>-8</v>
      </c>
      <c r="K81" s="146">
        <v>-40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5996</v>
      </c>
      <c r="E11" s="114">
        <v>4788</v>
      </c>
      <c r="F11" s="114">
        <v>5581</v>
      </c>
      <c r="G11" s="114">
        <v>5147</v>
      </c>
      <c r="H11" s="140">
        <v>5258</v>
      </c>
      <c r="I11" s="115">
        <v>738</v>
      </c>
      <c r="J11" s="116">
        <v>14.03575503993914</v>
      </c>
    </row>
    <row r="12" spans="1:15" s="110" customFormat="1" ht="24.95" customHeight="1" x14ac:dyDescent="0.2">
      <c r="A12" s="193" t="s">
        <v>132</v>
      </c>
      <c r="B12" s="194" t="s">
        <v>133</v>
      </c>
      <c r="C12" s="113" t="s">
        <v>513</v>
      </c>
      <c r="D12" s="115" t="s">
        <v>513</v>
      </c>
      <c r="E12" s="114">
        <v>5</v>
      </c>
      <c r="F12" s="114">
        <v>5</v>
      </c>
      <c r="G12" s="114" t="s">
        <v>513</v>
      </c>
      <c r="H12" s="140" t="s">
        <v>513</v>
      </c>
      <c r="I12" s="115" t="s">
        <v>513</v>
      </c>
      <c r="J12" s="116" t="s">
        <v>513</v>
      </c>
    </row>
    <row r="13" spans="1:15" s="110" customFormat="1" ht="24.95" customHeight="1" x14ac:dyDescent="0.2">
      <c r="A13" s="193" t="s">
        <v>134</v>
      </c>
      <c r="B13" s="199" t="s">
        <v>214</v>
      </c>
      <c r="C13" s="113" t="s">
        <v>513</v>
      </c>
      <c r="D13" s="115" t="s">
        <v>513</v>
      </c>
      <c r="E13" s="114">
        <v>23</v>
      </c>
      <c r="F13" s="114">
        <v>43</v>
      </c>
      <c r="G13" s="114" t="s">
        <v>513</v>
      </c>
      <c r="H13" s="140" t="s">
        <v>513</v>
      </c>
      <c r="I13" s="115" t="s">
        <v>513</v>
      </c>
      <c r="J13" s="116" t="s">
        <v>513</v>
      </c>
    </row>
    <row r="14" spans="1:15" s="287" customFormat="1" ht="24.95" customHeight="1" x14ac:dyDescent="0.2">
      <c r="A14" s="193" t="s">
        <v>215</v>
      </c>
      <c r="B14" s="199" t="s">
        <v>137</v>
      </c>
      <c r="C14" s="113" t="s">
        <v>513</v>
      </c>
      <c r="D14" s="115" t="s">
        <v>513</v>
      </c>
      <c r="E14" s="114">
        <v>206</v>
      </c>
      <c r="F14" s="114">
        <v>277</v>
      </c>
      <c r="G14" s="114" t="s">
        <v>513</v>
      </c>
      <c r="H14" s="140">
        <v>213</v>
      </c>
      <c r="I14" s="115" t="s">
        <v>513</v>
      </c>
      <c r="J14" s="116" t="s">
        <v>513</v>
      </c>
      <c r="K14" s="110"/>
      <c r="L14" s="110"/>
      <c r="M14" s="110"/>
      <c r="N14" s="110"/>
      <c r="O14" s="110"/>
    </row>
    <row r="15" spans="1:15" s="110" customFormat="1" ht="24.95" customHeight="1" x14ac:dyDescent="0.2">
      <c r="A15" s="193" t="s">
        <v>216</v>
      </c>
      <c r="B15" s="199" t="s">
        <v>217</v>
      </c>
      <c r="C15" s="113">
        <v>0.46697798532354901</v>
      </c>
      <c r="D15" s="115">
        <v>28</v>
      </c>
      <c r="E15" s="114">
        <v>37</v>
      </c>
      <c r="F15" s="114">
        <v>40</v>
      </c>
      <c r="G15" s="114" t="s">
        <v>513</v>
      </c>
      <c r="H15" s="140">
        <v>39</v>
      </c>
      <c r="I15" s="115">
        <v>-11</v>
      </c>
      <c r="J15" s="116">
        <v>-28.205128205128204</v>
      </c>
    </row>
    <row r="16" spans="1:15" s="287" customFormat="1" ht="24.95" customHeight="1" x14ac:dyDescent="0.2">
      <c r="A16" s="193" t="s">
        <v>218</v>
      </c>
      <c r="B16" s="199" t="s">
        <v>141</v>
      </c>
      <c r="C16" s="113">
        <v>3.5023348899266176</v>
      </c>
      <c r="D16" s="115">
        <v>210</v>
      </c>
      <c r="E16" s="114">
        <v>156</v>
      </c>
      <c r="F16" s="114">
        <v>157</v>
      </c>
      <c r="G16" s="114">
        <v>136</v>
      </c>
      <c r="H16" s="140">
        <v>146</v>
      </c>
      <c r="I16" s="115">
        <v>64</v>
      </c>
      <c r="J16" s="116">
        <v>43.835616438356162</v>
      </c>
      <c r="K16" s="110"/>
      <c r="L16" s="110"/>
      <c r="M16" s="110"/>
      <c r="N16" s="110"/>
      <c r="O16" s="110"/>
    </row>
    <row r="17" spans="1:15" s="110" customFormat="1" ht="24.95" customHeight="1" x14ac:dyDescent="0.2">
      <c r="A17" s="193" t="s">
        <v>142</v>
      </c>
      <c r="B17" s="199" t="s">
        <v>220</v>
      </c>
      <c r="C17" s="113" t="s">
        <v>513</v>
      </c>
      <c r="D17" s="115" t="s">
        <v>513</v>
      </c>
      <c r="E17" s="114">
        <v>13</v>
      </c>
      <c r="F17" s="114">
        <v>80</v>
      </c>
      <c r="G17" s="114">
        <v>36</v>
      </c>
      <c r="H17" s="140">
        <v>28</v>
      </c>
      <c r="I17" s="115" t="s">
        <v>513</v>
      </c>
      <c r="J17" s="116" t="s">
        <v>513</v>
      </c>
    </row>
    <row r="18" spans="1:15" s="287" customFormat="1" ht="24.95" customHeight="1" x14ac:dyDescent="0.2">
      <c r="A18" s="201" t="s">
        <v>144</v>
      </c>
      <c r="B18" s="202" t="s">
        <v>145</v>
      </c>
      <c r="C18" s="113">
        <v>11.374249499666444</v>
      </c>
      <c r="D18" s="115">
        <v>682</v>
      </c>
      <c r="E18" s="114">
        <v>612</v>
      </c>
      <c r="F18" s="114">
        <v>754</v>
      </c>
      <c r="G18" s="114">
        <v>645</v>
      </c>
      <c r="H18" s="140">
        <v>680</v>
      </c>
      <c r="I18" s="115">
        <v>2</v>
      </c>
      <c r="J18" s="116">
        <v>0.29411764705882354</v>
      </c>
      <c r="K18" s="110"/>
      <c r="L18" s="110"/>
      <c r="M18" s="110"/>
      <c r="N18" s="110"/>
      <c r="O18" s="110"/>
    </row>
    <row r="19" spans="1:15" s="110" customFormat="1" ht="24.95" customHeight="1" x14ac:dyDescent="0.2">
      <c r="A19" s="193" t="s">
        <v>146</v>
      </c>
      <c r="B19" s="199" t="s">
        <v>147</v>
      </c>
      <c r="C19" s="113">
        <v>10.073382254836558</v>
      </c>
      <c r="D19" s="115">
        <v>604</v>
      </c>
      <c r="E19" s="114">
        <v>443</v>
      </c>
      <c r="F19" s="114">
        <v>475</v>
      </c>
      <c r="G19" s="114">
        <v>441</v>
      </c>
      <c r="H19" s="140">
        <v>559</v>
      </c>
      <c r="I19" s="115">
        <v>45</v>
      </c>
      <c r="J19" s="116">
        <v>8.0500894454382834</v>
      </c>
    </row>
    <row r="20" spans="1:15" s="287" customFormat="1" ht="24.95" customHeight="1" x14ac:dyDescent="0.2">
      <c r="A20" s="193" t="s">
        <v>148</v>
      </c>
      <c r="B20" s="199" t="s">
        <v>149</v>
      </c>
      <c r="C20" s="113">
        <v>4.3195463642428287</v>
      </c>
      <c r="D20" s="115">
        <v>259</v>
      </c>
      <c r="E20" s="114">
        <v>228</v>
      </c>
      <c r="F20" s="114">
        <v>275</v>
      </c>
      <c r="G20" s="114">
        <v>206</v>
      </c>
      <c r="H20" s="140">
        <v>260</v>
      </c>
      <c r="I20" s="115">
        <v>-1</v>
      </c>
      <c r="J20" s="116">
        <v>-0.38461538461538464</v>
      </c>
      <c r="K20" s="110"/>
      <c r="L20" s="110"/>
      <c r="M20" s="110"/>
      <c r="N20" s="110"/>
      <c r="O20" s="110"/>
    </row>
    <row r="21" spans="1:15" s="110" customFormat="1" ht="24.95" customHeight="1" x14ac:dyDescent="0.2">
      <c r="A21" s="201" t="s">
        <v>150</v>
      </c>
      <c r="B21" s="202" t="s">
        <v>151</v>
      </c>
      <c r="C21" s="113">
        <v>4.6697798532354904</v>
      </c>
      <c r="D21" s="115">
        <v>280</v>
      </c>
      <c r="E21" s="114">
        <v>261</v>
      </c>
      <c r="F21" s="114">
        <v>303</v>
      </c>
      <c r="G21" s="114">
        <v>250</v>
      </c>
      <c r="H21" s="140">
        <v>288</v>
      </c>
      <c r="I21" s="115">
        <v>-8</v>
      </c>
      <c r="J21" s="116">
        <v>-2.7777777777777777</v>
      </c>
    </row>
    <row r="22" spans="1:15" s="110" customFormat="1" ht="24.95" customHeight="1" x14ac:dyDescent="0.2">
      <c r="A22" s="201" t="s">
        <v>152</v>
      </c>
      <c r="B22" s="199" t="s">
        <v>153</v>
      </c>
      <c r="C22" s="113">
        <v>4.9533022014676451</v>
      </c>
      <c r="D22" s="115">
        <v>297</v>
      </c>
      <c r="E22" s="114">
        <v>364</v>
      </c>
      <c r="F22" s="114">
        <v>496</v>
      </c>
      <c r="G22" s="114">
        <v>535</v>
      </c>
      <c r="H22" s="140">
        <v>377</v>
      </c>
      <c r="I22" s="115">
        <v>-80</v>
      </c>
      <c r="J22" s="116">
        <v>-21.220159151193634</v>
      </c>
    </row>
    <row r="23" spans="1:15" s="110" customFormat="1" ht="24.95" customHeight="1" x14ac:dyDescent="0.2">
      <c r="A23" s="193" t="s">
        <v>154</v>
      </c>
      <c r="B23" s="199" t="s">
        <v>155</v>
      </c>
      <c r="C23" s="113">
        <v>1.5010006671114076</v>
      </c>
      <c r="D23" s="115">
        <v>90</v>
      </c>
      <c r="E23" s="114">
        <v>51</v>
      </c>
      <c r="F23" s="114">
        <v>85</v>
      </c>
      <c r="G23" s="114">
        <v>75</v>
      </c>
      <c r="H23" s="140" t="s">
        <v>513</v>
      </c>
      <c r="I23" s="115" t="s">
        <v>513</v>
      </c>
      <c r="J23" s="116" t="s">
        <v>513</v>
      </c>
    </row>
    <row r="24" spans="1:15" s="110" customFormat="1" ht="24.95" customHeight="1" x14ac:dyDescent="0.2">
      <c r="A24" s="193" t="s">
        <v>156</v>
      </c>
      <c r="B24" s="199" t="s">
        <v>221</v>
      </c>
      <c r="C24" s="113">
        <v>14.626417611741161</v>
      </c>
      <c r="D24" s="115">
        <v>877</v>
      </c>
      <c r="E24" s="114">
        <v>283</v>
      </c>
      <c r="F24" s="114">
        <v>357</v>
      </c>
      <c r="G24" s="114">
        <v>330</v>
      </c>
      <c r="H24" s="140">
        <v>333</v>
      </c>
      <c r="I24" s="115">
        <v>544</v>
      </c>
      <c r="J24" s="116">
        <v>163.36336336336336</v>
      </c>
    </row>
    <row r="25" spans="1:15" s="110" customFormat="1" ht="24.95" customHeight="1" x14ac:dyDescent="0.2">
      <c r="A25" s="193" t="s">
        <v>222</v>
      </c>
      <c r="B25" s="204" t="s">
        <v>159</v>
      </c>
      <c r="C25" s="113">
        <v>10.4736490993996</v>
      </c>
      <c r="D25" s="115">
        <v>628</v>
      </c>
      <c r="E25" s="114">
        <v>515</v>
      </c>
      <c r="F25" s="114">
        <v>422</v>
      </c>
      <c r="G25" s="114">
        <v>527</v>
      </c>
      <c r="H25" s="140">
        <v>488</v>
      </c>
      <c r="I25" s="115">
        <v>140</v>
      </c>
      <c r="J25" s="116">
        <v>28.688524590163933</v>
      </c>
    </row>
    <row r="26" spans="1:15" s="110" customFormat="1" ht="24.95" customHeight="1" x14ac:dyDescent="0.2">
      <c r="A26" s="201">
        <v>782.78300000000002</v>
      </c>
      <c r="B26" s="203" t="s">
        <v>160</v>
      </c>
      <c r="C26" s="113">
        <v>15.893929286190794</v>
      </c>
      <c r="D26" s="115">
        <v>953</v>
      </c>
      <c r="E26" s="114">
        <v>1027</v>
      </c>
      <c r="F26" s="114">
        <v>1082</v>
      </c>
      <c r="G26" s="114">
        <v>980</v>
      </c>
      <c r="H26" s="140">
        <v>853</v>
      </c>
      <c r="I26" s="115">
        <v>100</v>
      </c>
      <c r="J26" s="116">
        <v>11.723329425556859</v>
      </c>
    </row>
    <row r="27" spans="1:15" s="110" customFormat="1" ht="24.95" customHeight="1" x14ac:dyDescent="0.2">
      <c r="A27" s="193" t="s">
        <v>161</v>
      </c>
      <c r="B27" s="199" t="s">
        <v>162</v>
      </c>
      <c r="C27" s="113">
        <v>2.151434289526351</v>
      </c>
      <c r="D27" s="115">
        <v>129</v>
      </c>
      <c r="E27" s="114">
        <v>65</v>
      </c>
      <c r="F27" s="114">
        <v>66</v>
      </c>
      <c r="G27" s="114">
        <v>117</v>
      </c>
      <c r="H27" s="140" t="s">
        <v>513</v>
      </c>
      <c r="I27" s="115" t="s">
        <v>513</v>
      </c>
      <c r="J27" s="116" t="s">
        <v>513</v>
      </c>
    </row>
    <row r="28" spans="1:15" s="110" customFormat="1" ht="24.95" customHeight="1" x14ac:dyDescent="0.2">
      <c r="A28" s="193" t="s">
        <v>163</v>
      </c>
      <c r="B28" s="199" t="s">
        <v>164</v>
      </c>
      <c r="C28" s="113">
        <v>2.3849232821881254</v>
      </c>
      <c r="D28" s="115">
        <v>143</v>
      </c>
      <c r="E28" s="114">
        <v>101</v>
      </c>
      <c r="F28" s="114">
        <v>188</v>
      </c>
      <c r="G28" s="114">
        <v>183</v>
      </c>
      <c r="H28" s="140">
        <v>149</v>
      </c>
      <c r="I28" s="115">
        <v>-6</v>
      </c>
      <c r="J28" s="116">
        <v>-4.026845637583893</v>
      </c>
    </row>
    <row r="29" spans="1:15" s="110" customFormat="1" ht="24.95" customHeight="1" x14ac:dyDescent="0.2">
      <c r="A29" s="193">
        <v>86</v>
      </c>
      <c r="B29" s="199" t="s">
        <v>165</v>
      </c>
      <c r="C29" s="113">
        <v>6.4042695130086722</v>
      </c>
      <c r="D29" s="115">
        <v>384</v>
      </c>
      <c r="E29" s="114">
        <v>283</v>
      </c>
      <c r="F29" s="114">
        <v>321</v>
      </c>
      <c r="G29" s="114">
        <v>283</v>
      </c>
      <c r="H29" s="140">
        <v>307</v>
      </c>
      <c r="I29" s="115">
        <v>77</v>
      </c>
      <c r="J29" s="116">
        <v>25.081433224755699</v>
      </c>
    </row>
    <row r="30" spans="1:15" s="110" customFormat="1" ht="24.95" customHeight="1" x14ac:dyDescent="0.2">
      <c r="A30" s="193">
        <v>87.88</v>
      </c>
      <c r="B30" s="204" t="s">
        <v>166</v>
      </c>
      <c r="C30" s="113">
        <v>3.8192128085390262</v>
      </c>
      <c r="D30" s="115">
        <v>229</v>
      </c>
      <c r="E30" s="114">
        <v>223</v>
      </c>
      <c r="F30" s="114">
        <v>326</v>
      </c>
      <c r="G30" s="114">
        <v>226</v>
      </c>
      <c r="H30" s="140">
        <v>262</v>
      </c>
      <c r="I30" s="115">
        <v>-33</v>
      </c>
      <c r="J30" s="116">
        <v>-12.595419847328245</v>
      </c>
    </row>
    <row r="31" spans="1:15" s="110" customFormat="1" ht="24.95" customHeight="1" x14ac:dyDescent="0.2">
      <c r="A31" s="193" t="s">
        <v>167</v>
      </c>
      <c r="B31" s="199" t="s">
        <v>168</v>
      </c>
      <c r="C31" s="113">
        <v>1.9179452968645765</v>
      </c>
      <c r="D31" s="115">
        <v>115</v>
      </c>
      <c r="E31" s="114">
        <v>98</v>
      </c>
      <c r="F31" s="114">
        <v>106</v>
      </c>
      <c r="G31" s="114">
        <v>95</v>
      </c>
      <c r="H31" s="140">
        <v>122</v>
      </c>
      <c r="I31" s="115">
        <v>-7</v>
      </c>
      <c r="J31" s="116">
        <v>-5.7377049180327866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5</v>
      </c>
      <c r="F34" s="114">
        <v>5</v>
      </c>
      <c r="G34" s="114" t="s">
        <v>513</v>
      </c>
      <c r="H34" s="140" t="s">
        <v>513</v>
      </c>
      <c r="I34" s="115" t="s">
        <v>513</v>
      </c>
      <c r="J34" s="116" t="s">
        <v>513</v>
      </c>
    </row>
    <row r="35" spans="1:10" s="110" customFormat="1" ht="24.95" customHeight="1" x14ac:dyDescent="0.2">
      <c r="A35" s="292" t="s">
        <v>171</v>
      </c>
      <c r="B35" s="293" t="s">
        <v>172</v>
      </c>
      <c r="C35" s="113" t="s">
        <v>513</v>
      </c>
      <c r="D35" s="115" t="s">
        <v>513</v>
      </c>
      <c r="E35" s="114">
        <v>841</v>
      </c>
      <c r="F35" s="114">
        <v>1074</v>
      </c>
      <c r="G35" s="114" t="s">
        <v>513</v>
      </c>
      <c r="H35" s="140" t="s">
        <v>513</v>
      </c>
      <c r="I35" s="115" t="s">
        <v>513</v>
      </c>
      <c r="J35" s="116" t="s">
        <v>513</v>
      </c>
    </row>
    <row r="36" spans="1:10" s="110" customFormat="1" ht="24.95" customHeight="1" x14ac:dyDescent="0.2">
      <c r="A36" s="294" t="s">
        <v>173</v>
      </c>
      <c r="B36" s="295" t="s">
        <v>174</v>
      </c>
      <c r="C36" s="125">
        <v>83.188792528352238</v>
      </c>
      <c r="D36" s="143">
        <v>4988</v>
      </c>
      <c r="E36" s="144">
        <v>3942</v>
      </c>
      <c r="F36" s="144">
        <v>4502</v>
      </c>
      <c r="G36" s="144">
        <v>4248</v>
      </c>
      <c r="H36" s="145">
        <v>4238</v>
      </c>
      <c r="I36" s="143">
        <v>750</v>
      </c>
      <c r="J36" s="146">
        <v>17.697026899480885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5996</v>
      </c>
      <c r="F11" s="264">
        <v>4788</v>
      </c>
      <c r="G11" s="264">
        <v>5581</v>
      </c>
      <c r="H11" s="264">
        <v>5147</v>
      </c>
      <c r="I11" s="265">
        <v>5258</v>
      </c>
      <c r="J11" s="263">
        <v>738</v>
      </c>
      <c r="K11" s="266">
        <v>14.03575503993914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34.989993328885923</v>
      </c>
      <c r="E13" s="115">
        <v>2098</v>
      </c>
      <c r="F13" s="114">
        <v>1832</v>
      </c>
      <c r="G13" s="114">
        <v>2162</v>
      </c>
      <c r="H13" s="114">
        <v>1737</v>
      </c>
      <c r="I13" s="140">
        <v>1766</v>
      </c>
      <c r="J13" s="115">
        <v>332</v>
      </c>
      <c r="K13" s="116">
        <v>18.799546998867498</v>
      </c>
    </row>
    <row r="14" spans="1:17" ht="15.95" customHeight="1" x14ac:dyDescent="0.2">
      <c r="A14" s="306" t="s">
        <v>230</v>
      </c>
      <c r="B14" s="307"/>
      <c r="C14" s="308"/>
      <c r="D14" s="113">
        <v>42.678452301534357</v>
      </c>
      <c r="E14" s="115">
        <v>2559</v>
      </c>
      <c r="F14" s="114">
        <v>2055</v>
      </c>
      <c r="G14" s="114">
        <v>2293</v>
      </c>
      <c r="H14" s="114">
        <v>2147</v>
      </c>
      <c r="I14" s="140">
        <v>2371</v>
      </c>
      <c r="J14" s="115">
        <v>188</v>
      </c>
      <c r="K14" s="116">
        <v>7.9291438211725014</v>
      </c>
    </row>
    <row r="15" spans="1:17" ht="15.95" customHeight="1" x14ac:dyDescent="0.2">
      <c r="A15" s="306" t="s">
        <v>231</v>
      </c>
      <c r="B15" s="307"/>
      <c r="C15" s="308"/>
      <c r="D15" s="113">
        <v>9.1227484989993322</v>
      </c>
      <c r="E15" s="115">
        <v>547</v>
      </c>
      <c r="F15" s="114">
        <v>319</v>
      </c>
      <c r="G15" s="114">
        <v>350</v>
      </c>
      <c r="H15" s="114">
        <v>402</v>
      </c>
      <c r="I15" s="140">
        <v>402</v>
      </c>
      <c r="J15" s="115">
        <v>145</v>
      </c>
      <c r="K15" s="116">
        <v>36.069651741293534</v>
      </c>
    </row>
    <row r="16" spans="1:17" ht="15.95" customHeight="1" x14ac:dyDescent="0.2">
      <c r="A16" s="306" t="s">
        <v>232</v>
      </c>
      <c r="B16" s="307"/>
      <c r="C16" s="308"/>
      <c r="D16" s="113">
        <v>12.891927951967979</v>
      </c>
      <c r="E16" s="115">
        <v>773</v>
      </c>
      <c r="F16" s="114">
        <v>560</v>
      </c>
      <c r="G16" s="114">
        <v>753</v>
      </c>
      <c r="H16" s="114">
        <v>825</v>
      </c>
      <c r="I16" s="140">
        <v>698</v>
      </c>
      <c r="J16" s="115">
        <v>75</v>
      </c>
      <c r="K16" s="116">
        <v>10.744985673352435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t="s">
        <v>513</v>
      </c>
      <c r="E18" s="115" t="s">
        <v>513</v>
      </c>
      <c r="F18" s="114" t="s">
        <v>513</v>
      </c>
      <c r="G18" s="114">
        <v>9</v>
      </c>
      <c r="H18" s="114">
        <v>10</v>
      </c>
      <c r="I18" s="140">
        <v>4</v>
      </c>
      <c r="J18" s="115" t="s">
        <v>513</v>
      </c>
      <c r="K18" s="116" t="s">
        <v>513</v>
      </c>
    </row>
    <row r="19" spans="1:11" ht="14.1" customHeight="1" x14ac:dyDescent="0.2">
      <c r="A19" s="306" t="s">
        <v>235</v>
      </c>
      <c r="B19" s="307" t="s">
        <v>236</v>
      </c>
      <c r="C19" s="308"/>
      <c r="D19" s="113">
        <v>0</v>
      </c>
      <c r="E19" s="115">
        <v>0</v>
      </c>
      <c r="F19" s="114">
        <v>0</v>
      </c>
      <c r="G19" s="114">
        <v>4</v>
      </c>
      <c r="H19" s="114" t="s">
        <v>513</v>
      </c>
      <c r="I19" s="140">
        <v>3</v>
      </c>
      <c r="J19" s="115">
        <v>-3</v>
      </c>
      <c r="K19" s="116">
        <v>-100</v>
      </c>
    </row>
    <row r="20" spans="1:11" ht="14.1" customHeight="1" x14ac:dyDescent="0.2">
      <c r="A20" s="306">
        <v>12</v>
      </c>
      <c r="B20" s="307" t="s">
        <v>237</v>
      </c>
      <c r="C20" s="308"/>
      <c r="D20" s="113">
        <v>0.51701134089392931</v>
      </c>
      <c r="E20" s="115">
        <v>31</v>
      </c>
      <c r="F20" s="114">
        <v>40</v>
      </c>
      <c r="G20" s="114">
        <v>32</v>
      </c>
      <c r="H20" s="114">
        <v>19</v>
      </c>
      <c r="I20" s="140">
        <v>25</v>
      </c>
      <c r="J20" s="115">
        <v>6</v>
      </c>
      <c r="K20" s="116">
        <v>24</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0.31687791861240827</v>
      </c>
      <c r="E22" s="115">
        <v>19</v>
      </c>
      <c r="F22" s="114">
        <v>34</v>
      </c>
      <c r="G22" s="114">
        <v>20</v>
      </c>
      <c r="H22" s="114">
        <v>31</v>
      </c>
      <c r="I22" s="140">
        <v>24</v>
      </c>
      <c r="J22" s="115">
        <v>-5</v>
      </c>
      <c r="K22" s="116">
        <v>-20.833333333333332</v>
      </c>
    </row>
    <row r="23" spans="1:11" ht="14.1" customHeight="1" x14ac:dyDescent="0.2">
      <c r="A23" s="306">
        <v>23</v>
      </c>
      <c r="B23" s="307" t="s">
        <v>240</v>
      </c>
      <c r="C23" s="308"/>
      <c r="D23" s="113">
        <v>1.0840560373582389</v>
      </c>
      <c r="E23" s="115">
        <v>65</v>
      </c>
      <c r="F23" s="114">
        <v>73</v>
      </c>
      <c r="G23" s="114">
        <v>87</v>
      </c>
      <c r="H23" s="114">
        <v>60</v>
      </c>
      <c r="I23" s="140">
        <v>89</v>
      </c>
      <c r="J23" s="115">
        <v>-24</v>
      </c>
      <c r="K23" s="116">
        <v>-26.966292134831459</v>
      </c>
    </row>
    <row r="24" spans="1:11" ht="14.1" customHeight="1" x14ac:dyDescent="0.2">
      <c r="A24" s="306">
        <v>24</v>
      </c>
      <c r="B24" s="307" t="s">
        <v>241</v>
      </c>
      <c r="C24" s="308"/>
      <c r="D24" s="113">
        <v>1.7178118745830553</v>
      </c>
      <c r="E24" s="115">
        <v>103</v>
      </c>
      <c r="F24" s="114">
        <v>91</v>
      </c>
      <c r="G24" s="114">
        <v>126</v>
      </c>
      <c r="H24" s="114">
        <v>112</v>
      </c>
      <c r="I24" s="140">
        <v>102</v>
      </c>
      <c r="J24" s="115">
        <v>1</v>
      </c>
      <c r="K24" s="116">
        <v>0.98039215686274506</v>
      </c>
    </row>
    <row r="25" spans="1:11" ht="14.1" customHeight="1" x14ac:dyDescent="0.2">
      <c r="A25" s="306">
        <v>25</v>
      </c>
      <c r="B25" s="307" t="s">
        <v>242</v>
      </c>
      <c r="C25" s="308"/>
      <c r="D25" s="113">
        <v>3.2188125416944628</v>
      </c>
      <c r="E25" s="115">
        <v>193</v>
      </c>
      <c r="F25" s="114">
        <v>131</v>
      </c>
      <c r="G25" s="114">
        <v>175</v>
      </c>
      <c r="H25" s="114">
        <v>132</v>
      </c>
      <c r="I25" s="140">
        <v>159</v>
      </c>
      <c r="J25" s="115">
        <v>34</v>
      </c>
      <c r="K25" s="116">
        <v>21.383647798742139</v>
      </c>
    </row>
    <row r="26" spans="1:11" ht="14.1" customHeight="1" x14ac:dyDescent="0.2">
      <c r="A26" s="306">
        <v>26</v>
      </c>
      <c r="B26" s="307" t="s">
        <v>243</v>
      </c>
      <c r="C26" s="308"/>
      <c r="D26" s="113">
        <v>1.8178785857238158</v>
      </c>
      <c r="E26" s="115">
        <v>109</v>
      </c>
      <c r="F26" s="114">
        <v>67</v>
      </c>
      <c r="G26" s="114">
        <v>84</v>
      </c>
      <c r="H26" s="114">
        <v>89</v>
      </c>
      <c r="I26" s="140">
        <v>118</v>
      </c>
      <c r="J26" s="115">
        <v>-9</v>
      </c>
      <c r="K26" s="116">
        <v>-7.6271186440677967</v>
      </c>
    </row>
    <row r="27" spans="1:11" ht="14.1" customHeight="1" x14ac:dyDescent="0.2">
      <c r="A27" s="306">
        <v>27</v>
      </c>
      <c r="B27" s="307" t="s">
        <v>244</v>
      </c>
      <c r="C27" s="308"/>
      <c r="D27" s="113">
        <v>1.1340893929286191</v>
      </c>
      <c r="E27" s="115">
        <v>68</v>
      </c>
      <c r="F27" s="114">
        <v>40</v>
      </c>
      <c r="G27" s="114">
        <v>38</v>
      </c>
      <c r="H27" s="114">
        <v>50</v>
      </c>
      <c r="I27" s="140">
        <v>49</v>
      </c>
      <c r="J27" s="115">
        <v>19</v>
      </c>
      <c r="K27" s="116">
        <v>38.775510204081634</v>
      </c>
    </row>
    <row r="28" spans="1:11" ht="14.1" customHeight="1" x14ac:dyDescent="0.2">
      <c r="A28" s="306">
        <v>28</v>
      </c>
      <c r="B28" s="307" t="s">
        <v>245</v>
      </c>
      <c r="C28" s="308"/>
      <c r="D28" s="113">
        <v>6.6711140760507007E-2</v>
      </c>
      <c r="E28" s="115">
        <v>4</v>
      </c>
      <c r="F28" s="114">
        <v>12</v>
      </c>
      <c r="G28" s="114">
        <v>8</v>
      </c>
      <c r="H28" s="114">
        <v>4</v>
      </c>
      <c r="I28" s="140">
        <v>4</v>
      </c>
      <c r="J28" s="115">
        <v>0</v>
      </c>
      <c r="K28" s="116">
        <v>0</v>
      </c>
    </row>
    <row r="29" spans="1:11" ht="14.1" customHeight="1" x14ac:dyDescent="0.2">
      <c r="A29" s="306">
        <v>29</v>
      </c>
      <c r="B29" s="307" t="s">
        <v>246</v>
      </c>
      <c r="C29" s="308"/>
      <c r="D29" s="113">
        <v>2.084723148765844</v>
      </c>
      <c r="E29" s="115">
        <v>125</v>
      </c>
      <c r="F29" s="114">
        <v>76</v>
      </c>
      <c r="G29" s="114">
        <v>148</v>
      </c>
      <c r="H29" s="114">
        <v>130</v>
      </c>
      <c r="I29" s="140">
        <v>139</v>
      </c>
      <c r="J29" s="115">
        <v>-14</v>
      </c>
      <c r="K29" s="116">
        <v>-10.071942446043165</v>
      </c>
    </row>
    <row r="30" spans="1:11" ht="14.1" customHeight="1" x14ac:dyDescent="0.2">
      <c r="A30" s="306" t="s">
        <v>247</v>
      </c>
      <c r="B30" s="307" t="s">
        <v>248</v>
      </c>
      <c r="C30" s="308"/>
      <c r="D30" s="113">
        <v>0.20013342228152101</v>
      </c>
      <c r="E30" s="115">
        <v>12</v>
      </c>
      <c r="F30" s="114">
        <v>8</v>
      </c>
      <c r="G30" s="114">
        <v>12</v>
      </c>
      <c r="H30" s="114">
        <v>16</v>
      </c>
      <c r="I30" s="140">
        <v>14</v>
      </c>
      <c r="J30" s="115">
        <v>-2</v>
      </c>
      <c r="K30" s="116">
        <v>-14.285714285714286</v>
      </c>
    </row>
    <row r="31" spans="1:11" ht="14.1" customHeight="1" x14ac:dyDescent="0.2">
      <c r="A31" s="306" t="s">
        <v>249</v>
      </c>
      <c r="B31" s="307" t="s">
        <v>250</v>
      </c>
      <c r="C31" s="308"/>
      <c r="D31" s="113">
        <v>1.884589726484323</v>
      </c>
      <c r="E31" s="115">
        <v>113</v>
      </c>
      <c r="F31" s="114">
        <v>68</v>
      </c>
      <c r="G31" s="114">
        <v>136</v>
      </c>
      <c r="H31" s="114">
        <v>114</v>
      </c>
      <c r="I31" s="140">
        <v>125</v>
      </c>
      <c r="J31" s="115">
        <v>-12</v>
      </c>
      <c r="K31" s="116">
        <v>-9.6</v>
      </c>
    </row>
    <row r="32" spans="1:11" ht="14.1" customHeight="1" x14ac:dyDescent="0.2">
      <c r="A32" s="306">
        <v>31</v>
      </c>
      <c r="B32" s="307" t="s">
        <v>251</v>
      </c>
      <c r="C32" s="308"/>
      <c r="D32" s="113">
        <v>0.38358905937291526</v>
      </c>
      <c r="E32" s="115">
        <v>23</v>
      </c>
      <c r="F32" s="114">
        <v>25</v>
      </c>
      <c r="G32" s="114">
        <v>35</v>
      </c>
      <c r="H32" s="114">
        <v>34</v>
      </c>
      <c r="I32" s="140">
        <v>43</v>
      </c>
      <c r="J32" s="115">
        <v>-20</v>
      </c>
      <c r="K32" s="116">
        <v>-46.511627906976742</v>
      </c>
    </row>
    <row r="33" spans="1:11" ht="14.1" customHeight="1" x14ac:dyDescent="0.2">
      <c r="A33" s="306">
        <v>32</v>
      </c>
      <c r="B33" s="307" t="s">
        <v>252</v>
      </c>
      <c r="C33" s="308"/>
      <c r="D33" s="113">
        <v>6.8879252835223479</v>
      </c>
      <c r="E33" s="115">
        <v>413</v>
      </c>
      <c r="F33" s="114">
        <v>393</v>
      </c>
      <c r="G33" s="114">
        <v>449</v>
      </c>
      <c r="H33" s="114">
        <v>397</v>
      </c>
      <c r="I33" s="140">
        <v>417</v>
      </c>
      <c r="J33" s="115">
        <v>-4</v>
      </c>
      <c r="K33" s="116">
        <v>-0.95923261390887293</v>
      </c>
    </row>
    <row r="34" spans="1:11" ht="14.1" customHeight="1" x14ac:dyDescent="0.2">
      <c r="A34" s="306">
        <v>33</v>
      </c>
      <c r="B34" s="307" t="s">
        <v>253</v>
      </c>
      <c r="C34" s="308"/>
      <c r="D34" s="113">
        <v>1.5677118078719146</v>
      </c>
      <c r="E34" s="115">
        <v>94</v>
      </c>
      <c r="F34" s="114">
        <v>66</v>
      </c>
      <c r="G34" s="114">
        <v>93</v>
      </c>
      <c r="H34" s="114">
        <v>85</v>
      </c>
      <c r="I34" s="140">
        <v>103</v>
      </c>
      <c r="J34" s="115">
        <v>-9</v>
      </c>
      <c r="K34" s="116">
        <v>-8.7378640776699026</v>
      </c>
    </row>
    <row r="35" spans="1:11" ht="14.1" customHeight="1" x14ac:dyDescent="0.2">
      <c r="A35" s="306">
        <v>34</v>
      </c>
      <c r="B35" s="307" t="s">
        <v>254</v>
      </c>
      <c r="C35" s="308"/>
      <c r="D35" s="113">
        <v>1.5010006671114076</v>
      </c>
      <c r="E35" s="115">
        <v>90</v>
      </c>
      <c r="F35" s="114">
        <v>81</v>
      </c>
      <c r="G35" s="114">
        <v>97</v>
      </c>
      <c r="H35" s="114">
        <v>86</v>
      </c>
      <c r="I35" s="140">
        <v>86</v>
      </c>
      <c r="J35" s="115">
        <v>4</v>
      </c>
      <c r="K35" s="116">
        <v>4.6511627906976747</v>
      </c>
    </row>
    <row r="36" spans="1:11" ht="14.1" customHeight="1" x14ac:dyDescent="0.2">
      <c r="A36" s="306">
        <v>41</v>
      </c>
      <c r="B36" s="307" t="s">
        <v>255</v>
      </c>
      <c r="C36" s="308"/>
      <c r="D36" s="113">
        <v>0.35023348899266177</v>
      </c>
      <c r="E36" s="115">
        <v>21</v>
      </c>
      <c r="F36" s="114">
        <v>26</v>
      </c>
      <c r="G36" s="114">
        <v>56</v>
      </c>
      <c r="H36" s="114">
        <v>21</v>
      </c>
      <c r="I36" s="140">
        <v>18</v>
      </c>
      <c r="J36" s="115">
        <v>3</v>
      </c>
      <c r="K36" s="116">
        <v>16.666666666666668</v>
      </c>
    </row>
    <row r="37" spans="1:11" ht="14.1" customHeight="1" x14ac:dyDescent="0.2">
      <c r="A37" s="306">
        <v>42</v>
      </c>
      <c r="B37" s="307" t="s">
        <v>256</v>
      </c>
      <c r="C37" s="308"/>
      <c r="D37" s="113">
        <v>5.0033355570380252E-2</v>
      </c>
      <c r="E37" s="115">
        <v>3</v>
      </c>
      <c r="F37" s="114">
        <v>5</v>
      </c>
      <c r="G37" s="114">
        <v>4</v>
      </c>
      <c r="H37" s="114">
        <v>3</v>
      </c>
      <c r="I37" s="140">
        <v>5</v>
      </c>
      <c r="J37" s="115">
        <v>-2</v>
      </c>
      <c r="K37" s="116">
        <v>-40</v>
      </c>
    </row>
    <row r="38" spans="1:11" ht="14.1" customHeight="1" x14ac:dyDescent="0.2">
      <c r="A38" s="306">
        <v>43</v>
      </c>
      <c r="B38" s="307" t="s">
        <v>257</v>
      </c>
      <c r="C38" s="308"/>
      <c r="D38" s="113">
        <v>2.4182788525683789</v>
      </c>
      <c r="E38" s="115">
        <v>145</v>
      </c>
      <c r="F38" s="114">
        <v>56</v>
      </c>
      <c r="G38" s="114">
        <v>57</v>
      </c>
      <c r="H38" s="114">
        <v>67</v>
      </c>
      <c r="I38" s="140">
        <v>76</v>
      </c>
      <c r="J38" s="115">
        <v>69</v>
      </c>
      <c r="K38" s="116">
        <v>90.78947368421052</v>
      </c>
    </row>
    <row r="39" spans="1:11" ht="14.1" customHeight="1" x14ac:dyDescent="0.2">
      <c r="A39" s="306">
        <v>51</v>
      </c>
      <c r="B39" s="307" t="s">
        <v>258</v>
      </c>
      <c r="C39" s="308"/>
      <c r="D39" s="113">
        <v>13.425617078052035</v>
      </c>
      <c r="E39" s="115">
        <v>805</v>
      </c>
      <c r="F39" s="114">
        <v>831</v>
      </c>
      <c r="G39" s="114">
        <v>890</v>
      </c>
      <c r="H39" s="114">
        <v>770</v>
      </c>
      <c r="I39" s="140">
        <v>675</v>
      </c>
      <c r="J39" s="115">
        <v>130</v>
      </c>
      <c r="K39" s="116">
        <v>19.25925925925926</v>
      </c>
    </row>
    <row r="40" spans="1:11" ht="14.1" customHeight="1" x14ac:dyDescent="0.2">
      <c r="A40" s="306" t="s">
        <v>259</v>
      </c>
      <c r="B40" s="307" t="s">
        <v>260</v>
      </c>
      <c r="C40" s="308"/>
      <c r="D40" s="113">
        <v>12.641761174116077</v>
      </c>
      <c r="E40" s="115">
        <v>758</v>
      </c>
      <c r="F40" s="114">
        <v>771</v>
      </c>
      <c r="G40" s="114">
        <v>817</v>
      </c>
      <c r="H40" s="114">
        <v>711</v>
      </c>
      <c r="I40" s="140">
        <v>653</v>
      </c>
      <c r="J40" s="115">
        <v>105</v>
      </c>
      <c r="K40" s="116">
        <v>16.079632465543646</v>
      </c>
    </row>
    <row r="41" spans="1:11" ht="14.1" customHeight="1" x14ac:dyDescent="0.2">
      <c r="A41" s="306"/>
      <c r="B41" s="307" t="s">
        <v>261</v>
      </c>
      <c r="C41" s="308"/>
      <c r="D41" s="113">
        <v>11.290860573715811</v>
      </c>
      <c r="E41" s="115">
        <v>677</v>
      </c>
      <c r="F41" s="114">
        <v>704</v>
      </c>
      <c r="G41" s="114">
        <v>713</v>
      </c>
      <c r="H41" s="114">
        <v>649</v>
      </c>
      <c r="I41" s="140">
        <v>552</v>
      </c>
      <c r="J41" s="115">
        <v>125</v>
      </c>
      <c r="K41" s="116">
        <v>22.644927536231883</v>
      </c>
    </row>
    <row r="42" spans="1:11" ht="14.1" customHeight="1" x14ac:dyDescent="0.2">
      <c r="A42" s="306">
        <v>52</v>
      </c>
      <c r="B42" s="307" t="s">
        <v>262</v>
      </c>
      <c r="C42" s="308"/>
      <c r="D42" s="113">
        <v>3.9192795196797867</v>
      </c>
      <c r="E42" s="115">
        <v>235</v>
      </c>
      <c r="F42" s="114">
        <v>232</v>
      </c>
      <c r="G42" s="114">
        <v>264</v>
      </c>
      <c r="H42" s="114">
        <v>216</v>
      </c>
      <c r="I42" s="140">
        <v>228</v>
      </c>
      <c r="J42" s="115">
        <v>7</v>
      </c>
      <c r="K42" s="116">
        <v>3.0701754385964914</v>
      </c>
    </row>
    <row r="43" spans="1:11" ht="14.1" customHeight="1" x14ac:dyDescent="0.2">
      <c r="A43" s="306" t="s">
        <v>263</v>
      </c>
      <c r="B43" s="307" t="s">
        <v>264</v>
      </c>
      <c r="C43" s="308"/>
      <c r="D43" s="113">
        <v>3.5023348899266176</v>
      </c>
      <c r="E43" s="115">
        <v>210</v>
      </c>
      <c r="F43" s="114">
        <v>202</v>
      </c>
      <c r="G43" s="114">
        <v>224</v>
      </c>
      <c r="H43" s="114">
        <v>194</v>
      </c>
      <c r="I43" s="140">
        <v>212</v>
      </c>
      <c r="J43" s="115">
        <v>-2</v>
      </c>
      <c r="K43" s="116">
        <v>-0.94339622641509435</v>
      </c>
    </row>
    <row r="44" spans="1:11" ht="14.1" customHeight="1" x14ac:dyDescent="0.2">
      <c r="A44" s="306">
        <v>53</v>
      </c>
      <c r="B44" s="307" t="s">
        <v>265</v>
      </c>
      <c r="C44" s="308"/>
      <c r="D44" s="113">
        <v>1.1340893929286191</v>
      </c>
      <c r="E44" s="115">
        <v>68</v>
      </c>
      <c r="F44" s="114">
        <v>112</v>
      </c>
      <c r="G44" s="114">
        <v>88</v>
      </c>
      <c r="H44" s="114">
        <v>63</v>
      </c>
      <c r="I44" s="140">
        <v>76</v>
      </c>
      <c r="J44" s="115">
        <v>-8</v>
      </c>
      <c r="K44" s="116">
        <v>-10.526315789473685</v>
      </c>
    </row>
    <row r="45" spans="1:11" ht="14.1" customHeight="1" x14ac:dyDescent="0.2">
      <c r="A45" s="306" t="s">
        <v>266</v>
      </c>
      <c r="B45" s="307" t="s">
        <v>267</v>
      </c>
      <c r="C45" s="308"/>
      <c r="D45" s="113">
        <v>1.1007338225483656</v>
      </c>
      <c r="E45" s="115">
        <v>66</v>
      </c>
      <c r="F45" s="114">
        <v>110</v>
      </c>
      <c r="G45" s="114">
        <v>85</v>
      </c>
      <c r="H45" s="114">
        <v>60</v>
      </c>
      <c r="I45" s="140">
        <v>74</v>
      </c>
      <c r="J45" s="115">
        <v>-8</v>
      </c>
      <c r="K45" s="116">
        <v>-10.810810810810811</v>
      </c>
    </row>
    <row r="46" spans="1:11" ht="14.1" customHeight="1" x14ac:dyDescent="0.2">
      <c r="A46" s="306">
        <v>54</v>
      </c>
      <c r="B46" s="307" t="s">
        <v>268</v>
      </c>
      <c r="C46" s="308"/>
      <c r="D46" s="113">
        <v>6.7545030020013339</v>
      </c>
      <c r="E46" s="115">
        <v>405</v>
      </c>
      <c r="F46" s="114">
        <v>264</v>
      </c>
      <c r="G46" s="114">
        <v>243</v>
      </c>
      <c r="H46" s="114">
        <v>274</v>
      </c>
      <c r="I46" s="140">
        <v>263</v>
      </c>
      <c r="J46" s="115">
        <v>142</v>
      </c>
      <c r="K46" s="116">
        <v>53.99239543726236</v>
      </c>
    </row>
    <row r="47" spans="1:11" ht="14.1" customHeight="1" x14ac:dyDescent="0.2">
      <c r="A47" s="306">
        <v>61</v>
      </c>
      <c r="B47" s="307" t="s">
        <v>269</v>
      </c>
      <c r="C47" s="308"/>
      <c r="D47" s="113">
        <v>2.2681787858572382</v>
      </c>
      <c r="E47" s="115">
        <v>136</v>
      </c>
      <c r="F47" s="114">
        <v>60</v>
      </c>
      <c r="G47" s="114">
        <v>94</v>
      </c>
      <c r="H47" s="114">
        <v>81</v>
      </c>
      <c r="I47" s="140">
        <v>84</v>
      </c>
      <c r="J47" s="115">
        <v>52</v>
      </c>
      <c r="K47" s="116">
        <v>61.904761904761905</v>
      </c>
    </row>
    <row r="48" spans="1:11" ht="14.1" customHeight="1" x14ac:dyDescent="0.2">
      <c r="A48" s="306">
        <v>62</v>
      </c>
      <c r="B48" s="307" t="s">
        <v>270</v>
      </c>
      <c r="C48" s="308"/>
      <c r="D48" s="113">
        <v>5.9206137424949965</v>
      </c>
      <c r="E48" s="115">
        <v>355</v>
      </c>
      <c r="F48" s="114">
        <v>243</v>
      </c>
      <c r="G48" s="114">
        <v>290</v>
      </c>
      <c r="H48" s="114">
        <v>253</v>
      </c>
      <c r="I48" s="140">
        <v>307</v>
      </c>
      <c r="J48" s="115">
        <v>48</v>
      </c>
      <c r="K48" s="116">
        <v>15.635179153094462</v>
      </c>
    </row>
    <row r="49" spans="1:11" ht="14.1" customHeight="1" x14ac:dyDescent="0.2">
      <c r="A49" s="306">
        <v>63</v>
      </c>
      <c r="B49" s="307" t="s">
        <v>271</v>
      </c>
      <c r="C49" s="308"/>
      <c r="D49" s="113">
        <v>3.9526350900600402</v>
      </c>
      <c r="E49" s="115">
        <v>237</v>
      </c>
      <c r="F49" s="114">
        <v>221</v>
      </c>
      <c r="G49" s="114">
        <v>207</v>
      </c>
      <c r="H49" s="114">
        <v>173</v>
      </c>
      <c r="I49" s="140">
        <v>249</v>
      </c>
      <c r="J49" s="115">
        <v>-12</v>
      </c>
      <c r="K49" s="116">
        <v>-4.8192771084337354</v>
      </c>
    </row>
    <row r="50" spans="1:11" ht="14.1" customHeight="1" x14ac:dyDescent="0.2">
      <c r="A50" s="306" t="s">
        <v>272</v>
      </c>
      <c r="B50" s="307" t="s">
        <v>273</v>
      </c>
      <c r="C50" s="308"/>
      <c r="D50" s="113">
        <v>0.75050033355570378</v>
      </c>
      <c r="E50" s="115">
        <v>45</v>
      </c>
      <c r="F50" s="114">
        <v>53</v>
      </c>
      <c r="G50" s="114">
        <v>36</v>
      </c>
      <c r="H50" s="114">
        <v>38</v>
      </c>
      <c r="I50" s="140">
        <v>60</v>
      </c>
      <c r="J50" s="115">
        <v>-15</v>
      </c>
      <c r="K50" s="116">
        <v>-25</v>
      </c>
    </row>
    <row r="51" spans="1:11" ht="14.1" customHeight="1" x14ac:dyDescent="0.2">
      <c r="A51" s="306" t="s">
        <v>274</v>
      </c>
      <c r="B51" s="307" t="s">
        <v>275</v>
      </c>
      <c r="C51" s="308"/>
      <c r="D51" s="113">
        <v>2.7518345563709139</v>
      </c>
      <c r="E51" s="115">
        <v>165</v>
      </c>
      <c r="F51" s="114">
        <v>148</v>
      </c>
      <c r="G51" s="114">
        <v>141</v>
      </c>
      <c r="H51" s="114">
        <v>111</v>
      </c>
      <c r="I51" s="140">
        <v>142</v>
      </c>
      <c r="J51" s="115">
        <v>23</v>
      </c>
      <c r="K51" s="116">
        <v>16.197183098591548</v>
      </c>
    </row>
    <row r="52" spans="1:11" ht="14.1" customHeight="1" x14ac:dyDescent="0.2">
      <c r="A52" s="306">
        <v>71</v>
      </c>
      <c r="B52" s="307" t="s">
        <v>276</v>
      </c>
      <c r="C52" s="308"/>
      <c r="D52" s="113">
        <v>9.4229486324216136</v>
      </c>
      <c r="E52" s="115">
        <v>565</v>
      </c>
      <c r="F52" s="114">
        <v>291</v>
      </c>
      <c r="G52" s="114">
        <v>402</v>
      </c>
      <c r="H52" s="114">
        <v>452</v>
      </c>
      <c r="I52" s="140">
        <v>486</v>
      </c>
      <c r="J52" s="115">
        <v>79</v>
      </c>
      <c r="K52" s="116">
        <v>16.255144032921812</v>
      </c>
    </row>
    <row r="53" spans="1:11" ht="14.1" customHeight="1" x14ac:dyDescent="0.2">
      <c r="A53" s="306" t="s">
        <v>277</v>
      </c>
      <c r="B53" s="307" t="s">
        <v>278</v>
      </c>
      <c r="C53" s="308"/>
      <c r="D53" s="113">
        <v>3.6357571714476316</v>
      </c>
      <c r="E53" s="115">
        <v>218</v>
      </c>
      <c r="F53" s="114">
        <v>101</v>
      </c>
      <c r="G53" s="114">
        <v>140</v>
      </c>
      <c r="H53" s="114">
        <v>188</v>
      </c>
      <c r="I53" s="140">
        <v>163</v>
      </c>
      <c r="J53" s="115">
        <v>55</v>
      </c>
      <c r="K53" s="116">
        <v>33.742331288343557</v>
      </c>
    </row>
    <row r="54" spans="1:11" ht="14.1" customHeight="1" x14ac:dyDescent="0.2">
      <c r="A54" s="306" t="s">
        <v>279</v>
      </c>
      <c r="B54" s="307" t="s">
        <v>280</v>
      </c>
      <c r="C54" s="308"/>
      <c r="D54" s="113">
        <v>4.9366244162775184</v>
      </c>
      <c r="E54" s="115">
        <v>296</v>
      </c>
      <c r="F54" s="114">
        <v>160</v>
      </c>
      <c r="G54" s="114">
        <v>220</v>
      </c>
      <c r="H54" s="114">
        <v>212</v>
      </c>
      <c r="I54" s="140">
        <v>262</v>
      </c>
      <c r="J54" s="115">
        <v>34</v>
      </c>
      <c r="K54" s="116">
        <v>12.977099236641221</v>
      </c>
    </row>
    <row r="55" spans="1:11" ht="14.1" customHeight="1" x14ac:dyDescent="0.2">
      <c r="A55" s="306">
        <v>72</v>
      </c>
      <c r="B55" s="307" t="s">
        <v>281</v>
      </c>
      <c r="C55" s="308"/>
      <c r="D55" s="113">
        <v>3.0853902601734489</v>
      </c>
      <c r="E55" s="115">
        <v>185</v>
      </c>
      <c r="F55" s="114">
        <v>90</v>
      </c>
      <c r="G55" s="114">
        <v>105</v>
      </c>
      <c r="H55" s="114">
        <v>102</v>
      </c>
      <c r="I55" s="140">
        <v>138</v>
      </c>
      <c r="J55" s="115">
        <v>47</v>
      </c>
      <c r="K55" s="116">
        <v>34.05797101449275</v>
      </c>
    </row>
    <row r="56" spans="1:11" ht="14.1" customHeight="1" x14ac:dyDescent="0.2">
      <c r="A56" s="306" t="s">
        <v>282</v>
      </c>
      <c r="B56" s="307" t="s">
        <v>283</v>
      </c>
      <c r="C56" s="308"/>
      <c r="D56" s="113">
        <v>1.6177451634422948</v>
      </c>
      <c r="E56" s="115">
        <v>97</v>
      </c>
      <c r="F56" s="114">
        <v>37</v>
      </c>
      <c r="G56" s="114">
        <v>53</v>
      </c>
      <c r="H56" s="114">
        <v>59</v>
      </c>
      <c r="I56" s="140">
        <v>74</v>
      </c>
      <c r="J56" s="115">
        <v>23</v>
      </c>
      <c r="K56" s="116">
        <v>31.081081081081081</v>
      </c>
    </row>
    <row r="57" spans="1:11" ht="14.1" customHeight="1" x14ac:dyDescent="0.2">
      <c r="A57" s="306" t="s">
        <v>284</v>
      </c>
      <c r="B57" s="307" t="s">
        <v>285</v>
      </c>
      <c r="C57" s="308"/>
      <c r="D57" s="113">
        <v>0.75050033355570378</v>
      </c>
      <c r="E57" s="115">
        <v>45</v>
      </c>
      <c r="F57" s="114">
        <v>38</v>
      </c>
      <c r="G57" s="114">
        <v>35</v>
      </c>
      <c r="H57" s="114">
        <v>29</v>
      </c>
      <c r="I57" s="140">
        <v>50</v>
      </c>
      <c r="J57" s="115">
        <v>-5</v>
      </c>
      <c r="K57" s="116">
        <v>-10</v>
      </c>
    </row>
    <row r="58" spans="1:11" ht="14.1" customHeight="1" x14ac:dyDescent="0.2">
      <c r="A58" s="306">
        <v>73</v>
      </c>
      <c r="B58" s="307" t="s">
        <v>286</v>
      </c>
      <c r="C58" s="308"/>
      <c r="D58" s="113">
        <v>2.0513675783855905</v>
      </c>
      <c r="E58" s="115">
        <v>123</v>
      </c>
      <c r="F58" s="114">
        <v>58</v>
      </c>
      <c r="G58" s="114">
        <v>70</v>
      </c>
      <c r="H58" s="114">
        <v>127</v>
      </c>
      <c r="I58" s="140">
        <v>88</v>
      </c>
      <c r="J58" s="115">
        <v>35</v>
      </c>
      <c r="K58" s="116">
        <v>39.772727272727273</v>
      </c>
    </row>
    <row r="59" spans="1:11" ht="14.1" customHeight="1" x14ac:dyDescent="0.2">
      <c r="A59" s="306" t="s">
        <v>287</v>
      </c>
      <c r="B59" s="307" t="s">
        <v>288</v>
      </c>
      <c r="C59" s="308"/>
      <c r="D59" s="113">
        <v>1.1507671781187458</v>
      </c>
      <c r="E59" s="115">
        <v>69</v>
      </c>
      <c r="F59" s="114">
        <v>44</v>
      </c>
      <c r="G59" s="114">
        <v>46</v>
      </c>
      <c r="H59" s="114">
        <v>111</v>
      </c>
      <c r="I59" s="140">
        <v>58</v>
      </c>
      <c r="J59" s="115">
        <v>11</v>
      </c>
      <c r="K59" s="116">
        <v>18.96551724137931</v>
      </c>
    </row>
    <row r="60" spans="1:11" ht="14.1" customHeight="1" x14ac:dyDescent="0.2">
      <c r="A60" s="306">
        <v>81</v>
      </c>
      <c r="B60" s="307" t="s">
        <v>289</v>
      </c>
      <c r="C60" s="308"/>
      <c r="D60" s="113">
        <v>8.1387591727818549</v>
      </c>
      <c r="E60" s="115">
        <v>488</v>
      </c>
      <c r="F60" s="114">
        <v>401</v>
      </c>
      <c r="G60" s="114">
        <v>369</v>
      </c>
      <c r="H60" s="114">
        <v>339</v>
      </c>
      <c r="I60" s="140">
        <v>341</v>
      </c>
      <c r="J60" s="115">
        <v>147</v>
      </c>
      <c r="K60" s="116">
        <v>43.10850439882698</v>
      </c>
    </row>
    <row r="61" spans="1:11" ht="14.1" customHeight="1" x14ac:dyDescent="0.2">
      <c r="A61" s="306" t="s">
        <v>290</v>
      </c>
      <c r="B61" s="307" t="s">
        <v>291</v>
      </c>
      <c r="C61" s="308"/>
      <c r="D61" s="113">
        <v>1.4843228819212808</v>
      </c>
      <c r="E61" s="115">
        <v>89</v>
      </c>
      <c r="F61" s="114">
        <v>71</v>
      </c>
      <c r="G61" s="114">
        <v>94</v>
      </c>
      <c r="H61" s="114">
        <v>89</v>
      </c>
      <c r="I61" s="140">
        <v>89</v>
      </c>
      <c r="J61" s="115">
        <v>0</v>
      </c>
      <c r="K61" s="116">
        <v>0</v>
      </c>
    </row>
    <row r="62" spans="1:11" ht="14.1" customHeight="1" x14ac:dyDescent="0.2">
      <c r="A62" s="306" t="s">
        <v>292</v>
      </c>
      <c r="B62" s="307" t="s">
        <v>293</v>
      </c>
      <c r="C62" s="308"/>
      <c r="D62" s="113">
        <v>4.1360907271514344</v>
      </c>
      <c r="E62" s="115">
        <v>248</v>
      </c>
      <c r="F62" s="114">
        <v>237</v>
      </c>
      <c r="G62" s="114">
        <v>160</v>
      </c>
      <c r="H62" s="114">
        <v>138</v>
      </c>
      <c r="I62" s="140">
        <v>154</v>
      </c>
      <c r="J62" s="115">
        <v>94</v>
      </c>
      <c r="K62" s="116">
        <v>61.038961038961041</v>
      </c>
    </row>
    <row r="63" spans="1:11" ht="14.1" customHeight="1" x14ac:dyDescent="0.2">
      <c r="A63" s="306"/>
      <c r="B63" s="307" t="s">
        <v>294</v>
      </c>
      <c r="C63" s="308"/>
      <c r="D63" s="113">
        <v>3.8025350233488995</v>
      </c>
      <c r="E63" s="115">
        <v>228</v>
      </c>
      <c r="F63" s="114">
        <v>201</v>
      </c>
      <c r="G63" s="114">
        <v>133</v>
      </c>
      <c r="H63" s="114">
        <v>124</v>
      </c>
      <c r="I63" s="140">
        <v>137</v>
      </c>
      <c r="J63" s="115">
        <v>91</v>
      </c>
      <c r="K63" s="116">
        <v>66.423357664233578</v>
      </c>
    </row>
    <row r="64" spans="1:11" ht="14.1" customHeight="1" x14ac:dyDescent="0.2">
      <c r="A64" s="306" t="s">
        <v>295</v>
      </c>
      <c r="B64" s="307" t="s">
        <v>296</v>
      </c>
      <c r="C64" s="308"/>
      <c r="D64" s="113">
        <v>0.78385590393595728</v>
      </c>
      <c r="E64" s="115">
        <v>47</v>
      </c>
      <c r="F64" s="114">
        <v>39</v>
      </c>
      <c r="G64" s="114">
        <v>60</v>
      </c>
      <c r="H64" s="114">
        <v>51</v>
      </c>
      <c r="I64" s="140">
        <v>50</v>
      </c>
      <c r="J64" s="115">
        <v>-3</v>
      </c>
      <c r="K64" s="116">
        <v>-6</v>
      </c>
    </row>
    <row r="65" spans="1:11" ht="14.1" customHeight="1" x14ac:dyDescent="0.2">
      <c r="A65" s="306" t="s">
        <v>297</v>
      </c>
      <c r="B65" s="307" t="s">
        <v>298</v>
      </c>
      <c r="C65" s="308"/>
      <c r="D65" s="113">
        <v>0.56704469646430955</v>
      </c>
      <c r="E65" s="115">
        <v>34</v>
      </c>
      <c r="F65" s="114">
        <v>16</v>
      </c>
      <c r="G65" s="114">
        <v>13</v>
      </c>
      <c r="H65" s="114">
        <v>26</v>
      </c>
      <c r="I65" s="140">
        <v>13</v>
      </c>
      <c r="J65" s="115">
        <v>21</v>
      </c>
      <c r="K65" s="116">
        <v>161.53846153846155</v>
      </c>
    </row>
    <row r="66" spans="1:11" ht="14.1" customHeight="1" x14ac:dyDescent="0.2">
      <c r="A66" s="306">
        <v>82</v>
      </c>
      <c r="B66" s="307" t="s">
        <v>299</v>
      </c>
      <c r="C66" s="308"/>
      <c r="D66" s="113">
        <v>3.0520346897931954</v>
      </c>
      <c r="E66" s="115">
        <v>183</v>
      </c>
      <c r="F66" s="114">
        <v>180</v>
      </c>
      <c r="G66" s="114">
        <v>166</v>
      </c>
      <c r="H66" s="114">
        <v>133</v>
      </c>
      <c r="I66" s="140">
        <v>148</v>
      </c>
      <c r="J66" s="115">
        <v>35</v>
      </c>
      <c r="K66" s="116">
        <v>23.648648648648649</v>
      </c>
    </row>
    <row r="67" spans="1:11" ht="14.1" customHeight="1" x14ac:dyDescent="0.2">
      <c r="A67" s="306" t="s">
        <v>300</v>
      </c>
      <c r="B67" s="307" t="s">
        <v>301</v>
      </c>
      <c r="C67" s="308"/>
      <c r="D67" s="113">
        <v>2.0680453635757172</v>
      </c>
      <c r="E67" s="115">
        <v>124</v>
      </c>
      <c r="F67" s="114">
        <v>136</v>
      </c>
      <c r="G67" s="114">
        <v>125</v>
      </c>
      <c r="H67" s="114">
        <v>80</v>
      </c>
      <c r="I67" s="140">
        <v>89</v>
      </c>
      <c r="J67" s="115">
        <v>35</v>
      </c>
      <c r="K67" s="116">
        <v>39.325842696629216</v>
      </c>
    </row>
    <row r="68" spans="1:11" ht="14.1" customHeight="1" x14ac:dyDescent="0.2">
      <c r="A68" s="306" t="s">
        <v>302</v>
      </c>
      <c r="B68" s="307" t="s">
        <v>303</v>
      </c>
      <c r="C68" s="308"/>
      <c r="D68" s="113">
        <v>0.78385590393595728</v>
      </c>
      <c r="E68" s="115">
        <v>47</v>
      </c>
      <c r="F68" s="114">
        <v>34</v>
      </c>
      <c r="G68" s="114">
        <v>25</v>
      </c>
      <c r="H68" s="114">
        <v>42</v>
      </c>
      <c r="I68" s="140">
        <v>44</v>
      </c>
      <c r="J68" s="115">
        <v>3</v>
      </c>
      <c r="K68" s="116">
        <v>6.8181818181818183</v>
      </c>
    </row>
    <row r="69" spans="1:11" ht="14.1" customHeight="1" x14ac:dyDescent="0.2">
      <c r="A69" s="306">
        <v>83</v>
      </c>
      <c r="B69" s="307" t="s">
        <v>304</v>
      </c>
      <c r="C69" s="308"/>
      <c r="D69" s="113">
        <v>4.5697131420947299</v>
      </c>
      <c r="E69" s="115">
        <v>274</v>
      </c>
      <c r="F69" s="114">
        <v>127</v>
      </c>
      <c r="G69" s="114">
        <v>256</v>
      </c>
      <c r="H69" s="114">
        <v>138</v>
      </c>
      <c r="I69" s="140">
        <v>208</v>
      </c>
      <c r="J69" s="115">
        <v>66</v>
      </c>
      <c r="K69" s="116">
        <v>31.73076923076923</v>
      </c>
    </row>
    <row r="70" spans="1:11" ht="14.1" customHeight="1" x14ac:dyDescent="0.2">
      <c r="A70" s="306" t="s">
        <v>305</v>
      </c>
      <c r="B70" s="307" t="s">
        <v>306</v>
      </c>
      <c r="C70" s="308"/>
      <c r="D70" s="113">
        <v>3.5356904603068711</v>
      </c>
      <c r="E70" s="115">
        <v>212</v>
      </c>
      <c r="F70" s="114">
        <v>104</v>
      </c>
      <c r="G70" s="114">
        <v>229</v>
      </c>
      <c r="H70" s="114">
        <v>120</v>
      </c>
      <c r="I70" s="140">
        <v>174</v>
      </c>
      <c r="J70" s="115">
        <v>38</v>
      </c>
      <c r="K70" s="116">
        <v>21.839080459770116</v>
      </c>
    </row>
    <row r="71" spans="1:11" ht="14.1" customHeight="1" x14ac:dyDescent="0.2">
      <c r="A71" s="306"/>
      <c r="B71" s="307" t="s">
        <v>307</v>
      </c>
      <c r="C71" s="308"/>
      <c r="D71" s="113">
        <v>2.151434289526351</v>
      </c>
      <c r="E71" s="115">
        <v>129</v>
      </c>
      <c r="F71" s="114">
        <v>60</v>
      </c>
      <c r="G71" s="114">
        <v>136</v>
      </c>
      <c r="H71" s="114">
        <v>70</v>
      </c>
      <c r="I71" s="140">
        <v>106</v>
      </c>
      <c r="J71" s="115">
        <v>23</v>
      </c>
      <c r="K71" s="116">
        <v>21.69811320754717</v>
      </c>
    </row>
    <row r="72" spans="1:11" ht="14.1" customHeight="1" x14ac:dyDescent="0.2">
      <c r="A72" s="306">
        <v>84</v>
      </c>
      <c r="B72" s="307" t="s">
        <v>308</v>
      </c>
      <c r="C72" s="308"/>
      <c r="D72" s="113">
        <v>2.218145430286858</v>
      </c>
      <c r="E72" s="115">
        <v>133</v>
      </c>
      <c r="F72" s="114">
        <v>67</v>
      </c>
      <c r="G72" s="114">
        <v>97</v>
      </c>
      <c r="H72" s="114">
        <v>129</v>
      </c>
      <c r="I72" s="140">
        <v>119</v>
      </c>
      <c r="J72" s="115">
        <v>14</v>
      </c>
      <c r="K72" s="116">
        <v>11.764705882352942</v>
      </c>
    </row>
    <row r="73" spans="1:11" ht="14.1" customHeight="1" x14ac:dyDescent="0.2">
      <c r="A73" s="306" t="s">
        <v>309</v>
      </c>
      <c r="B73" s="307" t="s">
        <v>310</v>
      </c>
      <c r="C73" s="308"/>
      <c r="D73" s="113">
        <v>1.0006671114076051</v>
      </c>
      <c r="E73" s="115">
        <v>60</v>
      </c>
      <c r="F73" s="114">
        <v>24</v>
      </c>
      <c r="G73" s="114">
        <v>48</v>
      </c>
      <c r="H73" s="114">
        <v>68</v>
      </c>
      <c r="I73" s="140">
        <v>67</v>
      </c>
      <c r="J73" s="115">
        <v>-7</v>
      </c>
      <c r="K73" s="116">
        <v>-10.447761194029852</v>
      </c>
    </row>
    <row r="74" spans="1:11" ht="14.1" customHeight="1" x14ac:dyDescent="0.2">
      <c r="A74" s="306" t="s">
        <v>311</v>
      </c>
      <c r="B74" s="307" t="s">
        <v>312</v>
      </c>
      <c r="C74" s="308"/>
      <c r="D74" s="113">
        <v>0.33355570380253502</v>
      </c>
      <c r="E74" s="115">
        <v>20</v>
      </c>
      <c r="F74" s="114">
        <v>10</v>
      </c>
      <c r="G74" s="114">
        <v>9</v>
      </c>
      <c r="H74" s="114">
        <v>28</v>
      </c>
      <c r="I74" s="140">
        <v>17</v>
      </c>
      <c r="J74" s="115">
        <v>3</v>
      </c>
      <c r="K74" s="116">
        <v>17.647058823529413</v>
      </c>
    </row>
    <row r="75" spans="1:11" ht="14.1" customHeight="1" x14ac:dyDescent="0.2">
      <c r="A75" s="306" t="s">
        <v>313</v>
      </c>
      <c r="B75" s="307" t="s">
        <v>314</v>
      </c>
      <c r="C75" s="308"/>
      <c r="D75" s="113">
        <v>0.40026684456304201</v>
      </c>
      <c r="E75" s="115">
        <v>24</v>
      </c>
      <c r="F75" s="114">
        <v>15</v>
      </c>
      <c r="G75" s="114">
        <v>18</v>
      </c>
      <c r="H75" s="114">
        <v>11</v>
      </c>
      <c r="I75" s="140">
        <v>22</v>
      </c>
      <c r="J75" s="115">
        <v>2</v>
      </c>
      <c r="K75" s="116">
        <v>9.0909090909090917</v>
      </c>
    </row>
    <row r="76" spans="1:11" ht="14.1" customHeight="1" x14ac:dyDescent="0.2">
      <c r="A76" s="306">
        <v>91</v>
      </c>
      <c r="B76" s="307" t="s">
        <v>315</v>
      </c>
      <c r="C76" s="308"/>
      <c r="D76" s="113">
        <v>0.13342228152101401</v>
      </c>
      <c r="E76" s="115">
        <v>8</v>
      </c>
      <c r="F76" s="114">
        <v>7</v>
      </c>
      <c r="G76" s="114">
        <v>16</v>
      </c>
      <c r="H76" s="114">
        <v>7</v>
      </c>
      <c r="I76" s="140" t="s">
        <v>513</v>
      </c>
      <c r="J76" s="115" t="s">
        <v>513</v>
      </c>
      <c r="K76" s="116" t="s">
        <v>513</v>
      </c>
    </row>
    <row r="77" spans="1:11" ht="14.1" customHeight="1" x14ac:dyDescent="0.2">
      <c r="A77" s="306">
        <v>92</v>
      </c>
      <c r="B77" s="307" t="s">
        <v>316</v>
      </c>
      <c r="C77" s="308"/>
      <c r="D77" s="113">
        <v>1.5176784523015343</v>
      </c>
      <c r="E77" s="115">
        <v>91</v>
      </c>
      <c r="F77" s="114">
        <v>72</v>
      </c>
      <c r="G77" s="114">
        <v>86</v>
      </c>
      <c r="H77" s="114">
        <v>97</v>
      </c>
      <c r="I77" s="140">
        <v>78</v>
      </c>
      <c r="J77" s="115">
        <v>13</v>
      </c>
      <c r="K77" s="116">
        <v>16.666666666666668</v>
      </c>
    </row>
    <row r="78" spans="1:11" ht="14.1" customHeight="1" x14ac:dyDescent="0.2">
      <c r="A78" s="306">
        <v>93</v>
      </c>
      <c r="B78" s="307" t="s">
        <v>317</v>
      </c>
      <c r="C78" s="308"/>
      <c r="D78" s="113">
        <v>8.3388925950633755E-2</v>
      </c>
      <c r="E78" s="115">
        <v>5</v>
      </c>
      <c r="F78" s="114">
        <v>15</v>
      </c>
      <c r="G78" s="114">
        <v>5</v>
      </c>
      <c r="H78" s="114">
        <v>4</v>
      </c>
      <c r="I78" s="140">
        <v>11</v>
      </c>
      <c r="J78" s="115">
        <v>-6</v>
      </c>
      <c r="K78" s="116">
        <v>-54.545454545454547</v>
      </c>
    </row>
    <row r="79" spans="1:11" ht="14.1" customHeight="1" x14ac:dyDescent="0.2">
      <c r="A79" s="306">
        <v>94</v>
      </c>
      <c r="B79" s="307" t="s">
        <v>318</v>
      </c>
      <c r="C79" s="308"/>
      <c r="D79" s="113">
        <v>2.8685790527018011</v>
      </c>
      <c r="E79" s="115">
        <v>172</v>
      </c>
      <c r="F79" s="114">
        <v>275</v>
      </c>
      <c r="G79" s="114">
        <v>389</v>
      </c>
      <c r="H79" s="114">
        <v>420</v>
      </c>
      <c r="I79" s="140">
        <v>273</v>
      </c>
      <c r="J79" s="115">
        <v>-101</v>
      </c>
      <c r="K79" s="116">
        <v>-36.996336996336993</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333</v>
      </c>
      <c r="C81" s="312"/>
      <c r="D81" s="125">
        <v>0.31687791861240827</v>
      </c>
      <c r="E81" s="143">
        <v>19</v>
      </c>
      <c r="F81" s="144">
        <v>22</v>
      </c>
      <c r="G81" s="144">
        <v>23</v>
      </c>
      <c r="H81" s="144">
        <v>36</v>
      </c>
      <c r="I81" s="145">
        <v>21</v>
      </c>
      <c r="J81" s="143">
        <v>-2</v>
      </c>
      <c r="K81" s="146">
        <v>-9.5238095238095237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45778</v>
      </c>
      <c r="C10" s="114">
        <v>25823</v>
      </c>
      <c r="D10" s="114">
        <v>19955</v>
      </c>
      <c r="E10" s="114">
        <v>35568</v>
      </c>
      <c r="F10" s="114">
        <v>9584</v>
      </c>
      <c r="G10" s="114">
        <v>4795</v>
      </c>
      <c r="H10" s="114">
        <v>12782</v>
      </c>
      <c r="I10" s="115">
        <v>9815</v>
      </c>
      <c r="J10" s="114">
        <v>6437</v>
      </c>
      <c r="K10" s="114">
        <v>3378</v>
      </c>
      <c r="L10" s="423">
        <v>4353</v>
      </c>
      <c r="M10" s="424">
        <v>4459</v>
      </c>
    </row>
    <row r="11" spans="1:13" ht="11.1" customHeight="1" x14ac:dyDescent="0.2">
      <c r="A11" s="422" t="s">
        <v>387</v>
      </c>
      <c r="B11" s="115">
        <v>45731</v>
      </c>
      <c r="C11" s="114">
        <v>25952</v>
      </c>
      <c r="D11" s="114">
        <v>19779</v>
      </c>
      <c r="E11" s="114">
        <v>35606</v>
      </c>
      <c r="F11" s="114">
        <v>9497</v>
      </c>
      <c r="G11" s="114">
        <v>4536</v>
      </c>
      <c r="H11" s="114">
        <v>12950</v>
      </c>
      <c r="I11" s="115">
        <v>9841</v>
      </c>
      <c r="J11" s="114">
        <v>6511</v>
      </c>
      <c r="K11" s="114">
        <v>3330</v>
      </c>
      <c r="L11" s="423">
        <v>3921</v>
      </c>
      <c r="M11" s="424">
        <v>3763</v>
      </c>
    </row>
    <row r="12" spans="1:13" ht="11.1" customHeight="1" x14ac:dyDescent="0.2">
      <c r="A12" s="422" t="s">
        <v>388</v>
      </c>
      <c r="B12" s="115">
        <v>46244</v>
      </c>
      <c r="C12" s="114">
        <v>26183</v>
      </c>
      <c r="D12" s="114">
        <v>20061</v>
      </c>
      <c r="E12" s="114">
        <v>36063</v>
      </c>
      <c r="F12" s="114">
        <v>9527</v>
      </c>
      <c r="G12" s="114">
        <v>5050</v>
      </c>
      <c r="H12" s="114">
        <v>12980</v>
      </c>
      <c r="I12" s="115">
        <v>9956</v>
      </c>
      <c r="J12" s="114">
        <v>6463</v>
      </c>
      <c r="K12" s="114">
        <v>3493</v>
      </c>
      <c r="L12" s="423">
        <v>5232</v>
      </c>
      <c r="M12" s="424">
        <v>4800</v>
      </c>
    </row>
    <row r="13" spans="1:13" s="110" customFormat="1" ht="11.1" customHeight="1" x14ac:dyDescent="0.2">
      <c r="A13" s="422" t="s">
        <v>389</v>
      </c>
      <c r="B13" s="115">
        <v>45878</v>
      </c>
      <c r="C13" s="114">
        <v>25810</v>
      </c>
      <c r="D13" s="114">
        <v>20068</v>
      </c>
      <c r="E13" s="114">
        <v>35545</v>
      </c>
      <c r="F13" s="114">
        <v>9680</v>
      </c>
      <c r="G13" s="114">
        <v>4839</v>
      </c>
      <c r="H13" s="114">
        <v>13047</v>
      </c>
      <c r="I13" s="115">
        <v>9994</v>
      </c>
      <c r="J13" s="114">
        <v>6482</v>
      </c>
      <c r="K13" s="114">
        <v>3512</v>
      </c>
      <c r="L13" s="423">
        <v>3613</v>
      </c>
      <c r="M13" s="424">
        <v>4124</v>
      </c>
    </row>
    <row r="14" spans="1:13" ht="15" customHeight="1" x14ac:dyDescent="0.2">
      <c r="A14" s="422" t="s">
        <v>390</v>
      </c>
      <c r="B14" s="115">
        <v>45566</v>
      </c>
      <c r="C14" s="114">
        <v>25592</v>
      </c>
      <c r="D14" s="114">
        <v>19974</v>
      </c>
      <c r="E14" s="114">
        <v>34540</v>
      </c>
      <c r="F14" s="114">
        <v>10454</v>
      </c>
      <c r="G14" s="114">
        <v>4726</v>
      </c>
      <c r="H14" s="114">
        <v>13057</v>
      </c>
      <c r="I14" s="115">
        <v>9729</v>
      </c>
      <c r="J14" s="114">
        <v>6257</v>
      </c>
      <c r="K14" s="114">
        <v>3472</v>
      </c>
      <c r="L14" s="423">
        <v>4163</v>
      </c>
      <c r="M14" s="424">
        <v>4509</v>
      </c>
    </row>
    <row r="15" spans="1:13" ht="11.1" customHeight="1" x14ac:dyDescent="0.2">
      <c r="A15" s="422" t="s">
        <v>387</v>
      </c>
      <c r="B15" s="115">
        <v>45496</v>
      </c>
      <c r="C15" s="114">
        <v>25654</v>
      </c>
      <c r="D15" s="114">
        <v>19842</v>
      </c>
      <c r="E15" s="114">
        <v>34345</v>
      </c>
      <c r="F15" s="114">
        <v>10591</v>
      </c>
      <c r="G15" s="114">
        <v>4433</v>
      </c>
      <c r="H15" s="114">
        <v>13268</v>
      </c>
      <c r="I15" s="115">
        <v>9916</v>
      </c>
      <c r="J15" s="114">
        <v>6415</v>
      </c>
      <c r="K15" s="114">
        <v>3501</v>
      </c>
      <c r="L15" s="423">
        <v>3766</v>
      </c>
      <c r="M15" s="424">
        <v>4026</v>
      </c>
    </row>
    <row r="16" spans="1:13" ht="11.1" customHeight="1" x14ac:dyDescent="0.2">
      <c r="A16" s="422" t="s">
        <v>388</v>
      </c>
      <c r="B16" s="115">
        <v>46314</v>
      </c>
      <c r="C16" s="114">
        <v>26062</v>
      </c>
      <c r="D16" s="114">
        <v>20252</v>
      </c>
      <c r="E16" s="114">
        <v>35646</v>
      </c>
      <c r="F16" s="114">
        <v>10632</v>
      </c>
      <c r="G16" s="114">
        <v>5077</v>
      </c>
      <c r="H16" s="114">
        <v>13363</v>
      </c>
      <c r="I16" s="115">
        <v>10076</v>
      </c>
      <c r="J16" s="114">
        <v>6492</v>
      </c>
      <c r="K16" s="114">
        <v>3584</v>
      </c>
      <c r="L16" s="423">
        <v>5056</v>
      </c>
      <c r="M16" s="424">
        <v>4156</v>
      </c>
    </row>
    <row r="17" spans="1:13" s="110" customFormat="1" ht="11.1" customHeight="1" x14ac:dyDescent="0.2">
      <c r="A17" s="422" t="s">
        <v>389</v>
      </c>
      <c r="B17" s="115">
        <v>45976</v>
      </c>
      <c r="C17" s="114">
        <v>25782</v>
      </c>
      <c r="D17" s="114">
        <v>20194</v>
      </c>
      <c r="E17" s="114">
        <v>35507</v>
      </c>
      <c r="F17" s="114">
        <v>10432</v>
      </c>
      <c r="G17" s="114">
        <v>4944</v>
      </c>
      <c r="H17" s="114">
        <v>13319</v>
      </c>
      <c r="I17" s="115">
        <v>10356</v>
      </c>
      <c r="J17" s="114">
        <v>6718</v>
      </c>
      <c r="K17" s="114">
        <v>3638</v>
      </c>
      <c r="L17" s="423">
        <v>3364</v>
      </c>
      <c r="M17" s="424">
        <v>3518</v>
      </c>
    </row>
    <row r="18" spans="1:13" ht="15" customHeight="1" x14ac:dyDescent="0.2">
      <c r="A18" s="422" t="s">
        <v>391</v>
      </c>
      <c r="B18" s="115">
        <v>44870</v>
      </c>
      <c r="C18" s="114">
        <v>24883</v>
      </c>
      <c r="D18" s="114">
        <v>19987</v>
      </c>
      <c r="E18" s="114">
        <v>34205</v>
      </c>
      <c r="F18" s="114">
        <v>10594</v>
      </c>
      <c r="G18" s="114">
        <v>4698</v>
      </c>
      <c r="H18" s="114">
        <v>12969</v>
      </c>
      <c r="I18" s="115">
        <v>10229</v>
      </c>
      <c r="J18" s="114">
        <v>6676</v>
      </c>
      <c r="K18" s="114">
        <v>3553</v>
      </c>
      <c r="L18" s="423">
        <v>6335</v>
      </c>
      <c r="M18" s="424">
        <v>7464</v>
      </c>
    </row>
    <row r="19" spans="1:13" ht="11.1" customHeight="1" x14ac:dyDescent="0.2">
      <c r="A19" s="422" t="s">
        <v>387</v>
      </c>
      <c r="B19" s="115">
        <v>44557</v>
      </c>
      <c r="C19" s="114">
        <v>24724</v>
      </c>
      <c r="D19" s="114">
        <v>19833</v>
      </c>
      <c r="E19" s="114">
        <v>33786</v>
      </c>
      <c r="F19" s="114">
        <v>10700</v>
      </c>
      <c r="G19" s="114">
        <v>4308</v>
      </c>
      <c r="H19" s="114">
        <v>13167</v>
      </c>
      <c r="I19" s="115">
        <v>10550</v>
      </c>
      <c r="J19" s="114">
        <v>6930</v>
      </c>
      <c r="K19" s="114">
        <v>3620</v>
      </c>
      <c r="L19" s="423">
        <v>3395</v>
      </c>
      <c r="M19" s="424">
        <v>3906</v>
      </c>
    </row>
    <row r="20" spans="1:13" ht="11.1" customHeight="1" x14ac:dyDescent="0.2">
      <c r="A20" s="422" t="s">
        <v>388</v>
      </c>
      <c r="B20" s="115">
        <v>44952</v>
      </c>
      <c r="C20" s="114">
        <v>24834</v>
      </c>
      <c r="D20" s="114">
        <v>20118</v>
      </c>
      <c r="E20" s="114">
        <v>34094</v>
      </c>
      <c r="F20" s="114">
        <v>10811</v>
      </c>
      <c r="G20" s="114">
        <v>4739</v>
      </c>
      <c r="H20" s="114">
        <v>13243</v>
      </c>
      <c r="I20" s="115">
        <v>10646</v>
      </c>
      <c r="J20" s="114">
        <v>6859</v>
      </c>
      <c r="K20" s="114">
        <v>3787</v>
      </c>
      <c r="L20" s="423">
        <v>4665</v>
      </c>
      <c r="M20" s="424">
        <v>4274</v>
      </c>
    </row>
    <row r="21" spans="1:13" s="110" customFormat="1" ht="11.1" customHeight="1" x14ac:dyDescent="0.2">
      <c r="A21" s="422" t="s">
        <v>389</v>
      </c>
      <c r="B21" s="115">
        <v>44690</v>
      </c>
      <c r="C21" s="114">
        <v>24517</v>
      </c>
      <c r="D21" s="114">
        <v>20173</v>
      </c>
      <c r="E21" s="114">
        <v>33784</v>
      </c>
      <c r="F21" s="114">
        <v>10893</v>
      </c>
      <c r="G21" s="114">
        <v>4638</v>
      </c>
      <c r="H21" s="114">
        <v>13228</v>
      </c>
      <c r="I21" s="115">
        <v>11019</v>
      </c>
      <c r="J21" s="114">
        <v>7103</v>
      </c>
      <c r="K21" s="114">
        <v>3916</v>
      </c>
      <c r="L21" s="423">
        <v>3135</v>
      </c>
      <c r="M21" s="424">
        <v>3559</v>
      </c>
    </row>
    <row r="22" spans="1:13" ht="15" customHeight="1" x14ac:dyDescent="0.2">
      <c r="A22" s="422" t="s">
        <v>392</v>
      </c>
      <c r="B22" s="115">
        <v>44232</v>
      </c>
      <c r="C22" s="114">
        <v>24173</v>
      </c>
      <c r="D22" s="114">
        <v>20059</v>
      </c>
      <c r="E22" s="114">
        <v>33180</v>
      </c>
      <c r="F22" s="114">
        <v>10961</v>
      </c>
      <c r="G22" s="114">
        <v>4387</v>
      </c>
      <c r="H22" s="114">
        <v>13116</v>
      </c>
      <c r="I22" s="115">
        <v>10906</v>
      </c>
      <c r="J22" s="114">
        <v>7069</v>
      </c>
      <c r="K22" s="114">
        <v>3837</v>
      </c>
      <c r="L22" s="423">
        <v>3684</v>
      </c>
      <c r="M22" s="424">
        <v>4185</v>
      </c>
    </row>
    <row r="23" spans="1:13" ht="11.1" customHeight="1" x14ac:dyDescent="0.2">
      <c r="A23" s="422" t="s">
        <v>387</v>
      </c>
      <c r="B23" s="115">
        <v>44186</v>
      </c>
      <c r="C23" s="114">
        <v>24251</v>
      </c>
      <c r="D23" s="114">
        <v>19935</v>
      </c>
      <c r="E23" s="114">
        <v>32934</v>
      </c>
      <c r="F23" s="114">
        <v>11140</v>
      </c>
      <c r="G23" s="114">
        <v>4078</v>
      </c>
      <c r="H23" s="114">
        <v>13261</v>
      </c>
      <c r="I23" s="115">
        <v>11036</v>
      </c>
      <c r="J23" s="114">
        <v>7167</v>
      </c>
      <c r="K23" s="114">
        <v>3869</v>
      </c>
      <c r="L23" s="423">
        <v>3198</v>
      </c>
      <c r="M23" s="424">
        <v>3258</v>
      </c>
    </row>
    <row r="24" spans="1:13" ht="11.1" customHeight="1" x14ac:dyDescent="0.2">
      <c r="A24" s="422" t="s">
        <v>388</v>
      </c>
      <c r="B24" s="115">
        <v>44763</v>
      </c>
      <c r="C24" s="114">
        <v>24672</v>
      </c>
      <c r="D24" s="114">
        <v>20091</v>
      </c>
      <c r="E24" s="114">
        <v>32865</v>
      </c>
      <c r="F24" s="114">
        <v>11247</v>
      </c>
      <c r="G24" s="114">
        <v>4624</v>
      </c>
      <c r="H24" s="114">
        <v>13340</v>
      </c>
      <c r="I24" s="115">
        <v>11142</v>
      </c>
      <c r="J24" s="114">
        <v>7139</v>
      </c>
      <c r="K24" s="114">
        <v>4003</v>
      </c>
      <c r="L24" s="423">
        <v>5180</v>
      </c>
      <c r="M24" s="424">
        <v>4465</v>
      </c>
    </row>
    <row r="25" spans="1:13" s="110" customFormat="1" ht="11.1" customHeight="1" x14ac:dyDescent="0.2">
      <c r="A25" s="422" t="s">
        <v>389</v>
      </c>
      <c r="B25" s="115">
        <v>44480</v>
      </c>
      <c r="C25" s="114">
        <v>24429</v>
      </c>
      <c r="D25" s="114">
        <v>20051</v>
      </c>
      <c r="E25" s="114">
        <v>32537</v>
      </c>
      <c r="F25" s="114">
        <v>11295</v>
      </c>
      <c r="G25" s="114">
        <v>4480</v>
      </c>
      <c r="H25" s="114">
        <v>13411</v>
      </c>
      <c r="I25" s="115">
        <v>11275</v>
      </c>
      <c r="J25" s="114">
        <v>7295</v>
      </c>
      <c r="K25" s="114">
        <v>3980</v>
      </c>
      <c r="L25" s="423">
        <v>3550</v>
      </c>
      <c r="M25" s="424">
        <v>3849</v>
      </c>
    </row>
    <row r="26" spans="1:13" ht="15" customHeight="1" x14ac:dyDescent="0.2">
      <c r="A26" s="422" t="s">
        <v>393</v>
      </c>
      <c r="B26" s="115">
        <v>44676</v>
      </c>
      <c r="C26" s="114">
        <v>24556</v>
      </c>
      <c r="D26" s="114">
        <v>20120</v>
      </c>
      <c r="E26" s="114">
        <v>32572</v>
      </c>
      <c r="F26" s="114">
        <v>11467</v>
      </c>
      <c r="G26" s="114">
        <v>4297</v>
      </c>
      <c r="H26" s="114">
        <v>13535</v>
      </c>
      <c r="I26" s="115">
        <v>11293</v>
      </c>
      <c r="J26" s="114">
        <v>7327</v>
      </c>
      <c r="K26" s="114">
        <v>3966</v>
      </c>
      <c r="L26" s="423">
        <v>3722</v>
      </c>
      <c r="M26" s="424">
        <v>3765</v>
      </c>
    </row>
    <row r="27" spans="1:13" ht="11.1" customHeight="1" x14ac:dyDescent="0.2">
      <c r="A27" s="422" t="s">
        <v>387</v>
      </c>
      <c r="B27" s="115">
        <v>45253</v>
      </c>
      <c r="C27" s="114">
        <v>25084</v>
      </c>
      <c r="D27" s="114">
        <v>20169</v>
      </c>
      <c r="E27" s="114">
        <v>32871</v>
      </c>
      <c r="F27" s="114">
        <v>11750</v>
      </c>
      <c r="G27" s="114">
        <v>4192</v>
      </c>
      <c r="H27" s="114">
        <v>13769</v>
      </c>
      <c r="I27" s="115">
        <v>11595</v>
      </c>
      <c r="J27" s="114">
        <v>7574</v>
      </c>
      <c r="K27" s="114">
        <v>4021</v>
      </c>
      <c r="L27" s="423">
        <v>3875</v>
      </c>
      <c r="M27" s="424">
        <v>3362</v>
      </c>
    </row>
    <row r="28" spans="1:13" ht="11.1" customHeight="1" x14ac:dyDescent="0.2">
      <c r="A28" s="422" t="s">
        <v>388</v>
      </c>
      <c r="B28" s="115">
        <v>45830</v>
      </c>
      <c r="C28" s="114">
        <v>25366</v>
      </c>
      <c r="D28" s="114">
        <v>20464</v>
      </c>
      <c r="E28" s="114">
        <v>33766</v>
      </c>
      <c r="F28" s="114">
        <v>11983</v>
      </c>
      <c r="G28" s="114">
        <v>4568</v>
      </c>
      <c r="H28" s="114">
        <v>13887</v>
      </c>
      <c r="I28" s="115">
        <v>11590</v>
      </c>
      <c r="J28" s="114">
        <v>7455</v>
      </c>
      <c r="K28" s="114">
        <v>4135</v>
      </c>
      <c r="L28" s="423">
        <v>5098</v>
      </c>
      <c r="M28" s="424">
        <v>4736</v>
      </c>
    </row>
    <row r="29" spans="1:13" s="110" customFormat="1" ht="11.1" customHeight="1" x14ac:dyDescent="0.2">
      <c r="A29" s="422" t="s">
        <v>389</v>
      </c>
      <c r="B29" s="115">
        <v>45440</v>
      </c>
      <c r="C29" s="114">
        <v>24888</v>
      </c>
      <c r="D29" s="114">
        <v>20552</v>
      </c>
      <c r="E29" s="114">
        <v>33306</v>
      </c>
      <c r="F29" s="114">
        <v>12099</v>
      </c>
      <c r="G29" s="114">
        <v>4446</v>
      </c>
      <c r="H29" s="114">
        <v>13787</v>
      </c>
      <c r="I29" s="115">
        <v>11821</v>
      </c>
      <c r="J29" s="114">
        <v>7579</v>
      </c>
      <c r="K29" s="114">
        <v>4242</v>
      </c>
      <c r="L29" s="423">
        <v>3508</v>
      </c>
      <c r="M29" s="424">
        <v>3705</v>
      </c>
    </row>
    <row r="30" spans="1:13" ht="15" customHeight="1" x14ac:dyDescent="0.2">
      <c r="A30" s="422" t="s">
        <v>394</v>
      </c>
      <c r="B30" s="115">
        <v>46034</v>
      </c>
      <c r="C30" s="114">
        <v>25353</v>
      </c>
      <c r="D30" s="114">
        <v>20681</v>
      </c>
      <c r="E30" s="114">
        <v>33508</v>
      </c>
      <c r="F30" s="114">
        <v>12498</v>
      </c>
      <c r="G30" s="114">
        <v>4342</v>
      </c>
      <c r="H30" s="114">
        <v>14024</v>
      </c>
      <c r="I30" s="115">
        <v>11425</v>
      </c>
      <c r="J30" s="114">
        <v>7299</v>
      </c>
      <c r="K30" s="114">
        <v>4126</v>
      </c>
      <c r="L30" s="423">
        <v>4550</v>
      </c>
      <c r="M30" s="424">
        <v>4398</v>
      </c>
    </row>
    <row r="31" spans="1:13" ht="11.1" customHeight="1" x14ac:dyDescent="0.2">
      <c r="A31" s="422" t="s">
        <v>387</v>
      </c>
      <c r="B31" s="115">
        <v>45936</v>
      </c>
      <c r="C31" s="114">
        <v>25375</v>
      </c>
      <c r="D31" s="114">
        <v>20561</v>
      </c>
      <c r="E31" s="114">
        <v>33175</v>
      </c>
      <c r="F31" s="114">
        <v>12743</v>
      </c>
      <c r="G31" s="114">
        <v>4323</v>
      </c>
      <c r="H31" s="114">
        <v>14067</v>
      </c>
      <c r="I31" s="115">
        <v>11745</v>
      </c>
      <c r="J31" s="114">
        <v>7528</v>
      </c>
      <c r="K31" s="114">
        <v>4217</v>
      </c>
      <c r="L31" s="423">
        <v>3880</v>
      </c>
      <c r="M31" s="424">
        <v>3746</v>
      </c>
    </row>
    <row r="32" spans="1:13" ht="11.1" customHeight="1" x14ac:dyDescent="0.2">
      <c r="A32" s="422" t="s">
        <v>388</v>
      </c>
      <c r="B32" s="115">
        <v>46553</v>
      </c>
      <c r="C32" s="114">
        <v>25683</v>
      </c>
      <c r="D32" s="114">
        <v>20870</v>
      </c>
      <c r="E32" s="114">
        <v>33669</v>
      </c>
      <c r="F32" s="114">
        <v>12875</v>
      </c>
      <c r="G32" s="114">
        <v>4679</v>
      </c>
      <c r="H32" s="114">
        <v>14137</v>
      </c>
      <c r="I32" s="115">
        <v>11753</v>
      </c>
      <c r="J32" s="114">
        <v>7372</v>
      </c>
      <c r="K32" s="114">
        <v>4381</v>
      </c>
      <c r="L32" s="423">
        <v>5215</v>
      </c>
      <c r="M32" s="424">
        <v>4637</v>
      </c>
    </row>
    <row r="33" spans="1:13" s="110" customFormat="1" ht="11.1" customHeight="1" x14ac:dyDescent="0.2">
      <c r="A33" s="422" t="s">
        <v>389</v>
      </c>
      <c r="B33" s="115">
        <v>46240</v>
      </c>
      <c r="C33" s="114">
        <v>25286</v>
      </c>
      <c r="D33" s="114">
        <v>20954</v>
      </c>
      <c r="E33" s="114">
        <v>33283</v>
      </c>
      <c r="F33" s="114">
        <v>12952</v>
      </c>
      <c r="G33" s="114">
        <v>4574</v>
      </c>
      <c r="H33" s="114">
        <v>14086</v>
      </c>
      <c r="I33" s="115">
        <v>11848</v>
      </c>
      <c r="J33" s="114">
        <v>7444</v>
      </c>
      <c r="K33" s="114">
        <v>4404</v>
      </c>
      <c r="L33" s="423">
        <v>3778</v>
      </c>
      <c r="M33" s="424">
        <v>3954</v>
      </c>
    </row>
    <row r="34" spans="1:13" ht="15" customHeight="1" x14ac:dyDescent="0.2">
      <c r="A34" s="422" t="s">
        <v>395</v>
      </c>
      <c r="B34" s="115">
        <v>45959</v>
      </c>
      <c r="C34" s="114">
        <v>25160</v>
      </c>
      <c r="D34" s="114">
        <v>20799</v>
      </c>
      <c r="E34" s="114">
        <v>32994</v>
      </c>
      <c r="F34" s="114">
        <v>12961</v>
      </c>
      <c r="G34" s="114">
        <v>4408</v>
      </c>
      <c r="H34" s="114">
        <v>14132</v>
      </c>
      <c r="I34" s="115">
        <v>11529</v>
      </c>
      <c r="J34" s="114">
        <v>7245</v>
      </c>
      <c r="K34" s="114">
        <v>4284</v>
      </c>
      <c r="L34" s="423">
        <v>4596</v>
      </c>
      <c r="M34" s="424">
        <v>4564</v>
      </c>
    </row>
    <row r="35" spans="1:13" ht="11.1" customHeight="1" x14ac:dyDescent="0.2">
      <c r="A35" s="422" t="s">
        <v>387</v>
      </c>
      <c r="B35" s="115">
        <v>46033</v>
      </c>
      <c r="C35" s="114">
        <v>25174</v>
      </c>
      <c r="D35" s="114">
        <v>20859</v>
      </c>
      <c r="E35" s="114">
        <v>32775</v>
      </c>
      <c r="F35" s="114">
        <v>13257</v>
      </c>
      <c r="G35" s="114">
        <v>4352</v>
      </c>
      <c r="H35" s="114">
        <v>14240</v>
      </c>
      <c r="I35" s="115">
        <v>11683</v>
      </c>
      <c r="J35" s="114">
        <v>7313</v>
      </c>
      <c r="K35" s="114">
        <v>4370</v>
      </c>
      <c r="L35" s="423">
        <v>4425</v>
      </c>
      <c r="M35" s="424">
        <v>3842</v>
      </c>
    </row>
    <row r="36" spans="1:13" ht="11.1" customHeight="1" x14ac:dyDescent="0.2">
      <c r="A36" s="422" t="s">
        <v>388</v>
      </c>
      <c r="B36" s="115">
        <v>46541</v>
      </c>
      <c r="C36" s="114">
        <v>25417</v>
      </c>
      <c r="D36" s="114">
        <v>21124</v>
      </c>
      <c r="E36" s="114">
        <v>33145</v>
      </c>
      <c r="F36" s="114">
        <v>13395</v>
      </c>
      <c r="G36" s="114">
        <v>4749</v>
      </c>
      <c r="H36" s="114">
        <v>14232</v>
      </c>
      <c r="I36" s="115">
        <v>11736</v>
      </c>
      <c r="J36" s="114">
        <v>7266</v>
      </c>
      <c r="K36" s="114">
        <v>4470</v>
      </c>
      <c r="L36" s="423">
        <v>5332</v>
      </c>
      <c r="M36" s="424">
        <v>4660</v>
      </c>
    </row>
    <row r="37" spans="1:13" s="110" customFormat="1" ht="11.1" customHeight="1" x14ac:dyDescent="0.2">
      <c r="A37" s="422" t="s">
        <v>389</v>
      </c>
      <c r="B37" s="115">
        <v>46727</v>
      </c>
      <c r="C37" s="114">
        <v>25361</v>
      </c>
      <c r="D37" s="114">
        <v>21366</v>
      </c>
      <c r="E37" s="114">
        <v>33164</v>
      </c>
      <c r="F37" s="114">
        <v>13562</v>
      </c>
      <c r="G37" s="114">
        <v>4766</v>
      </c>
      <c r="H37" s="114">
        <v>14362</v>
      </c>
      <c r="I37" s="115">
        <v>11683</v>
      </c>
      <c r="J37" s="114">
        <v>7201</v>
      </c>
      <c r="K37" s="114">
        <v>4482</v>
      </c>
      <c r="L37" s="423">
        <v>4118</v>
      </c>
      <c r="M37" s="424">
        <v>3892</v>
      </c>
    </row>
    <row r="38" spans="1:13" ht="15" customHeight="1" x14ac:dyDescent="0.2">
      <c r="A38" s="425" t="s">
        <v>396</v>
      </c>
      <c r="B38" s="115">
        <v>47106</v>
      </c>
      <c r="C38" s="114">
        <v>25795</v>
      </c>
      <c r="D38" s="114">
        <v>21311</v>
      </c>
      <c r="E38" s="114">
        <v>33201</v>
      </c>
      <c r="F38" s="114">
        <v>13905</v>
      </c>
      <c r="G38" s="114">
        <v>4657</v>
      </c>
      <c r="H38" s="114">
        <v>14500</v>
      </c>
      <c r="I38" s="115">
        <v>11581</v>
      </c>
      <c r="J38" s="114">
        <v>7082</v>
      </c>
      <c r="K38" s="114">
        <v>4499</v>
      </c>
      <c r="L38" s="423">
        <v>4775</v>
      </c>
      <c r="M38" s="424">
        <v>4480</v>
      </c>
    </row>
    <row r="39" spans="1:13" ht="11.1" customHeight="1" x14ac:dyDescent="0.2">
      <c r="A39" s="422" t="s">
        <v>387</v>
      </c>
      <c r="B39" s="115">
        <v>47412</v>
      </c>
      <c r="C39" s="114">
        <v>26025</v>
      </c>
      <c r="D39" s="114">
        <v>21387</v>
      </c>
      <c r="E39" s="114">
        <v>33413</v>
      </c>
      <c r="F39" s="114">
        <v>13999</v>
      </c>
      <c r="G39" s="114">
        <v>4559</v>
      </c>
      <c r="H39" s="114">
        <v>14749</v>
      </c>
      <c r="I39" s="115">
        <v>11767</v>
      </c>
      <c r="J39" s="114">
        <v>7216</v>
      </c>
      <c r="K39" s="114">
        <v>4551</v>
      </c>
      <c r="L39" s="423">
        <v>4930</v>
      </c>
      <c r="M39" s="424">
        <v>4832</v>
      </c>
    </row>
    <row r="40" spans="1:13" ht="11.1" customHeight="1" x14ac:dyDescent="0.2">
      <c r="A40" s="425" t="s">
        <v>388</v>
      </c>
      <c r="B40" s="115">
        <v>47788</v>
      </c>
      <c r="C40" s="114">
        <v>25961</v>
      </c>
      <c r="D40" s="114">
        <v>21827</v>
      </c>
      <c r="E40" s="114">
        <v>33590</v>
      </c>
      <c r="F40" s="114">
        <v>14198</v>
      </c>
      <c r="G40" s="114">
        <v>5038</v>
      </c>
      <c r="H40" s="114">
        <v>14859</v>
      </c>
      <c r="I40" s="115">
        <v>11809</v>
      </c>
      <c r="J40" s="114">
        <v>7128</v>
      </c>
      <c r="K40" s="114">
        <v>4681</v>
      </c>
      <c r="L40" s="423">
        <v>6218</v>
      </c>
      <c r="M40" s="424">
        <v>5375</v>
      </c>
    </row>
    <row r="41" spans="1:13" s="110" customFormat="1" ht="11.1" customHeight="1" x14ac:dyDescent="0.2">
      <c r="A41" s="422" t="s">
        <v>389</v>
      </c>
      <c r="B41" s="115">
        <v>47600</v>
      </c>
      <c r="C41" s="114">
        <v>25614</v>
      </c>
      <c r="D41" s="114">
        <v>21986</v>
      </c>
      <c r="E41" s="114">
        <v>33218</v>
      </c>
      <c r="F41" s="114">
        <v>14382</v>
      </c>
      <c r="G41" s="114">
        <v>4969</v>
      </c>
      <c r="H41" s="114">
        <v>14934</v>
      </c>
      <c r="I41" s="115">
        <v>11791</v>
      </c>
      <c r="J41" s="114">
        <v>7085</v>
      </c>
      <c r="K41" s="114">
        <v>4706</v>
      </c>
      <c r="L41" s="423">
        <v>4529</v>
      </c>
      <c r="M41" s="424">
        <v>4564</v>
      </c>
    </row>
    <row r="42" spans="1:13" ht="15" customHeight="1" x14ac:dyDescent="0.2">
      <c r="A42" s="422" t="s">
        <v>397</v>
      </c>
      <c r="B42" s="115">
        <v>47674</v>
      </c>
      <c r="C42" s="114">
        <v>25700</v>
      </c>
      <c r="D42" s="114">
        <v>21974</v>
      </c>
      <c r="E42" s="114">
        <v>33284</v>
      </c>
      <c r="F42" s="114">
        <v>14390</v>
      </c>
      <c r="G42" s="114">
        <v>4791</v>
      </c>
      <c r="H42" s="114">
        <v>15025</v>
      </c>
      <c r="I42" s="115">
        <v>11528</v>
      </c>
      <c r="J42" s="114">
        <v>6840</v>
      </c>
      <c r="K42" s="114">
        <v>4688</v>
      </c>
      <c r="L42" s="423">
        <v>5313</v>
      </c>
      <c r="M42" s="424">
        <v>5261</v>
      </c>
    </row>
    <row r="43" spans="1:13" ht="11.1" customHeight="1" x14ac:dyDescent="0.2">
      <c r="A43" s="422" t="s">
        <v>387</v>
      </c>
      <c r="B43" s="115">
        <v>47701</v>
      </c>
      <c r="C43" s="114">
        <v>25825</v>
      </c>
      <c r="D43" s="114">
        <v>21876</v>
      </c>
      <c r="E43" s="114">
        <v>33080</v>
      </c>
      <c r="F43" s="114">
        <v>14621</v>
      </c>
      <c r="G43" s="114">
        <v>4613</v>
      </c>
      <c r="H43" s="114">
        <v>15242</v>
      </c>
      <c r="I43" s="115">
        <v>11909</v>
      </c>
      <c r="J43" s="114">
        <v>7047</v>
      </c>
      <c r="K43" s="114">
        <v>4862</v>
      </c>
      <c r="L43" s="423">
        <v>4626</v>
      </c>
      <c r="M43" s="424">
        <v>4712</v>
      </c>
    </row>
    <row r="44" spans="1:13" ht="11.1" customHeight="1" x14ac:dyDescent="0.2">
      <c r="A44" s="422" t="s">
        <v>388</v>
      </c>
      <c r="B44" s="115">
        <v>49152</v>
      </c>
      <c r="C44" s="114">
        <v>26566</v>
      </c>
      <c r="D44" s="114">
        <v>22586</v>
      </c>
      <c r="E44" s="114">
        <v>34331</v>
      </c>
      <c r="F44" s="114">
        <v>14821</v>
      </c>
      <c r="G44" s="114">
        <v>5040</v>
      </c>
      <c r="H44" s="114">
        <v>15752</v>
      </c>
      <c r="I44" s="115">
        <v>11907</v>
      </c>
      <c r="J44" s="114">
        <v>6948</v>
      </c>
      <c r="K44" s="114">
        <v>4959</v>
      </c>
      <c r="L44" s="423">
        <v>6834</v>
      </c>
      <c r="M44" s="424">
        <v>5707</v>
      </c>
    </row>
    <row r="45" spans="1:13" s="110" customFormat="1" ht="11.1" customHeight="1" x14ac:dyDescent="0.2">
      <c r="A45" s="422" t="s">
        <v>389</v>
      </c>
      <c r="B45" s="115">
        <v>48764</v>
      </c>
      <c r="C45" s="114">
        <v>26167</v>
      </c>
      <c r="D45" s="114">
        <v>22597</v>
      </c>
      <c r="E45" s="114">
        <v>33863</v>
      </c>
      <c r="F45" s="114">
        <v>14901</v>
      </c>
      <c r="G45" s="114">
        <v>4971</v>
      </c>
      <c r="H45" s="114">
        <v>15739</v>
      </c>
      <c r="I45" s="115">
        <v>12322</v>
      </c>
      <c r="J45" s="114">
        <v>7235</v>
      </c>
      <c r="K45" s="114">
        <v>5087</v>
      </c>
      <c r="L45" s="423">
        <v>4801</v>
      </c>
      <c r="M45" s="424">
        <v>5179</v>
      </c>
    </row>
    <row r="46" spans="1:13" ht="15" customHeight="1" x14ac:dyDescent="0.2">
      <c r="A46" s="422" t="s">
        <v>398</v>
      </c>
      <c r="B46" s="115">
        <v>48291</v>
      </c>
      <c r="C46" s="114">
        <v>25922</v>
      </c>
      <c r="D46" s="114">
        <v>22369</v>
      </c>
      <c r="E46" s="114">
        <v>33506</v>
      </c>
      <c r="F46" s="114">
        <v>14785</v>
      </c>
      <c r="G46" s="114">
        <v>4838</v>
      </c>
      <c r="H46" s="114">
        <v>15741</v>
      </c>
      <c r="I46" s="115">
        <v>12245</v>
      </c>
      <c r="J46" s="114">
        <v>7156</v>
      </c>
      <c r="K46" s="114">
        <v>5089</v>
      </c>
      <c r="L46" s="423">
        <v>4992</v>
      </c>
      <c r="M46" s="424">
        <v>5258</v>
      </c>
    </row>
    <row r="47" spans="1:13" ht="11.1" customHeight="1" x14ac:dyDescent="0.2">
      <c r="A47" s="422" t="s">
        <v>387</v>
      </c>
      <c r="B47" s="115">
        <v>48230</v>
      </c>
      <c r="C47" s="114">
        <v>26049</v>
      </c>
      <c r="D47" s="114">
        <v>22181</v>
      </c>
      <c r="E47" s="114">
        <v>33290</v>
      </c>
      <c r="F47" s="114">
        <v>14940</v>
      </c>
      <c r="G47" s="114">
        <v>4624</v>
      </c>
      <c r="H47" s="114">
        <v>15819</v>
      </c>
      <c r="I47" s="115">
        <v>12495</v>
      </c>
      <c r="J47" s="114">
        <v>7332</v>
      </c>
      <c r="K47" s="114">
        <v>5163</v>
      </c>
      <c r="L47" s="423">
        <v>5208</v>
      </c>
      <c r="M47" s="424">
        <v>5147</v>
      </c>
    </row>
    <row r="48" spans="1:13" ht="11.1" customHeight="1" x14ac:dyDescent="0.2">
      <c r="A48" s="422" t="s">
        <v>388</v>
      </c>
      <c r="B48" s="115">
        <v>48770</v>
      </c>
      <c r="C48" s="114">
        <v>26267</v>
      </c>
      <c r="D48" s="114">
        <v>22503</v>
      </c>
      <c r="E48" s="114">
        <v>33701</v>
      </c>
      <c r="F48" s="114">
        <v>15069</v>
      </c>
      <c r="G48" s="114">
        <v>5131</v>
      </c>
      <c r="H48" s="114">
        <v>15819</v>
      </c>
      <c r="I48" s="115">
        <v>12626</v>
      </c>
      <c r="J48" s="114">
        <v>7239</v>
      </c>
      <c r="K48" s="114">
        <v>5387</v>
      </c>
      <c r="L48" s="423">
        <v>6198</v>
      </c>
      <c r="M48" s="424">
        <v>5581</v>
      </c>
    </row>
    <row r="49" spans="1:17" s="110" customFormat="1" ht="11.1" customHeight="1" x14ac:dyDescent="0.2">
      <c r="A49" s="422" t="s">
        <v>389</v>
      </c>
      <c r="B49" s="115">
        <v>48340</v>
      </c>
      <c r="C49" s="114">
        <v>25768</v>
      </c>
      <c r="D49" s="114">
        <v>22572</v>
      </c>
      <c r="E49" s="114">
        <v>33291</v>
      </c>
      <c r="F49" s="114">
        <v>15049</v>
      </c>
      <c r="G49" s="114">
        <v>5063</v>
      </c>
      <c r="H49" s="114">
        <v>15694</v>
      </c>
      <c r="I49" s="115">
        <v>12777</v>
      </c>
      <c r="J49" s="114">
        <v>7425</v>
      </c>
      <c r="K49" s="114">
        <v>5352</v>
      </c>
      <c r="L49" s="423">
        <v>4381</v>
      </c>
      <c r="M49" s="424">
        <v>4788</v>
      </c>
    </row>
    <row r="50" spans="1:17" ht="15" customHeight="1" x14ac:dyDescent="0.2">
      <c r="A50" s="422" t="s">
        <v>399</v>
      </c>
      <c r="B50" s="143">
        <v>46990</v>
      </c>
      <c r="C50" s="144">
        <v>25013</v>
      </c>
      <c r="D50" s="144">
        <v>21977</v>
      </c>
      <c r="E50" s="144">
        <v>32346</v>
      </c>
      <c r="F50" s="144">
        <v>14644</v>
      </c>
      <c r="G50" s="144">
        <v>4804</v>
      </c>
      <c r="H50" s="144">
        <v>15187</v>
      </c>
      <c r="I50" s="143">
        <v>12426</v>
      </c>
      <c r="J50" s="144">
        <v>7248</v>
      </c>
      <c r="K50" s="144">
        <v>5178</v>
      </c>
      <c r="L50" s="426">
        <v>5308</v>
      </c>
      <c r="M50" s="427">
        <v>5996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-2.6940837837278169</v>
      </c>
      <c r="C6" s="480">
        <f>'Tabelle 3.3'!J11</f>
        <v>1.4781543487137607</v>
      </c>
      <c r="D6" s="481">
        <f t="shared" ref="D6:E9" si="0">IF(OR(AND(B6&gt;=-50,B6&lt;=50),ISNUMBER(B6)=FALSE),B6,"")</f>
        <v>-2.6940837837278169</v>
      </c>
      <c r="E6" s="481">
        <f t="shared" si="0"/>
        <v>1.4781543487137607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-2.6940837837278169</v>
      </c>
      <c r="C14" s="480">
        <f>'Tabelle 3.3'!J11</f>
        <v>1.4781543487137607</v>
      </c>
      <c r="D14" s="481">
        <f>IF(OR(AND(B14&gt;=-50,B14&lt;=50),ISNUMBER(B14)=FALSE),B14,"")</f>
        <v>-2.6940837837278169</v>
      </c>
      <c r="E14" s="481">
        <f>IF(OR(AND(C14&gt;=-50,C14&lt;=50),ISNUMBER(C14)=FALSE),C14,"")</f>
        <v>1.4781543487137607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22.222222222222221</v>
      </c>
      <c r="C15" s="480">
        <f>'Tabelle 3.3'!J12</f>
        <v>22.222222222222221</v>
      </c>
      <c r="D15" s="481">
        <f t="shared" ref="D15:E45" si="3">IF(OR(AND(B15&gt;=-50,B15&lt;=50),ISNUMBER(B15)=FALSE),B15,"")</f>
        <v>22.222222222222221</v>
      </c>
      <c r="E15" s="481">
        <f t="shared" si="3"/>
        <v>22.222222222222221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8.2577132486388383</v>
      </c>
      <c r="C16" s="480">
        <f>'Tabelle 3.3'!J13</f>
        <v>-41.025641025641029</v>
      </c>
      <c r="D16" s="481">
        <f t="shared" si="3"/>
        <v>8.2577132486388383</v>
      </c>
      <c r="E16" s="481">
        <f t="shared" si="3"/>
        <v>-41.025641025641029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-6.262230919765166</v>
      </c>
      <c r="C17" s="480">
        <f>'Tabelle 3.3'!J14</f>
        <v>-7.5067024128686324</v>
      </c>
      <c r="D17" s="481">
        <f t="shared" si="3"/>
        <v>-6.262230919765166</v>
      </c>
      <c r="E17" s="481">
        <f t="shared" si="3"/>
        <v>-7.5067024128686324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-3.8461538461538463</v>
      </c>
      <c r="C18" s="480">
        <f>'Tabelle 3.3'!J15</f>
        <v>2.4691358024691357</v>
      </c>
      <c r="D18" s="481">
        <f t="shared" si="3"/>
        <v>-3.8461538461538463</v>
      </c>
      <c r="E18" s="481">
        <f t="shared" si="3"/>
        <v>2.4691358024691357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-4.955077593248026</v>
      </c>
      <c r="C19" s="480">
        <f>'Tabelle 3.3'!J16</f>
        <v>-13.868613138686131</v>
      </c>
      <c r="D19" s="481">
        <f t="shared" si="3"/>
        <v>-4.955077593248026</v>
      </c>
      <c r="E19" s="481">
        <f t="shared" si="3"/>
        <v>-13.868613138686131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-16.977611940298509</v>
      </c>
      <c r="C20" s="480">
        <f>'Tabelle 3.3'!J17</f>
        <v>-17.567567567567568</v>
      </c>
      <c r="D20" s="481">
        <f t="shared" si="3"/>
        <v>-16.977611940298509</v>
      </c>
      <c r="E20" s="481">
        <f t="shared" si="3"/>
        <v>-17.567567567567568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-8.5700172882193133</v>
      </c>
      <c r="C21" s="480">
        <f>'Tabelle 3.3'!J18</f>
        <v>10.317460317460318</v>
      </c>
      <c r="D21" s="481">
        <f t="shared" si="3"/>
        <v>-8.5700172882193133</v>
      </c>
      <c r="E21" s="481">
        <f t="shared" si="3"/>
        <v>10.317460317460318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2.7899002493765588</v>
      </c>
      <c r="C22" s="480">
        <f>'Tabelle 3.3'!J19</f>
        <v>-0.30998140111593303</v>
      </c>
      <c r="D22" s="481">
        <f t="shared" si="3"/>
        <v>2.7899002493765588</v>
      </c>
      <c r="E22" s="481">
        <f t="shared" si="3"/>
        <v>-0.30998140111593303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-6.0590367685137236</v>
      </c>
      <c r="C23" s="480">
        <f>'Tabelle 3.3'!J20</f>
        <v>-3.9655172413793105</v>
      </c>
      <c r="D23" s="481">
        <f t="shared" si="3"/>
        <v>-6.0590367685137236</v>
      </c>
      <c r="E23" s="481">
        <f t="shared" si="3"/>
        <v>-3.9655172413793105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0.12978585334198572</v>
      </c>
      <c r="C24" s="480">
        <f>'Tabelle 3.3'!J21</f>
        <v>-9.5472440944881889</v>
      </c>
      <c r="D24" s="481">
        <f t="shared" si="3"/>
        <v>0.12978585334198572</v>
      </c>
      <c r="E24" s="481">
        <f t="shared" si="3"/>
        <v>-9.5472440944881889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-0.56785917092561045</v>
      </c>
      <c r="C25" s="480">
        <f>'Tabelle 3.3'!J22</f>
        <v>11.383219954648526</v>
      </c>
      <c r="D25" s="481">
        <f t="shared" si="3"/>
        <v>-0.56785917092561045</v>
      </c>
      <c r="E25" s="481">
        <f t="shared" si="3"/>
        <v>11.383219954648526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-9.7814005187106332</v>
      </c>
      <c r="C26" s="480">
        <f>'Tabelle 3.3'!J23</f>
        <v>1.4492753623188406</v>
      </c>
      <c r="D26" s="481">
        <f t="shared" si="3"/>
        <v>-9.7814005187106332</v>
      </c>
      <c r="E26" s="481">
        <f t="shared" si="3"/>
        <v>1.4492753623188406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-20.277227722772277</v>
      </c>
      <c r="C27" s="480">
        <f>'Tabelle 3.3'!J24</f>
        <v>-2.9301277235161534</v>
      </c>
      <c r="D27" s="481">
        <f t="shared" si="3"/>
        <v>-20.277227722772277</v>
      </c>
      <c r="E27" s="481">
        <f t="shared" si="3"/>
        <v>-2.9301277235161534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6.9455103607060629</v>
      </c>
      <c r="C28" s="480">
        <f>'Tabelle 3.3'!J25</f>
        <v>0.65454545454545454</v>
      </c>
      <c r="D28" s="481">
        <f t="shared" si="3"/>
        <v>6.9455103607060629</v>
      </c>
      <c r="E28" s="481">
        <f t="shared" si="3"/>
        <v>0.65454545454545454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-10.422650800164137</v>
      </c>
      <c r="C29" s="480">
        <f>'Tabelle 3.3'!J26</f>
        <v>-22.580645161290324</v>
      </c>
      <c r="D29" s="481">
        <f t="shared" si="3"/>
        <v>-10.422650800164137</v>
      </c>
      <c r="E29" s="481">
        <f t="shared" si="3"/>
        <v>-22.580645161290324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5.4105183503594398</v>
      </c>
      <c r="C30" s="480">
        <f>'Tabelle 3.3'!J27</f>
        <v>3.5087719298245612</v>
      </c>
      <c r="D30" s="481">
        <f t="shared" si="3"/>
        <v>5.4105183503594398</v>
      </c>
      <c r="E30" s="481">
        <f t="shared" si="3"/>
        <v>3.5087719298245612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4.5841209829867671</v>
      </c>
      <c r="C31" s="480">
        <f>'Tabelle 3.3'!J28</f>
        <v>-7.3426573426573425</v>
      </c>
      <c r="D31" s="481">
        <f t="shared" si="3"/>
        <v>4.5841209829867671</v>
      </c>
      <c r="E31" s="481">
        <f t="shared" si="3"/>
        <v>-7.3426573426573425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3.9959016393442623</v>
      </c>
      <c r="C32" s="480">
        <f>'Tabelle 3.3'!J29</f>
        <v>7.2447859495060376</v>
      </c>
      <c r="D32" s="481">
        <f t="shared" si="3"/>
        <v>3.9959016393442623</v>
      </c>
      <c r="E32" s="481">
        <f t="shared" si="3"/>
        <v>7.2447859495060376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4.1383387525864617</v>
      </c>
      <c r="C33" s="480">
        <f>'Tabelle 3.3'!J30</f>
        <v>20.342205323193916</v>
      </c>
      <c r="D33" s="481">
        <f t="shared" si="3"/>
        <v>4.1383387525864617</v>
      </c>
      <c r="E33" s="481">
        <f t="shared" si="3"/>
        <v>20.342205323193916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-2.7358490566037736</v>
      </c>
      <c r="C34" s="480">
        <f>'Tabelle 3.3'!J31</f>
        <v>1.9791666666666667</v>
      </c>
      <c r="D34" s="481">
        <f t="shared" si="3"/>
        <v>-2.7358490566037736</v>
      </c>
      <c r="E34" s="481">
        <f t="shared" si="3"/>
        <v>1.9791666666666667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22.222222222222221</v>
      </c>
      <c r="C37" s="480">
        <f>'Tabelle 3.3'!J34</f>
        <v>22.222222222222221</v>
      </c>
      <c r="D37" s="481">
        <f t="shared" si="3"/>
        <v>22.222222222222221</v>
      </c>
      <c r="E37" s="481">
        <f t="shared" si="3"/>
        <v>22.222222222222221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-5.5794871794871792</v>
      </c>
      <c r="C38" s="480">
        <f>'Tabelle 3.3'!J35</f>
        <v>-0.63291139240506333</v>
      </c>
      <c r="D38" s="481">
        <f t="shared" si="3"/>
        <v>-5.5794871794871792</v>
      </c>
      <c r="E38" s="481">
        <f t="shared" si="3"/>
        <v>-0.63291139240506333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-1.9754432416997638</v>
      </c>
      <c r="C39" s="480">
        <f>'Tabelle 3.3'!J36</f>
        <v>1.5988118119867203</v>
      </c>
      <c r="D39" s="481">
        <f t="shared" si="3"/>
        <v>-1.9754432416997638</v>
      </c>
      <c r="E39" s="481">
        <f t="shared" si="3"/>
        <v>1.5988118119867203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-1.9754432416997638</v>
      </c>
      <c r="C45" s="480">
        <f>'Tabelle 3.3'!J36</f>
        <v>1.5988118119867203</v>
      </c>
      <c r="D45" s="481">
        <f t="shared" si="3"/>
        <v>-1.9754432416997638</v>
      </c>
      <c r="E45" s="481">
        <f t="shared" si="3"/>
        <v>1.5988118119867203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44676</v>
      </c>
      <c r="C51" s="487">
        <v>7327</v>
      </c>
      <c r="D51" s="487">
        <v>3966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45253</v>
      </c>
      <c r="C52" s="487">
        <v>7574</v>
      </c>
      <c r="D52" s="487">
        <v>4021</v>
      </c>
      <c r="E52" s="488">
        <f t="shared" ref="E52:G70" si="11">IF($A$51=37802,IF(COUNTBLANK(B$51:B$70)&gt;0,#N/A,B52/B$51*100),IF(COUNTBLANK(B$51:B$75)&gt;0,#N/A,B52/B$51*100))</f>
        <v>101.29152117467993</v>
      </c>
      <c r="F52" s="488">
        <f t="shared" si="11"/>
        <v>103.3710932168691</v>
      </c>
      <c r="G52" s="488">
        <f t="shared" si="11"/>
        <v>101.38678769541099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45830</v>
      </c>
      <c r="C53" s="487">
        <v>7455</v>
      </c>
      <c r="D53" s="487">
        <v>4135</v>
      </c>
      <c r="E53" s="488">
        <f t="shared" si="11"/>
        <v>102.58304234935984</v>
      </c>
      <c r="F53" s="488">
        <f t="shared" si="11"/>
        <v>101.74696328647468</v>
      </c>
      <c r="G53" s="488">
        <f t="shared" si="11"/>
        <v>104.26122037317197</v>
      </c>
      <c r="H53" s="489">
        <f>IF(ISERROR(L53)=TRUE,IF(MONTH(A53)=MONTH(MAX(A$51:A$75)),A53,""),"")</f>
        <v>41883</v>
      </c>
      <c r="I53" s="488">
        <f t="shared" si="12"/>
        <v>102.58304234935984</v>
      </c>
      <c r="J53" s="488">
        <f t="shared" si="10"/>
        <v>101.74696328647468</v>
      </c>
      <c r="K53" s="488">
        <f t="shared" si="10"/>
        <v>104.26122037317197</v>
      </c>
      <c r="L53" s="488" t="e">
        <f t="shared" si="13"/>
        <v>#N/A</v>
      </c>
    </row>
    <row r="54" spans="1:14" ht="15" customHeight="1" x14ac:dyDescent="0.2">
      <c r="A54" s="490" t="s">
        <v>462</v>
      </c>
      <c r="B54" s="487">
        <v>45440</v>
      </c>
      <c r="C54" s="487">
        <v>7579</v>
      </c>
      <c r="D54" s="487">
        <v>4242</v>
      </c>
      <c r="E54" s="488">
        <f t="shared" si="11"/>
        <v>101.71009042886561</v>
      </c>
      <c r="F54" s="488">
        <f t="shared" si="11"/>
        <v>103.43933397024702</v>
      </c>
      <c r="G54" s="488">
        <f t="shared" si="11"/>
        <v>106.95915279878972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46034</v>
      </c>
      <c r="C55" s="487">
        <v>7299</v>
      </c>
      <c r="D55" s="487">
        <v>4126</v>
      </c>
      <c r="E55" s="488">
        <f t="shared" si="11"/>
        <v>103.03966335392604</v>
      </c>
      <c r="F55" s="488">
        <f t="shared" si="11"/>
        <v>99.617851781083672</v>
      </c>
      <c r="G55" s="488">
        <f t="shared" si="11"/>
        <v>104.03429147755925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45936</v>
      </c>
      <c r="C56" s="487">
        <v>7528</v>
      </c>
      <c r="D56" s="487">
        <v>4217</v>
      </c>
      <c r="E56" s="488">
        <f t="shared" si="11"/>
        <v>102.82030620467364</v>
      </c>
      <c r="F56" s="488">
        <f t="shared" si="11"/>
        <v>102.74327828579229</v>
      </c>
      <c r="G56" s="488">
        <f t="shared" si="11"/>
        <v>106.32879475542107</v>
      </c>
      <c r="H56" s="489" t="str">
        <f t="shared" si="14"/>
        <v/>
      </c>
      <c r="I56" s="488" t="str">
        <f t="shared" si="12"/>
        <v/>
      </c>
      <c r="J56" s="488" t="str">
        <f t="shared" si="10"/>
        <v/>
      </c>
      <c r="K56" s="488" t="str">
        <f t="shared" si="10"/>
        <v/>
      </c>
      <c r="L56" s="488" t="e">
        <f t="shared" si="13"/>
        <v>#N/A</v>
      </c>
    </row>
    <row r="57" spans="1:14" ht="15" customHeight="1" x14ac:dyDescent="0.2">
      <c r="A57" s="490">
        <v>42248</v>
      </c>
      <c r="B57" s="487">
        <v>46553</v>
      </c>
      <c r="C57" s="487">
        <v>7372</v>
      </c>
      <c r="D57" s="487">
        <v>4381</v>
      </c>
      <c r="E57" s="488">
        <f t="shared" si="11"/>
        <v>104.20136090966068</v>
      </c>
      <c r="F57" s="488">
        <f t="shared" si="11"/>
        <v>100.61416678040125</v>
      </c>
      <c r="G57" s="488">
        <f t="shared" si="11"/>
        <v>110.46394351991931</v>
      </c>
      <c r="H57" s="489">
        <f t="shared" si="14"/>
        <v>42248</v>
      </c>
      <c r="I57" s="488">
        <f t="shared" si="12"/>
        <v>104.20136090966068</v>
      </c>
      <c r="J57" s="488">
        <f t="shared" si="10"/>
        <v>100.61416678040125</v>
      </c>
      <c r="K57" s="488">
        <f t="shared" si="10"/>
        <v>110.46394351991931</v>
      </c>
      <c r="L57" s="488" t="e">
        <f t="shared" si="13"/>
        <v>#N/A</v>
      </c>
    </row>
    <row r="58" spans="1:14" ht="15" customHeight="1" x14ac:dyDescent="0.2">
      <c r="A58" s="490" t="s">
        <v>465</v>
      </c>
      <c r="B58" s="487">
        <v>46240</v>
      </c>
      <c r="C58" s="487">
        <v>7444</v>
      </c>
      <c r="D58" s="487">
        <v>4404</v>
      </c>
      <c r="E58" s="488">
        <f t="shared" si="11"/>
        <v>103.5007610350076</v>
      </c>
      <c r="F58" s="488">
        <f t="shared" si="11"/>
        <v>101.59683362904326</v>
      </c>
      <c r="G58" s="488">
        <f t="shared" si="11"/>
        <v>111.04387291981845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45959</v>
      </c>
      <c r="C59" s="487">
        <v>7245</v>
      </c>
      <c r="D59" s="487">
        <v>4284</v>
      </c>
      <c r="E59" s="488">
        <f t="shared" si="11"/>
        <v>102.87178798460023</v>
      </c>
      <c r="F59" s="488">
        <f t="shared" si="11"/>
        <v>98.880851644602146</v>
      </c>
      <c r="G59" s="488">
        <f t="shared" si="11"/>
        <v>108.018154311649</v>
      </c>
      <c r="H59" s="489" t="str">
        <f t="shared" si="14"/>
        <v/>
      </c>
      <c r="I59" s="488" t="str">
        <f t="shared" si="12"/>
        <v/>
      </c>
      <c r="J59" s="488" t="str">
        <f t="shared" si="10"/>
        <v/>
      </c>
      <c r="K59" s="488" t="str">
        <f t="shared" si="10"/>
        <v/>
      </c>
      <c r="L59" s="488" t="e">
        <f t="shared" si="13"/>
        <v>#N/A</v>
      </c>
    </row>
    <row r="60" spans="1:14" ht="15" customHeight="1" x14ac:dyDescent="0.2">
      <c r="A60" s="490" t="s">
        <v>467</v>
      </c>
      <c r="B60" s="487">
        <v>46033</v>
      </c>
      <c r="C60" s="487">
        <v>7313</v>
      </c>
      <c r="D60" s="487">
        <v>4370</v>
      </c>
      <c r="E60" s="488">
        <f t="shared" si="11"/>
        <v>103.03742501566838</v>
      </c>
      <c r="F60" s="488">
        <f t="shared" si="11"/>
        <v>99.808925890541829</v>
      </c>
      <c r="G60" s="488">
        <f t="shared" si="11"/>
        <v>110.18658598083712</v>
      </c>
      <c r="H60" s="489" t="str">
        <f t="shared" si="14"/>
        <v/>
      </c>
      <c r="I60" s="488" t="str">
        <f t="shared" si="12"/>
        <v/>
      </c>
      <c r="J60" s="488" t="str">
        <f t="shared" si="10"/>
        <v/>
      </c>
      <c r="K60" s="488" t="str">
        <f t="shared" si="10"/>
        <v/>
      </c>
      <c r="L60" s="488" t="e">
        <f t="shared" si="13"/>
        <v>#N/A</v>
      </c>
    </row>
    <row r="61" spans="1:14" ht="15" customHeight="1" x14ac:dyDescent="0.2">
      <c r="A61" s="490">
        <v>42614</v>
      </c>
      <c r="B61" s="487">
        <v>46541</v>
      </c>
      <c r="C61" s="487">
        <v>7266</v>
      </c>
      <c r="D61" s="487">
        <v>4470</v>
      </c>
      <c r="E61" s="488">
        <f t="shared" si="11"/>
        <v>104.17450085056853</v>
      </c>
      <c r="F61" s="488">
        <f t="shared" si="11"/>
        <v>99.167462808789409</v>
      </c>
      <c r="G61" s="488">
        <f t="shared" si="11"/>
        <v>112.70801815431165</v>
      </c>
      <c r="H61" s="489">
        <f t="shared" si="14"/>
        <v>42614</v>
      </c>
      <c r="I61" s="488">
        <f t="shared" si="12"/>
        <v>104.17450085056853</v>
      </c>
      <c r="J61" s="488">
        <f t="shared" si="10"/>
        <v>99.167462808789409</v>
      </c>
      <c r="K61" s="488">
        <f t="shared" si="10"/>
        <v>112.70801815431165</v>
      </c>
      <c r="L61" s="488" t="e">
        <f t="shared" si="13"/>
        <v>#N/A</v>
      </c>
    </row>
    <row r="62" spans="1:14" ht="15" customHeight="1" x14ac:dyDescent="0.2">
      <c r="A62" s="490" t="s">
        <v>468</v>
      </c>
      <c r="B62" s="487">
        <v>46727</v>
      </c>
      <c r="C62" s="487">
        <v>7201</v>
      </c>
      <c r="D62" s="487">
        <v>4482</v>
      </c>
      <c r="E62" s="488">
        <f t="shared" si="11"/>
        <v>104.59083176649655</v>
      </c>
      <c r="F62" s="488">
        <f t="shared" si="11"/>
        <v>98.28033301487649</v>
      </c>
      <c r="G62" s="488">
        <f t="shared" si="11"/>
        <v>113.01059001512859</v>
      </c>
      <c r="H62" s="489" t="str">
        <f t="shared" si="14"/>
        <v/>
      </c>
      <c r="I62" s="488" t="str">
        <f t="shared" si="12"/>
        <v/>
      </c>
      <c r="J62" s="488" t="str">
        <f t="shared" si="10"/>
        <v/>
      </c>
      <c r="K62" s="488" t="str">
        <f t="shared" si="10"/>
        <v/>
      </c>
      <c r="L62" s="488" t="e">
        <f t="shared" si="13"/>
        <v>#N/A</v>
      </c>
    </row>
    <row r="63" spans="1:14" ht="15" customHeight="1" x14ac:dyDescent="0.2">
      <c r="A63" s="490" t="s">
        <v>469</v>
      </c>
      <c r="B63" s="487">
        <v>47106</v>
      </c>
      <c r="C63" s="487">
        <v>7082</v>
      </c>
      <c r="D63" s="487">
        <v>4499</v>
      </c>
      <c r="E63" s="488">
        <f t="shared" si="11"/>
        <v>105.43916196615632</v>
      </c>
      <c r="F63" s="488">
        <f t="shared" si="11"/>
        <v>96.656203084482044</v>
      </c>
      <c r="G63" s="488">
        <f t="shared" si="11"/>
        <v>113.43923348461927</v>
      </c>
      <c r="H63" s="489" t="str">
        <f t="shared" si="14"/>
        <v/>
      </c>
      <c r="I63" s="488" t="str">
        <f t="shared" si="12"/>
        <v/>
      </c>
      <c r="J63" s="488" t="str">
        <f t="shared" si="10"/>
        <v/>
      </c>
      <c r="K63" s="488" t="str">
        <f t="shared" si="10"/>
        <v/>
      </c>
      <c r="L63" s="488" t="e">
        <f t="shared" si="13"/>
        <v>#N/A</v>
      </c>
    </row>
    <row r="64" spans="1:14" ht="15" customHeight="1" x14ac:dyDescent="0.2">
      <c r="A64" s="490" t="s">
        <v>470</v>
      </c>
      <c r="B64" s="487">
        <v>47412</v>
      </c>
      <c r="C64" s="487">
        <v>7216</v>
      </c>
      <c r="D64" s="487">
        <v>4551</v>
      </c>
      <c r="E64" s="488">
        <f t="shared" si="11"/>
        <v>106.12409347300564</v>
      </c>
      <c r="F64" s="488">
        <f t="shared" si="11"/>
        <v>98.485055275010239</v>
      </c>
      <c r="G64" s="488">
        <f t="shared" si="11"/>
        <v>114.75037821482603</v>
      </c>
      <c r="H64" s="489" t="str">
        <f t="shared" si="14"/>
        <v/>
      </c>
      <c r="I64" s="488" t="str">
        <f t="shared" si="12"/>
        <v/>
      </c>
      <c r="J64" s="488" t="str">
        <f t="shared" si="10"/>
        <v/>
      </c>
      <c r="K64" s="488" t="str">
        <f t="shared" si="10"/>
        <v/>
      </c>
      <c r="L64" s="488" t="e">
        <f t="shared" si="13"/>
        <v>#N/A</v>
      </c>
    </row>
    <row r="65" spans="1:12" ht="15" customHeight="1" x14ac:dyDescent="0.2">
      <c r="A65" s="490">
        <v>42979</v>
      </c>
      <c r="B65" s="487">
        <v>47788</v>
      </c>
      <c r="C65" s="487">
        <v>7128</v>
      </c>
      <c r="D65" s="487">
        <v>4681</v>
      </c>
      <c r="E65" s="488">
        <f t="shared" si="11"/>
        <v>106.96570865789239</v>
      </c>
      <c r="F65" s="488">
        <f t="shared" si="11"/>
        <v>97.2840180155589</v>
      </c>
      <c r="G65" s="488">
        <f t="shared" si="11"/>
        <v>118.02824004034291</v>
      </c>
      <c r="H65" s="489">
        <f t="shared" si="14"/>
        <v>42979</v>
      </c>
      <c r="I65" s="488">
        <f t="shared" si="12"/>
        <v>106.96570865789239</v>
      </c>
      <c r="J65" s="488">
        <f t="shared" si="10"/>
        <v>97.2840180155589</v>
      </c>
      <c r="K65" s="488">
        <f t="shared" si="10"/>
        <v>118.02824004034291</v>
      </c>
      <c r="L65" s="488" t="e">
        <f t="shared" si="13"/>
        <v>#N/A</v>
      </c>
    </row>
    <row r="66" spans="1:12" ht="15" customHeight="1" x14ac:dyDescent="0.2">
      <c r="A66" s="490" t="s">
        <v>471</v>
      </c>
      <c r="B66" s="487">
        <v>47600</v>
      </c>
      <c r="C66" s="487">
        <v>7085</v>
      </c>
      <c r="D66" s="487">
        <v>4706</v>
      </c>
      <c r="E66" s="488">
        <f t="shared" si="11"/>
        <v>106.54490106544901</v>
      </c>
      <c r="F66" s="488">
        <f t="shared" si="11"/>
        <v>96.697147536508794</v>
      </c>
      <c r="G66" s="488">
        <f t="shared" si="11"/>
        <v>118.65859808371155</v>
      </c>
      <c r="H66" s="489" t="str">
        <f t="shared" si="14"/>
        <v/>
      </c>
      <c r="I66" s="488" t="str">
        <f t="shared" si="12"/>
        <v/>
      </c>
      <c r="J66" s="488" t="str">
        <f t="shared" si="10"/>
        <v/>
      </c>
      <c r="K66" s="488" t="str">
        <f t="shared" si="10"/>
        <v/>
      </c>
      <c r="L66" s="488" t="e">
        <f t="shared" si="13"/>
        <v>#N/A</v>
      </c>
    </row>
    <row r="67" spans="1:12" ht="15" customHeight="1" x14ac:dyDescent="0.2">
      <c r="A67" s="490" t="s">
        <v>472</v>
      </c>
      <c r="B67" s="487">
        <v>47674</v>
      </c>
      <c r="C67" s="487">
        <v>6840</v>
      </c>
      <c r="D67" s="487">
        <v>4688</v>
      </c>
      <c r="E67" s="488">
        <f t="shared" si="11"/>
        <v>106.71053809651714</v>
      </c>
      <c r="F67" s="488">
        <f t="shared" si="11"/>
        <v>93.353350620990867</v>
      </c>
      <c r="G67" s="488">
        <f t="shared" si="11"/>
        <v>118.20474029248614</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47701</v>
      </c>
      <c r="C68" s="487">
        <v>7047</v>
      </c>
      <c r="D68" s="487">
        <v>4862</v>
      </c>
      <c r="E68" s="488">
        <f t="shared" si="11"/>
        <v>106.77097322947444</v>
      </c>
      <c r="F68" s="488">
        <f t="shared" si="11"/>
        <v>96.178517810836624</v>
      </c>
      <c r="G68" s="488">
        <f t="shared" si="11"/>
        <v>122.59203227433181</v>
      </c>
      <c r="H68" s="489" t="str">
        <f t="shared" si="14"/>
        <v/>
      </c>
      <c r="I68" s="488" t="str">
        <f t="shared" si="12"/>
        <v/>
      </c>
      <c r="J68" s="488" t="str">
        <f t="shared" si="12"/>
        <v/>
      </c>
      <c r="K68" s="488" t="str">
        <f t="shared" si="12"/>
        <v/>
      </c>
      <c r="L68" s="488" t="e">
        <f t="shared" si="13"/>
        <v>#N/A</v>
      </c>
    </row>
    <row r="69" spans="1:12" ht="15" customHeight="1" x14ac:dyDescent="0.2">
      <c r="A69" s="490">
        <v>43344</v>
      </c>
      <c r="B69" s="487">
        <v>49152</v>
      </c>
      <c r="C69" s="487">
        <v>6948</v>
      </c>
      <c r="D69" s="487">
        <v>4959</v>
      </c>
      <c r="E69" s="488">
        <f t="shared" si="11"/>
        <v>110.01880204136449</v>
      </c>
      <c r="F69" s="488">
        <f t="shared" si="11"/>
        <v>94.827350893953863</v>
      </c>
      <c r="G69" s="488">
        <f t="shared" si="11"/>
        <v>125.03782148260211</v>
      </c>
      <c r="H69" s="489">
        <f t="shared" si="14"/>
        <v>43344</v>
      </c>
      <c r="I69" s="488">
        <f t="shared" si="12"/>
        <v>110.01880204136449</v>
      </c>
      <c r="J69" s="488">
        <f t="shared" si="12"/>
        <v>94.827350893953863</v>
      </c>
      <c r="K69" s="488">
        <f t="shared" si="12"/>
        <v>125.03782148260211</v>
      </c>
      <c r="L69" s="488" t="e">
        <f t="shared" si="13"/>
        <v>#N/A</v>
      </c>
    </row>
    <row r="70" spans="1:12" ht="15" customHeight="1" x14ac:dyDescent="0.2">
      <c r="A70" s="490" t="s">
        <v>474</v>
      </c>
      <c r="B70" s="487">
        <v>48764</v>
      </c>
      <c r="C70" s="487">
        <v>7235</v>
      </c>
      <c r="D70" s="487">
        <v>5087</v>
      </c>
      <c r="E70" s="488">
        <f t="shared" si="11"/>
        <v>109.15032679738562</v>
      </c>
      <c r="F70" s="488">
        <f t="shared" si="11"/>
        <v>98.744370137846332</v>
      </c>
      <c r="G70" s="488">
        <f t="shared" si="11"/>
        <v>128.26525466464952</v>
      </c>
      <c r="H70" s="489" t="str">
        <f t="shared" si="14"/>
        <v/>
      </c>
      <c r="I70" s="488" t="str">
        <f t="shared" si="12"/>
        <v/>
      </c>
      <c r="J70" s="488" t="str">
        <f t="shared" si="12"/>
        <v/>
      </c>
      <c r="K70" s="488" t="str">
        <f t="shared" si="12"/>
        <v/>
      </c>
      <c r="L70" s="488" t="e">
        <f t="shared" si="13"/>
        <v>#N/A</v>
      </c>
    </row>
    <row r="71" spans="1:12" ht="15" customHeight="1" x14ac:dyDescent="0.2">
      <c r="A71" s="490" t="s">
        <v>475</v>
      </c>
      <c r="B71" s="487">
        <v>48291</v>
      </c>
      <c r="C71" s="487">
        <v>7156</v>
      </c>
      <c r="D71" s="487">
        <v>5089</v>
      </c>
      <c r="E71" s="491">
        <f t="shared" ref="E71:G75" si="15">IF($A$51=37802,IF(COUNTBLANK(B$51:B$70)&gt;0,#N/A,IF(ISBLANK(B71)=FALSE,B71/B$51*100,#N/A)),IF(COUNTBLANK(B$51:B$75)&gt;0,#N/A,B71/B$51*100))</f>
        <v>108.09159280150415</v>
      </c>
      <c r="F71" s="491">
        <f t="shared" si="15"/>
        <v>97.666166234475227</v>
      </c>
      <c r="G71" s="491">
        <f t="shared" si="15"/>
        <v>128.31568330811902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48230</v>
      </c>
      <c r="C72" s="487">
        <v>7332</v>
      </c>
      <c r="D72" s="487">
        <v>5163</v>
      </c>
      <c r="E72" s="491">
        <f t="shared" si="15"/>
        <v>107.95505416778583</v>
      </c>
      <c r="F72" s="491">
        <f t="shared" si="15"/>
        <v>100.06824075337792</v>
      </c>
      <c r="G72" s="491">
        <f t="shared" si="15"/>
        <v>130.18154311649016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48770</v>
      </c>
      <c r="C73" s="487">
        <v>7239</v>
      </c>
      <c r="D73" s="487">
        <v>5387</v>
      </c>
      <c r="E73" s="491">
        <f t="shared" si="15"/>
        <v>109.16375682693169</v>
      </c>
      <c r="F73" s="491">
        <f t="shared" si="15"/>
        <v>98.79896274054866</v>
      </c>
      <c r="G73" s="491">
        <f t="shared" si="15"/>
        <v>135.82955118507311</v>
      </c>
      <c r="H73" s="492">
        <f>IF(A$51=37802,IF(ISERROR(L73)=TRUE,IF(ISBLANK(A73)=FALSE,IF(MONTH(A73)=MONTH(MAX(A$51:A$75)),A73,""),""),""),IF(ISERROR(L73)=TRUE,IF(MONTH(A73)=MONTH(MAX(A$51:A$75)),A73,""),""))</f>
        <v>43709</v>
      </c>
      <c r="I73" s="488">
        <f t="shared" si="12"/>
        <v>109.16375682693169</v>
      </c>
      <c r="J73" s="488">
        <f t="shared" si="12"/>
        <v>98.79896274054866</v>
      </c>
      <c r="K73" s="488">
        <f t="shared" si="12"/>
        <v>135.82955118507311</v>
      </c>
      <c r="L73" s="488" t="e">
        <f t="shared" si="13"/>
        <v>#N/A</v>
      </c>
    </row>
    <row r="74" spans="1:12" ht="15" customHeight="1" x14ac:dyDescent="0.2">
      <c r="A74" s="490" t="s">
        <v>477</v>
      </c>
      <c r="B74" s="487">
        <v>48340</v>
      </c>
      <c r="C74" s="487">
        <v>7425</v>
      </c>
      <c r="D74" s="487">
        <v>5352</v>
      </c>
      <c r="E74" s="491">
        <f t="shared" si="15"/>
        <v>108.20127137613036</v>
      </c>
      <c r="F74" s="491">
        <f t="shared" si="15"/>
        <v>101.33751876620718</v>
      </c>
      <c r="G74" s="491">
        <f t="shared" si="15"/>
        <v>134.94704992435703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46990</v>
      </c>
      <c r="C75" s="493">
        <v>7248</v>
      </c>
      <c r="D75" s="493">
        <v>5178</v>
      </c>
      <c r="E75" s="491">
        <f t="shared" si="15"/>
        <v>105.17951472826574</v>
      </c>
      <c r="F75" s="491">
        <f t="shared" si="15"/>
        <v>98.92179609662891</v>
      </c>
      <c r="G75" s="491">
        <f t="shared" si="15"/>
        <v>130.55975794251137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109.16375682693169</v>
      </c>
      <c r="J77" s="488">
        <f>IF(J75&lt;&gt;"",J75,IF(J74&lt;&gt;"",J74,IF(J73&lt;&gt;"",J73,IF(J72&lt;&gt;"",J72,IF(J71&lt;&gt;"",J71,IF(J70&lt;&gt;"",J70,""))))))</f>
        <v>98.79896274054866</v>
      </c>
      <c r="K77" s="488">
        <f>IF(K75&lt;&gt;"",K75,IF(K74&lt;&gt;"",K74,IF(K73&lt;&gt;"",K73,IF(K72&lt;&gt;"",K72,IF(K71&lt;&gt;"",K71,IF(K70&lt;&gt;"",K70,""))))))</f>
        <v>135.82955118507311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+9,2%</v>
      </c>
      <c r="J79" s="488" t="str">
        <f>"GeB - ausschließlich: "&amp;IF(J77&gt;100,"+","")&amp;TEXT(J77-100,"0,0")&amp;"%"</f>
        <v>GeB - ausschließlich: -1,2%</v>
      </c>
      <c r="K79" s="488" t="str">
        <f>"GeB - im Nebenjob: "&amp;IF(K77&gt;100,"+","")&amp;TEXT(K77-100,"0,0")&amp;"%"</f>
        <v>GeB - im Nebenjob: +35,8%</v>
      </c>
    </row>
    <row r="81" spans="9:9" ht="15" customHeight="1" x14ac:dyDescent="0.2">
      <c r="I81" s="488" t="str">
        <f>IF(ISERROR(HLOOKUP(1,I$78:K$79,2,FALSE)),"",HLOOKUP(1,I$78:K$79,2,FALSE))</f>
        <v>GeB - im Nebenjob: +35,8%</v>
      </c>
    </row>
    <row r="82" spans="9:9" ht="15" customHeight="1" x14ac:dyDescent="0.2">
      <c r="I82" s="488" t="str">
        <f>IF(ISERROR(HLOOKUP(2,I$78:K$79,2,FALSE)),"",HLOOKUP(2,I$78:K$79,2,FALSE))</f>
        <v>SvB: +9,2%</v>
      </c>
    </row>
    <row r="83" spans="9:9" ht="15" customHeight="1" x14ac:dyDescent="0.2">
      <c r="I83" s="488" t="str">
        <f>IF(ISERROR(HLOOKUP(3,I$78:K$79,2,FALSE)),"",HLOOKUP(3,I$78:K$79,2,FALSE))</f>
        <v>GeB - ausschließlich: -1,2%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46990</v>
      </c>
      <c r="E12" s="114">
        <v>48340</v>
      </c>
      <c r="F12" s="114">
        <v>48770</v>
      </c>
      <c r="G12" s="114">
        <v>48230</v>
      </c>
      <c r="H12" s="114">
        <v>48291</v>
      </c>
      <c r="I12" s="115">
        <v>-1301</v>
      </c>
      <c r="J12" s="116">
        <v>-2.6940837837278169</v>
      </c>
      <c r="N12" s="117"/>
    </row>
    <row r="13" spans="1:15" s="110" customFormat="1" ht="13.5" customHeight="1" x14ac:dyDescent="0.2">
      <c r="A13" s="118" t="s">
        <v>105</v>
      </c>
      <c r="B13" s="119" t="s">
        <v>106</v>
      </c>
      <c r="C13" s="113">
        <v>53.230474569057243</v>
      </c>
      <c r="D13" s="114">
        <v>25013</v>
      </c>
      <c r="E13" s="114">
        <v>25768</v>
      </c>
      <c r="F13" s="114">
        <v>26267</v>
      </c>
      <c r="G13" s="114">
        <v>26049</v>
      </c>
      <c r="H13" s="114">
        <v>25922</v>
      </c>
      <c r="I13" s="115">
        <v>-909</v>
      </c>
      <c r="J13" s="116">
        <v>-3.5066738677571174</v>
      </c>
    </row>
    <row r="14" spans="1:15" s="110" customFormat="1" ht="13.5" customHeight="1" x14ac:dyDescent="0.2">
      <c r="A14" s="120"/>
      <c r="B14" s="119" t="s">
        <v>107</v>
      </c>
      <c r="C14" s="113">
        <v>46.769525430942757</v>
      </c>
      <c r="D14" s="114">
        <v>21977</v>
      </c>
      <c r="E14" s="114">
        <v>22572</v>
      </c>
      <c r="F14" s="114">
        <v>22503</v>
      </c>
      <c r="G14" s="114">
        <v>22181</v>
      </c>
      <c r="H14" s="114">
        <v>22369</v>
      </c>
      <c r="I14" s="115">
        <v>-392</v>
      </c>
      <c r="J14" s="116">
        <v>-1.7524252313469533</v>
      </c>
    </row>
    <row r="15" spans="1:15" s="110" customFormat="1" ht="13.5" customHeight="1" x14ac:dyDescent="0.2">
      <c r="A15" s="118" t="s">
        <v>105</v>
      </c>
      <c r="B15" s="121" t="s">
        <v>108</v>
      </c>
      <c r="C15" s="113">
        <v>10.223451798254947</v>
      </c>
      <c r="D15" s="114">
        <v>4804</v>
      </c>
      <c r="E15" s="114">
        <v>5063</v>
      </c>
      <c r="F15" s="114">
        <v>5131</v>
      </c>
      <c r="G15" s="114">
        <v>4624</v>
      </c>
      <c r="H15" s="114">
        <v>4838</v>
      </c>
      <c r="I15" s="115">
        <v>-34</v>
      </c>
      <c r="J15" s="116">
        <v>-0.70276973956180244</v>
      </c>
    </row>
    <row r="16" spans="1:15" s="110" customFormat="1" ht="13.5" customHeight="1" x14ac:dyDescent="0.2">
      <c r="A16" s="118"/>
      <c r="B16" s="121" t="s">
        <v>109</v>
      </c>
      <c r="C16" s="113">
        <v>68.991274739306235</v>
      </c>
      <c r="D16" s="114">
        <v>32419</v>
      </c>
      <c r="E16" s="114">
        <v>33356</v>
      </c>
      <c r="F16" s="114">
        <v>33676</v>
      </c>
      <c r="G16" s="114">
        <v>33822</v>
      </c>
      <c r="H16" s="114">
        <v>33807</v>
      </c>
      <c r="I16" s="115">
        <v>-1388</v>
      </c>
      <c r="J16" s="116">
        <v>-4.1056585914159793</v>
      </c>
    </row>
    <row r="17" spans="1:10" s="110" customFormat="1" ht="13.5" customHeight="1" x14ac:dyDescent="0.2">
      <c r="A17" s="118"/>
      <c r="B17" s="121" t="s">
        <v>110</v>
      </c>
      <c r="C17" s="113">
        <v>19.438178335816133</v>
      </c>
      <c r="D17" s="114">
        <v>9134</v>
      </c>
      <c r="E17" s="114">
        <v>9301</v>
      </c>
      <c r="F17" s="114">
        <v>9336</v>
      </c>
      <c r="G17" s="114">
        <v>9233</v>
      </c>
      <c r="H17" s="114">
        <v>9122</v>
      </c>
      <c r="I17" s="115">
        <v>12</v>
      </c>
      <c r="J17" s="116">
        <v>0.131550098662574</v>
      </c>
    </row>
    <row r="18" spans="1:10" s="110" customFormat="1" ht="13.5" customHeight="1" x14ac:dyDescent="0.2">
      <c r="A18" s="120"/>
      <c r="B18" s="121" t="s">
        <v>111</v>
      </c>
      <c r="C18" s="113">
        <v>1.3470951266226856</v>
      </c>
      <c r="D18" s="114">
        <v>633</v>
      </c>
      <c r="E18" s="114">
        <v>620</v>
      </c>
      <c r="F18" s="114">
        <v>627</v>
      </c>
      <c r="G18" s="114">
        <v>551</v>
      </c>
      <c r="H18" s="114">
        <v>524</v>
      </c>
      <c r="I18" s="115">
        <v>109</v>
      </c>
      <c r="J18" s="116">
        <v>20.801526717557252</v>
      </c>
    </row>
    <row r="19" spans="1:10" s="110" customFormat="1" ht="13.5" customHeight="1" x14ac:dyDescent="0.2">
      <c r="A19" s="120"/>
      <c r="B19" s="121" t="s">
        <v>112</v>
      </c>
      <c r="C19" s="113">
        <v>0.40221323685890614</v>
      </c>
      <c r="D19" s="114">
        <v>189</v>
      </c>
      <c r="E19" s="114">
        <v>203</v>
      </c>
      <c r="F19" s="114">
        <v>193</v>
      </c>
      <c r="G19" s="114">
        <v>153</v>
      </c>
      <c r="H19" s="114">
        <v>137</v>
      </c>
      <c r="I19" s="115">
        <v>52</v>
      </c>
      <c r="J19" s="116">
        <v>37.956204379562045</v>
      </c>
    </row>
    <row r="20" spans="1:10" s="110" customFormat="1" ht="13.5" customHeight="1" x14ac:dyDescent="0.2">
      <c r="A20" s="118" t="s">
        <v>113</v>
      </c>
      <c r="B20" s="122" t="s">
        <v>114</v>
      </c>
      <c r="C20" s="113">
        <v>68.835922536709944</v>
      </c>
      <c r="D20" s="114">
        <v>32346</v>
      </c>
      <c r="E20" s="114">
        <v>33291</v>
      </c>
      <c r="F20" s="114">
        <v>33701</v>
      </c>
      <c r="G20" s="114">
        <v>33290</v>
      </c>
      <c r="H20" s="114">
        <v>33506</v>
      </c>
      <c r="I20" s="115">
        <v>-1160</v>
      </c>
      <c r="J20" s="116">
        <v>-3.4620664955530351</v>
      </c>
    </row>
    <row r="21" spans="1:10" s="110" customFormat="1" ht="13.5" customHeight="1" x14ac:dyDescent="0.2">
      <c r="A21" s="120"/>
      <c r="B21" s="122" t="s">
        <v>115</v>
      </c>
      <c r="C21" s="113">
        <v>31.164077463290063</v>
      </c>
      <c r="D21" s="114">
        <v>14644</v>
      </c>
      <c r="E21" s="114">
        <v>15049</v>
      </c>
      <c r="F21" s="114">
        <v>15069</v>
      </c>
      <c r="G21" s="114">
        <v>14940</v>
      </c>
      <c r="H21" s="114">
        <v>14785</v>
      </c>
      <c r="I21" s="115">
        <v>-141</v>
      </c>
      <c r="J21" s="116">
        <v>-0.9536692593845113</v>
      </c>
    </row>
    <row r="22" spans="1:10" s="110" customFormat="1" ht="13.5" customHeight="1" x14ac:dyDescent="0.2">
      <c r="A22" s="118" t="s">
        <v>113</v>
      </c>
      <c r="B22" s="122" t="s">
        <v>116</v>
      </c>
      <c r="C22" s="113">
        <v>71.404554160459668</v>
      </c>
      <c r="D22" s="114">
        <v>33553</v>
      </c>
      <c r="E22" s="114">
        <v>34766</v>
      </c>
      <c r="F22" s="114">
        <v>35016</v>
      </c>
      <c r="G22" s="114">
        <v>34682</v>
      </c>
      <c r="H22" s="114">
        <v>34990</v>
      </c>
      <c r="I22" s="115">
        <v>-1437</v>
      </c>
      <c r="J22" s="116">
        <v>-4.1068876821949125</v>
      </c>
    </row>
    <row r="23" spans="1:10" s="110" customFormat="1" ht="13.5" customHeight="1" x14ac:dyDescent="0.2">
      <c r="A23" s="123"/>
      <c r="B23" s="124" t="s">
        <v>117</v>
      </c>
      <c r="C23" s="125">
        <v>28.510321344967014</v>
      </c>
      <c r="D23" s="114">
        <v>13397</v>
      </c>
      <c r="E23" s="114">
        <v>13540</v>
      </c>
      <c r="F23" s="114">
        <v>13721</v>
      </c>
      <c r="G23" s="114">
        <v>13505</v>
      </c>
      <c r="H23" s="114">
        <v>13261</v>
      </c>
      <c r="I23" s="115">
        <v>136</v>
      </c>
      <c r="J23" s="116">
        <v>1.0255636829801673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12426</v>
      </c>
      <c r="E26" s="114">
        <v>12777</v>
      </c>
      <c r="F26" s="114">
        <v>12626</v>
      </c>
      <c r="G26" s="114">
        <v>12495</v>
      </c>
      <c r="H26" s="140">
        <v>12245</v>
      </c>
      <c r="I26" s="115">
        <v>181</v>
      </c>
      <c r="J26" s="116">
        <v>1.4781543487137607</v>
      </c>
    </row>
    <row r="27" spans="1:10" s="110" customFormat="1" ht="13.5" customHeight="1" x14ac:dyDescent="0.2">
      <c r="A27" s="118" t="s">
        <v>105</v>
      </c>
      <c r="B27" s="119" t="s">
        <v>106</v>
      </c>
      <c r="C27" s="113">
        <v>46.676323837115724</v>
      </c>
      <c r="D27" s="115">
        <v>5800</v>
      </c>
      <c r="E27" s="114">
        <v>5965</v>
      </c>
      <c r="F27" s="114">
        <v>5935</v>
      </c>
      <c r="G27" s="114">
        <v>5816</v>
      </c>
      <c r="H27" s="140">
        <v>5668</v>
      </c>
      <c r="I27" s="115">
        <v>132</v>
      </c>
      <c r="J27" s="116">
        <v>2.3288637967537049</v>
      </c>
    </row>
    <row r="28" spans="1:10" s="110" customFormat="1" ht="13.5" customHeight="1" x14ac:dyDescent="0.2">
      <c r="A28" s="120"/>
      <c r="B28" s="119" t="s">
        <v>107</v>
      </c>
      <c r="C28" s="113">
        <v>53.323676162884276</v>
      </c>
      <c r="D28" s="115">
        <v>6626</v>
      </c>
      <c r="E28" s="114">
        <v>6812</v>
      </c>
      <c r="F28" s="114">
        <v>6691</v>
      </c>
      <c r="G28" s="114">
        <v>6679</v>
      </c>
      <c r="H28" s="140">
        <v>6577</v>
      </c>
      <c r="I28" s="115">
        <v>49</v>
      </c>
      <c r="J28" s="116">
        <v>0.74502052607571845</v>
      </c>
    </row>
    <row r="29" spans="1:10" s="110" customFormat="1" ht="13.5" customHeight="1" x14ac:dyDescent="0.2">
      <c r="A29" s="118" t="s">
        <v>105</v>
      </c>
      <c r="B29" s="121" t="s">
        <v>108</v>
      </c>
      <c r="C29" s="113">
        <v>23.104780299372283</v>
      </c>
      <c r="D29" s="115">
        <v>2871</v>
      </c>
      <c r="E29" s="114">
        <v>2839</v>
      </c>
      <c r="F29" s="114">
        <v>2694</v>
      </c>
      <c r="G29" s="114">
        <v>2701</v>
      </c>
      <c r="H29" s="140">
        <v>2613</v>
      </c>
      <c r="I29" s="115">
        <v>258</v>
      </c>
      <c r="J29" s="116">
        <v>9.8737083811710669</v>
      </c>
    </row>
    <row r="30" spans="1:10" s="110" customFormat="1" ht="13.5" customHeight="1" x14ac:dyDescent="0.2">
      <c r="A30" s="118"/>
      <c r="B30" s="121" t="s">
        <v>109</v>
      </c>
      <c r="C30" s="113">
        <v>50.169000482858522</v>
      </c>
      <c r="D30" s="115">
        <v>6234</v>
      </c>
      <c r="E30" s="114">
        <v>6531</v>
      </c>
      <c r="F30" s="114">
        <v>6518</v>
      </c>
      <c r="G30" s="114">
        <v>6425</v>
      </c>
      <c r="H30" s="140">
        <v>6327</v>
      </c>
      <c r="I30" s="115">
        <v>-93</v>
      </c>
      <c r="J30" s="116">
        <v>-1.4698909435751542</v>
      </c>
    </row>
    <row r="31" spans="1:10" s="110" customFormat="1" ht="13.5" customHeight="1" x14ac:dyDescent="0.2">
      <c r="A31" s="118"/>
      <c r="B31" s="121" t="s">
        <v>110</v>
      </c>
      <c r="C31" s="113">
        <v>14.96861419604056</v>
      </c>
      <c r="D31" s="115">
        <v>1860</v>
      </c>
      <c r="E31" s="114">
        <v>1900</v>
      </c>
      <c r="F31" s="114">
        <v>1920</v>
      </c>
      <c r="G31" s="114">
        <v>1911</v>
      </c>
      <c r="H31" s="140">
        <v>1869</v>
      </c>
      <c r="I31" s="115">
        <v>-9</v>
      </c>
      <c r="J31" s="116">
        <v>-0.48154093097913325</v>
      </c>
    </row>
    <row r="32" spans="1:10" s="110" customFormat="1" ht="13.5" customHeight="1" x14ac:dyDescent="0.2">
      <c r="A32" s="120"/>
      <c r="B32" s="121" t="s">
        <v>111</v>
      </c>
      <c r="C32" s="113">
        <v>11.757605021728633</v>
      </c>
      <c r="D32" s="115">
        <v>1461</v>
      </c>
      <c r="E32" s="114">
        <v>1507</v>
      </c>
      <c r="F32" s="114">
        <v>1494</v>
      </c>
      <c r="G32" s="114">
        <v>1458</v>
      </c>
      <c r="H32" s="140">
        <v>1436</v>
      </c>
      <c r="I32" s="115">
        <v>25</v>
      </c>
      <c r="J32" s="116">
        <v>1.7409470752089136</v>
      </c>
    </row>
    <row r="33" spans="1:10" s="110" customFormat="1" ht="13.5" customHeight="1" x14ac:dyDescent="0.2">
      <c r="A33" s="120"/>
      <c r="B33" s="121" t="s">
        <v>112</v>
      </c>
      <c r="C33" s="113">
        <v>0.98985997102848866</v>
      </c>
      <c r="D33" s="115">
        <v>123</v>
      </c>
      <c r="E33" s="114">
        <v>129</v>
      </c>
      <c r="F33" s="114">
        <v>140</v>
      </c>
      <c r="G33" s="114">
        <v>121</v>
      </c>
      <c r="H33" s="140">
        <v>111</v>
      </c>
      <c r="I33" s="115">
        <v>12</v>
      </c>
      <c r="J33" s="116">
        <v>10.810810810810811</v>
      </c>
    </row>
    <row r="34" spans="1:10" s="110" customFormat="1" ht="13.5" customHeight="1" x14ac:dyDescent="0.2">
      <c r="A34" s="118" t="s">
        <v>113</v>
      </c>
      <c r="B34" s="122" t="s">
        <v>116</v>
      </c>
      <c r="C34" s="113">
        <v>70.899726380170605</v>
      </c>
      <c r="D34" s="115">
        <v>8810</v>
      </c>
      <c r="E34" s="114">
        <v>8996</v>
      </c>
      <c r="F34" s="114">
        <v>8910</v>
      </c>
      <c r="G34" s="114">
        <v>8813</v>
      </c>
      <c r="H34" s="140">
        <v>8690</v>
      </c>
      <c r="I34" s="115">
        <v>120</v>
      </c>
      <c r="J34" s="116">
        <v>1.380897583429229</v>
      </c>
    </row>
    <row r="35" spans="1:10" s="110" customFormat="1" ht="13.5" customHeight="1" x14ac:dyDescent="0.2">
      <c r="A35" s="118"/>
      <c r="B35" s="119" t="s">
        <v>117</v>
      </c>
      <c r="C35" s="113">
        <v>28.722034443907933</v>
      </c>
      <c r="D35" s="115">
        <v>3569</v>
      </c>
      <c r="E35" s="114">
        <v>3726</v>
      </c>
      <c r="F35" s="114">
        <v>3669</v>
      </c>
      <c r="G35" s="114">
        <v>3630</v>
      </c>
      <c r="H35" s="140">
        <v>3507</v>
      </c>
      <c r="I35" s="115">
        <v>62</v>
      </c>
      <c r="J35" s="116">
        <v>1.7678927858568576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7248</v>
      </c>
      <c r="E37" s="114">
        <v>7425</v>
      </c>
      <c r="F37" s="114">
        <v>7239</v>
      </c>
      <c r="G37" s="114">
        <v>7332</v>
      </c>
      <c r="H37" s="140">
        <v>7156</v>
      </c>
      <c r="I37" s="115">
        <v>92</v>
      </c>
      <c r="J37" s="116">
        <v>1.2856344326439351</v>
      </c>
    </row>
    <row r="38" spans="1:10" s="110" customFormat="1" ht="13.5" customHeight="1" x14ac:dyDescent="0.2">
      <c r="A38" s="118" t="s">
        <v>105</v>
      </c>
      <c r="B38" s="119" t="s">
        <v>106</v>
      </c>
      <c r="C38" s="113">
        <v>45.929911699779247</v>
      </c>
      <c r="D38" s="115">
        <v>3329</v>
      </c>
      <c r="E38" s="114">
        <v>3403</v>
      </c>
      <c r="F38" s="114">
        <v>3321</v>
      </c>
      <c r="G38" s="114">
        <v>3283</v>
      </c>
      <c r="H38" s="140">
        <v>3192</v>
      </c>
      <c r="I38" s="115">
        <v>137</v>
      </c>
      <c r="J38" s="116">
        <v>4.2919799498746869</v>
      </c>
    </row>
    <row r="39" spans="1:10" s="110" customFormat="1" ht="13.5" customHeight="1" x14ac:dyDescent="0.2">
      <c r="A39" s="120"/>
      <c r="B39" s="119" t="s">
        <v>107</v>
      </c>
      <c r="C39" s="113">
        <v>54.070088300220753</v>
      </c>
      <c r="D39" s="115">
        <v>3919</v>
      </c>
      <c r="E39" s="114">
        <v>4022</v>
      </c>
      <c r="F39" s="114">
        <v>3918</v>
      </c>
      <c r="G39" s="114">
        <v>4049</v>
      </c>
      <c r="H39" s="140">
        <v>3964</v>
      </c>
      <c r="I39" s="115">
        <v>-45</v>
      </c>
      <c r="J39" s="116">
        <v>-1.1352169525731584</v>
      </c>
    </row>
    <row r="40" spans="1:10" s="110" customFormat="1" ht="13.5" customHeight="1" x14ac:dyDescent="0.2">
      <c r="A40" s="118" t="s">
        <v>105</v>
      </c>
      <c r="B40" s="121" t="s">
        <v>108</v>
      </c>
      <c r="C40" s="113">
        <v>32.188189845474611</v>
      </c>
      <c r="D40" s="115">
        <v>2333</v>
      </c>
      <c r="E40" s="114">
        <v>2260</v>
      </c>
      <c r="F40" s="114">
        <v>2093</v>
      </c>
      <c r="G40" s="114">
        <v>2195</v>
      </c>
      <c r="H40" s="140">
        <v>2103</v>
      </c>
      <c r="I40" s="115">
        <v>230</v>
      </c>
      <c r="J40" s="116">
        <v>10.936757013789824</v>
      </c>
    </row>
    <row r="41" spans="1:10" s="110" customFormat="1" ht="13.5" customHeight="1" x14ac:dyDescent="0.2">
      <c r="A41" s="118"/>
      <c r="B41" s="121" t="s">
        <v>109</v>
      </c>
      <c r="C41" s="113">
        <v>34.243929359823397</v>
      </c>
      <c r="D41" s="115">
        <v>2482</v>
      </c>
      <c r="E41" s="114">
        <v>2662</v>
      </c>
      <c r="F41" s="114">
        <v>2637</v>
      </c>
      <c r="G41" s="114">
        <v>2677</v>
      </c>
      <c r="H41" s="140">
        <v>2617</v>
      </c>
      <c r="I41" s="115">
        <v>-135</v>
      </c>
      <c r="J41" s="116">
        <v>-5.1585785250286591</v>
      </c>
    </row>
    <row r="42" spans="1:10" s="110" customFormat="1" ht="13.5" customHeight="1" x14ac:dyDescent="0.2">
      <c r="A42" s="118"/>
      <c r="B42" s="121" t="s">
        <v>110</v>
      </c>
      <c r="C42" s="113">
        <v>14.08664459161148</v>
      </c>
      <c r="D42" s="115">
        <v>1021</v>
      </c>
      <c r="E42" s="114">
        <v>1050</v>
      </c>
      <c r="F42" s="114">
        <v>1068</v>
      </c>
      <c r="G42" s="114">
        <v>1051</v>
      </c>
      <c r="H42" s="140">
        <v>1044</v>
      </c>
      <c r="I42" s="115">
        <v>-23</v>
      </c>
      <c r="J42" s="116">
        <v>-2.2030651340996168</v>
      </c>
    </row>
    <row r="43" spans="1:10" s="110" customFormat="1" ht="13.5" customHeight="1" x14ac:dyDescent="0.2">
      <c r="A43" s="120"/>
      <c r="B43" s="121" t="s">
        <v>111</v>
      </c>
      <c r="C43" s="113">
        <v>19.481236203090507</v>
      </c>
      <c r="D43" s="115">
        <v>1412</v>
      </c>
      <c r="E43" s="114">
        <v>1453</v>
      </c>
      <c r="F43" s="114">
        <v>1441</v>
      </c>
      <c r="G43" s="114">
        <v>1409</v>
      </c>
      <c r="H43" s="140">
        <v>1392</v>
      </c>
      <c r="I43" s="115">
        <v>20</v>
      </c>
      <c r="J43" s="116">
        <v>1.4367816091954022</v>
      </c>
    </row>
    <row r="44" spans="1:10" s="110" customFormat="1" ht="13.5" customHeight="1" x14ac:dyDescent="0.2">
      <c r="A44" s="120"/>
      <c r="B44" s="121" t="s">
        <v>112</v>
      </c>
      <c r="C44" s="113">
        <v>1.5176600441501105</v>
      </c>
      <c r="D44" s="115">
        <v>110</v>
      </c>
      <c r="E44" s="114">
        <v>109</v>
      </c>
      <c r="F44" s="114">
        <v>122</v>
      </c>
      <c r="G44" s="114">
        <v>107</v>
      </c>
      <c r="H44" s="140">
        <v>98</v>
      </c>
      <c r="I44" s="115">
        <v>12</v>
      </c>
      <c r="J44" s="116">
        <v>12.244897959183673</v>
      </c>
    </row>
    <row r="45" spans="1:10" s="110" customFormat="1" ht="13.5" customHeight="1" x14ac:dyDescent="0.2">
      <c r="A45" s="118" t="s">
        <v>113</v>
      </c>
      <c r="B45" s="122" t="s">
        <v>116</v>
      </c>
      <c r="C45" s="113">
        <v>73.233995584988961</v>
      </c>
      <c r="D45" s="115">
        <v>5308</v>
      </c>
      <c r="E45" s="114">
        <v>5372</v>
      </c>
      <c r="F45" s="114">
        <v>5242</v>
      </c>
      <c r="G45" s="114">
        <v>5303</v>
      </c>
      <c r="H45" s="140">
        <v>5192</v>
      </c>
      <c r="I45" s="115">
        <v>116</v>
      </c>
      <c r="J45" s="116">
        <v>2.2342064714946073</v>
      </c>
    </row>
    <row r="46" spans="1:10" s="110" customFormat="1" ht="13.5" customHeight="1" x14ac:dyDescent="0.2">
      <c r="A46" s="118"/>
      <c r="B46" s="119" t="s">
        <v>117</v>
      </c>
      <c r="C46" s="113">
        <v>26.117549668874172</v>
      </c>
      <c r="D46" s="115">
        <v>1893</v>
      </c>
      <c r="E46" s="114">
        <v>1999</v>
      </c>
      <c r="F46" s="114">
        <v>1951</v>
      </c>
      <c r="G46" s="114">
        <v>1981</v>
      </c>
      <c r="H46" s="140">
        <v>1920</v>
      </c>
      <c r="I46" s="115">
        <v>-27</v>
      </c>
      <c r="J46" s="116">
        <v>-1.40625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5178</v>
      </c>
      <c r="E48" s="114">
        <v>5352</v>
      </c>
      <c r="F48" s="114">
        <v>5387</v>
      </c>
      <c r="G48" s="114">
        <v>5163</v>
      </c>
      <c r="H48" s="140">
        <v>5089</v>
      </c>
      <c r="I48" s="115">
        <v>89</v>
      </c>
      <c r="J48" s="116">
        <v>1.7488701120062882</v>
      </c>
    </row>
    <row r="49" spans="1:12" s="110" customFormat="1" ht="13.5" customHeight="1" x14ac:dyDescent="0.2">
      <c r="A49" s="118" t="s">
        <v>105</v>
      </c>
      <c r="B49" s="119" t="s">
        <v>106</v>
      </c>
      <c r="C49" s="113">
        <v>47.721127848590186</v>
      </c>
      <c r="D49" s="115">
        <v>2471</v>
      </c>
      <c r="E49" s="114">
        <v>2562</v>
      </c>
      <c r="F49" s="114">
        <v>2614</v>
      </c>
      <c r="G49" s="114">
        <v>2533</v>
      </c>
      <c r="H49" s="140">
        <v>2476</v>
      </c>
      <c r="I49" s="115">
        <v>-5</v>
      </c>
      <c r="J49" s="116">
        <v>-0.20193861066235863</v>
      </c>
    </row>
    <row r="50" spans="1:12" s="110" customFormat="1" ht="13.5" customHeight="1" x14ac:dyDescent="0.2">
      <c r="A50" s="120"/>
      <c r="B50" s="119" t="s">
        <v>107</v>
      </c>
      <c r="C50" s="113">
        <v>52.278872151409814</v>
      </c>
      <c r="D50" s="115">
        <v>2707</v>
      </c>
      <c r="E50" s="114">
        <v>2790</v>
      </c>
      <c r="F50" s="114">
        <v>2773</v>
      </c>
      <c r="G50" s="114">
        <v>2630</v>
      </c>
      <c r="H50" s="140">
        <v>2613</v>
      </c>
      <c r="I50" s="115">
        <v>94</v>
      </c>
      <c r="J50" s="116">
        <v>3.5973976272483736</v>
      </c>
    </row>
    <row r="51" spans="1:12" s="110" customFormat="1" ht="13.5" customHeight="1" x14ac:dyDescent="0.2">
      <c r="A51" s="118" t="s">
        <v>105</v>
      </c>
      <c r="B51" s="121" t="s">
        <v>108</v>
      </c>
      <c r="C51" s="113">
        <v>10.390112012359985</v>
      </c>
      <c r="D51" s="115">
        <v>538</v>
      </c>
      <c r="E51" s="114">
        <v>579</v>
      </c>
      <c r="F51" s="114">
        <v>601</v>
      </c>
      <c r="G51" s="114">
        <v>506</v>
      </c>
      <c r="H51" s="140">
        <v>510</v>
      </c>
      <c r="I51" s="115">
        <v>28</v>
      </c>
      <c r="J51" s="116">
        <v>5.4901960784313726</v>
      </c>
    </row>
    <row r="52" spans="1:12" s="110" customFormat="1" ht="13.5" customHeight="1" x14ac:dyDescent="0.2">
      <c r="A52" s="118"/>
      <c r="B52" s="121" t="s">
        <v>109</v>
      </c>
      <c r="C52" s="113">
        <v>72.460409424488219</v>
      </c>
      <c r="D52" s="115">
        <v>3752</v>
      </c>
      <c r="E52" s="114">
        <v>3869</v>
      </c>
      <c r="F52" s="114">
        <v>3881</v>
      </c>
      <c r="G52" s="114">
        <v>3748</v>
      </c>
      <c r="H52" s="140">
        <v>3710</v>
      </c>
      <c r="I52" s="115">
        <v>42</v>
      </c>
      <c r="J52" s="116">
        <v>1.1320754716981132</v>
      </c>
    </row>
    <row r="53" spans="1:12" s="110" customFormat="1" ht="13.5" customHeight="1" x14ac:dyDescent="0.2">
      <c r="A53" s="118"/>
      <c r="B53" s="121" t="s">
        <v>110</v>
      </c>
      <c r="C53" s="113">
        <v>16.203167246040941</v>
      </c>
      <c r="D53" s="115">
        <v>839</v>
      </c>
      <c r="E53" s="114">
        <v>850</v>
      </c>
      <c r="F53" s="114">
        <v>852</v>
      </c>
      <c r="G53" s="114">
        <v>860</v>
      </c>
      <c r="H53" s="140">
        <v>825</v>
      </c>
      <c r="I53" s="115">
        <v>14</v>
      </c>
      <c r="J53" s="116">
        <v>1.696969696969697</v>
      </c>
    </row>
    <row r="54" spans="1:12" s="110" customFormat="1" ht="13.5" customHeight="1" x14ac:dyDescent="0.2">
      <c r="A54" s="120"/>
      <c r="B54" s="121" t="s">
        <v>111</v>
      </c>
      <c r="C54" s="113">
        <v>0.94631131711085359</v>
      </c>
      <c r="D54" s="115">
        <v>49</v>
      </c>
      <c r="E54" s="114">
        <v>54</v>
      </c>
      <c r="F54" s="114">
        <v>53</v>
      </c>
      <c r="G54" s="114">
        <v>49</v>
      </c>
      <c r="H54" s="140">
        <v>44</v>
      </c>
      <c r="I54" s="115">
        <v>5</v>
      </c>
      <c r="J54" s="116">
        <v>11.363636363636363</v>
      </c>
    </row>
    <row r="55" spans="1:12" s="110" customFormat="1" ht="13.5" customHeight="1" x14ac:dyDescent="0.2">
      <c r="A55" s="120"/>
      <c r="B55" s="121" t="s">
        <v>112</v>
      </c>
      <c r="C55" s="113">
        <v>0.25106218617226728</v>
      </c>
      <c r="D55" s="115">
        <v>13</v>
      </c>
      <c r="E55" s="114">
        <v>20</v>
      </c>
      <c r="F55" s="114">
        <v>18</v>
      </c>
      <c r="G55" s="114">
        <v>14</v>
      </c>
      <c r="H55" s="140">
        <v>13</v>
      </c>
      <c r="I55" s="115">
        <v>0</v>
      </c>
      <c r="J55" s="116">
        <v>0</v>
      </c>
    </row>
    <row r="56" spans="1:12" s="110" customFormat="1" ht="13.5" customHeight="1" x14ac:dyDescent="0.2">
      <c r="A56" s="118" t="s">
        <v>113</v>
      </c>
      <c r="B56" s="122" t="s">
        <v>116</v>
      </c>
      <c r="C56" s="113">
        <v>67.63229045963692</v>
      </c>
      <c r="D56" s="115">
        <v>3502</v>
      </c>
      <c r="E56" s="114">
        <v>3624</v>
      </c>
      <c r="F56" s="114">
        <v>3668</v>
      </c>
      <c r="G56" s="114">
        <v>3510</v>
      </c>
      <c r="H56" s="140">
        <v>3498</v>
      </c>
      <c r="I56" s="115">
        <v>4</v>
      </c>
      <c r="J56" s="116">
        <v>0.11435105774728416</v>
      </c>
    </row>
    <row r="57" spans="1:12" s="110" customFormat="1" ht="13.5" customHeight="1" x14ac:dyDescent="0.2">
      <c r="A57" s="142"/>
      <c r="B57" s="124" t="s">
        <v>117</v>
      </c>
      <c r="C57" s="125">
        <v>32.367709540363073</v>
      </c>
      <c r="D57" s="143">
        <v>1676</v>
      </c>
      <c r="E57" s="144">
        <v>1727</v>
      </c>
      <c r="F57" s="144">
        <v>1718</v>
      </c>
      <c r="G57" s="144">
        <v>1649</v>
      </c>
      <c r="H57" s="145">
        <v>1587</v>
      </c>
      <c r="I57" s="143">
        <v>89</v>
      </c>
      <c r="J57" s="146">
        <v>5.6080655324511657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46990</v>
      </c>
      <c r="E12" s="236">
        <v>48340</v>
      </c>
      <c r="F12" s="114">
        <v>48770</v>
      </c>
      <c r="G12" s="114">
        <v>48230</v>
      </c>
      <c r="H12" s="140">
        <v>48291</v>
      </c>
      <c r="I12" s="115">
        <v>-1301</v>
      </c>
      <c r="J12" s="116">
        <v>-2.6940837837278169</v>
      </c>
    </row>
    <row r="13" spans="1:15" s="110" customFormat="1" ht="12" customHeight="1" x14ac:dyDescent="0.2">
      <c r="A13" s="118" t="s">
        <v>105</v>
      </c>
      <c r="B13" s="119" t="s">
        <v>106</v>
      </c>
      <c r="C13" s="113">
        <v>53.230474569057243</v>
      </c>
      <c r="D13" s="115">
        <v>25013</v>
      </c>
      <c r="E13" s="114">
        <v>25768</v>
      </c>
      <c r="F13" s="114">
        <v>26267</v>
      </c>
      <c r="G13" s="114">
        <v>26049</v>
      </c>
      <c r="H13" s="140">
        <v>25922</v>
      </c>
      <c r="I13" s="115">
        <v>-909</v>
      </c>
      <c r="J13" s="116">
        <v>-3.5066738677571174</v>
      </c>
    </row>
    <row r="14" spans="1:15" s="110" customFormat="1" ht="12" customHeight="1" x14ac:dyDescent="0.2">
      <c r="A14" s="118"/>
      <c r="B14" s="119" t="s">
        <v>107</v>
      </c>
      <c r="C14" s="113">
        <v>46.769525430942757</v>
      </c>
      <c r="D14" s="115">
        <v>21977</v>
      </c>
      <c r="E14" s="114">
        <v>22572</v>
      </c>
      <c r="F14" s="114">
        <v>22503</v>
      </c>
      <c r="G14" s="114">
        <v>22181</v>
      </c>
      <c r="H14" s="140">
        <v>22369</v>
      </c>
      <c r="I14" s="115">
        <v>-392</v>
      </c>
      <c r="J14" s="116">
        <v>-1.7524252313469533</v>
      </c>
    </row>
    <row r="15" spans="1:15" s="110" customFormat="1" ht="12" customHeight="1" x14ac:dyDescent="0.2">
      <c r="A15" s="118" t="s">
        <v>105</v>
      </c>
      <c r="B15" s="121" t="s">
        <v>108</v>
      </c>
      <c r="C15" s="113">
        <v>10.223451798254947</v>
      </c>
      <c r="D15" s="115">
        <v>4804</v>
      </c>
      <c r="E15" s="114">
        <v>5063</v>
      </c>
      <c r="F15" s="114">
        <v>5131</v>
      </c>
      <c r="G15" s="114">
        <v>4624</v>
      </c>
      <c r="H15" s="140">
        <v>4838</v>
      </c>
      <c r="I15" s="115">
        <v>-34</v>
      </c>
      <c r="J15" s="116">
        <v>-0.70276973956180244</v>
      </c>
    </row>
    <row r="16" spans="1:15" s="110" customFormat="1" ht="12" customHeight="1" x14ac:dyDescent="0.2">
      <c r="A16" s="118"/>
      <c r="B16" s="121" t="s">
        <v>109</v>
      </c>
      <c r="C16" s="113">
        <v>68.991274739306235</v>
      </c>
      <c r="D16" s="115">
        <v>32419</v>
      </c>
      <c r="E16" s="114">
        <v>33356</v>
      </c>
      <c r="F16" s="114">
        <v>33676</v>
      </c>
      <c r="G16" s="114">
        <v>33822</v>
      </c>
      <c r="H16" s="140">
        <v>33807</v>
      </c>
      <c r="I16" s="115">
        <v>-1388</v>
      </c>
      <c r="J16" s="116">
        <v>-4.1056585914159793</v>
      </c>
    </row>
    <row r="17" spans="1:10" s="110" customFormat="1" ht="12" customHeight="1" x14ac:dyDescent="0.2">
      <c r="A17" s="118"/>
      <c r="B17" s="121" t="s">
        <v>110</v>
      </c>
      <c r="C17" s="113">
        <v>19.438178335816133</v>
      </c>
      <c r="D17" s="115">
        <v>9134</v>
      </c>
      <c r="E17" s="114">
        <v>9301</v>
      </c>
      <c r="F17" s="114">
        <v>9336</v>
      </c>
      <c r="G17" s="114">
        <v>9233</v>
      </c>
      <c r="H17" s="140">
        <v>9122</v>
      </c>
      <c r="I17" s="115">
        <v>12</v>
      </c>
      <c r="J17" s="116">
        <v>0.131550098662574</v>
      </c>
    </row>
    <row r="18" spans="1:10" s="110" customFormat="1" ht="12" customHeight="1" x14ac:dyDescent="0.2">
      <c r="A18" s="120"/>
      <c r="B18" s="121" t="s">
        <v>111</v>
      </c>
      <c r="C18" s="113">
        <v>1.3470951266226856</v>
      </c>
      <c r="D18" s="115">
        <v>633</v>
      </c>
      <c r="E18" s="114">
        <v>620</v>
      </c>
      <c r="F18" s="114">
        <v>627</v>
      </c>
      <c r="G18" s="114">
        <v>551</v>
      </c>
      <c r="H18" s="140">
        <v>524</v>
      </c>
      <c r="I18" s="115">
        <v>109</v>
      </c>
      <c r="J18" s="116">
        <v>20.801526717557252</v>
      </c>
    </row>
    <row r="19" spans="1:10" s="110" customFormat="1" ht="12" customHeight="1" x14ac:dyDescent="0.2">
      <c r="A19" s="120"/>
      <c r="B19" s="121" t="s">
        <v>112</v>
      </c>
      <c r="C19" s="113">
        <v>0.40221323685890614</v>
      </c>
      <c r="D19" s="115">
        <v>189</v>
      </c>
      <c r="E19" s="114">
        <v>203</v>
      </c>
      <c r="F19" s="114">
        <v>193</v>
      </c>
      <c r="G19" s="114">
        <v>153</v>
      </c>
      <c r="H19" s="140">
        <v>137</v>
      </c>
      <c r="I19" s="115">
        <v>52</v>
      </c>
      <c r="J19" s="116">
        <v>37.956204379562045</v>
      </c>
    </row>
    <row r="20" spans="1:10" s="110" customFormat="1" ht="12" customHeight="1" x14ac:dyDescent="0.2">
      <c r="A20" s="118" t="s">
        <v>113</v>
      </c>
      <c r="B20" s="119" t="s">
        <v>181</v>
      </c>
      <c r="C20" s="113">
        <v>68.835922536709944</v>
      </c>
      <c r="D20" s="115">
        <v>32346</v>
      </c>
      <c r="E20" s="114">
        <v>33291</v>
      </c>
      <c r="F20" s="114">
        <v>33701</v>
      </c>
      <c r="G20" s="114">
        <v>33290</v>
      </c>
      <c r="H20" s="140">
        <v>33506</v>
      </c>
      <c r="I20" s="115">
        <v>-1160</v>
      </c>
      <c r="J20" s="116">
        <v>-3.4620664955530351</v>
      </c>
    </row>
    <row r="21" spans="1:10" s="110" customFormat="1" ht="12" customHeight="1" x14ac:dyDescent="0.2">
      <c r="A21" s="118"/>
      <c r="B21" s="119" t="s">
        <v>182</v>
      </c>
      <c r="C21" s="113">
        <v>31.164077463290063</v>
      </c>
      <c r="D21" s="115">
        <v>14644</v>
      </c>
      <c r="E21" s="114">
        <v>15049</v>
      </c>
      <c r="F21" s="114">
        <v>15069</v>
      </c>
      <c r="G21" s="114">
        <v>14940</v>
      </c>
      <c r="H21" s="140">
        <v>14785</v>
      </c>
      <c r="I21" s="115">
        <v>-141</v>
      </c>
      <c r="J21" s="116">
        <v>-0.9536692593845113</v>
      </c>
    </row>
    <row r="22" spans="1:10" s="110" customFormat="1" ht="12" customHeight="1" x14ac:dyDescent="0.2">
      <c r="A22" s="118" t="s">
        <v>113</v>
      </c>
      <c r="B22" s="119" t="s">
        <v>116</v>
      </c>
      <c r="C22" s="113">
        <v>71.404554160459668</v>
      </c>
      <c r="D22" s="115">
        <v>33553</v>
      </c>
      <c r="E22" s="114">
        <v>34766</v>
      </c>
      <c r="F22" s="114">
        <v>35016</v>
      </c>
      <c r="G22" s="114">
        <v>34682</v>
      </c>
      <c r="H22" s="140">
        <v>34990</v>
      </c>
      <c r="I22" s="115">
        <v>-1437</v>
      </c>
      <c r="J22" s="116">
        <v>-4.1068876821949125</v>
      </c>
    </row>
    <row r="23" spans="1:10" s="110" customFormat="1" ht="12" customHeight="1" x14ac:dyDescent="0.2">
      <c r="A23" s="118"/>
      <c r="B23" s="119" t="s">
        <v>117</v>
      </c>
      <c r="C23" s="113">
        <v>28.510321344967014</v>
      </c>
      <c r="D23" s="115">
        <v>13397</v>
      </c>
      <c r="E23" s="114">
        <v>13540</v>
      </c>
      <c r="F23" s="114">
        <v>13721</v>
      </c>
      <c r="G23" s="114">
        <v>13505</v>
      </c>
      <c r="H23" s="140">
        <v>13261</v>
      </c>
      <c r="I23" s="115">
        <v>136</v>
      </c>
      <c r="J23" s="116">
        <v>1.0255636829801673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55888</v>
      </c>
      <c r="E64" s="236">
        <v>55812</v>
      </c>
      <c r="F64" s="236">
        <v>56054</v>
      </c>
      <c r="G64" s="236">
        <v>55081</v>
      </c>
      <c r="H64" s="140">
        <v>54655</v>
      </c>
      <c r="I64" s="115">
        <v>1233</v>
      </c>
      <c r="J64" s="116">
        <v>2.255969261732687</v>
      </c>
    </row>
    <row r="65" spans="1:12" s="110" customFormat="1" ht="12" customHeight="1" x14ac:dyDescent="0.2">
      <c r="A65" s="118" t="s">
        <v>105</v>
      </c>
      <c r="B65" s="119" t="s">
        <v>106</v>
      </c>
      <c r="C65" s="113">
        <v>56.40208989407386</v>
      </c>
      <c r="D65" s="235">
        <v>31522</v>
      </c>
      <c r="E65" s="236">
        <v>31311</v>
      </c>
      <c r="F65" s="236">
        <v>31691</v>
      </c>
      <c r="G65" s="236">
        <v>31205</v>
      </c>
      <c r="H65" s="140">
        <v>30896</v>
      </c>
      <c r="I65" s="115">
        <v>626</v>
      </c>
      <c r="J65" s="116">
        <v>2.0261522527187985</v>
      </c>
    </row>
    <row r="66" spans="1:12" s="110" customFormat="1" ht="12" customHeight="1" x14ac:dyDescent="0.2">
      <c r="A66" s="118"/>
      <c r="B66" s="119" t="s">
        <v>107</v>
      </c>
      <c r="C66" s="113">
        <v>43.59791010592614</v>
      </c>
      <c r="D66" s="235">
        <v>24366</v>
      </c>
      <c r="E66" s="236">
        <v>24501</v>
      </c>
      <c r="F66" s="236">
        <v>24363</v>
      </c>
      <c r="G66" s="236">
        <v>23876</v>
      </c>
      <c r="H66" s="140">
        <v>23759</v>
      </c>
      <c r="I66" s="115">
        <v>607</v>
      </c>
      <c r="J66" s="116">
        <v>2.5548213308640935</v>
      </c>
    </row>
    <row r="67" spans="1:12" s="110" customFormat="1" ht="12" customHeight="1" x14ac:dyDescent="0.2">
      <c r="A67" s="118" t="s">
        <v>105</v>
      </c>
      <c r="B67" s="121" t="s">
        <v>108</v>
      </c>
      <c r="C67" s="113">
        <v>9.9252075579730885</v>
      </c>
      <c r="D67" s="235">
        <v>5547</v>
      </c>
      <c r="E67" s="236">
        <v>5638</v>
      </c>
      <c r="F67" s="236">
        <v>5742</v>
      </c>
      <c r="G67" s="236">
        <v>5223</v>
      </c>
      <c r="H67" s="140">
        <v>5396</v>
      </c>
      <c r="I67" s="115">
        <v>151</v>
      </c>
      <c r="J67" s="116">
        <v>2.798369162342476</v>
      </c>
    </row>
    <row r="68" spans="1:12" s="110" customFormat="1" ht="12" customHeight="1" x14ac:dyDescent="0.2">
      <c r="A68" s="118"/>
      <c r="B68" s="121" t="s">
        <v>109</v>
      </c>
      <c r="C68" s="113">
        <v>73.350271972516467</v>
      </c>
      <c r="D68" s="235">
        <v>40994</v>
      </c>
      <c r="E68" s="236">
        <v>40877</v>
      </c>
      <c r="F68" s="236">
        <v>41042</v>
      </c>
      <c r="G68" s="236">
        <v>40767</v>
      </c>
      <c r="H68" s="140">
        <v>40322</v>
      </c>
      <c r="I68" s="115">
        <v>672</v>
      </c>
      <c r="J68" s="116">
        <v>1.666583998809583</v>
      </c>
    </row>
    <row r="69" spans="1:12" s="110" customFormat="1" ht="12" customHeight="1" x14ac:dyDescent="0.2">
      <c r="A69" s="118"/>
      <c r="B69" s="121" t="s">
        <v>110</v>
      </c>
      <c r="C69" s="113">
        <v>15.624105353564271</v>
      </c>
      <c r="D69" s="235">
        <v>8732</v>
      </c>
      <c r="E69" s="236">
        <v>8670</v>
      </c>
      <c r="F69" s="236">
        <v>8661</v>
      </c>
      <c r="G69" s="236">
        <v>8513</v>
      </c>
      <c r="H69" s="140">
        <v>8405</v>
      </c>
      <c r="I69" s="115">
        <v>327</v>
      </c>
      <c r="J69" s="116">
        <v>3.8905413444378345</v>
      </c>
    </row>
    <row r="70" spans="1:12" s="110" customFormat="1" ht="12" customHeight="1" x14ac:dyDescent="0.2">
      <c r="A70" s="120"/>
      <c r="B70" s="121" t="s">
        <v>111</v>
      </c>
      <c r="C70" s="113">
        <v>1.1004151159461781</v>
      </c>
      <c r="D70" s="235">
        <v>615</v>
      </c>
      <c r="E70" s="236">
        <v>627</v>
      </c>
      <c r="F70" s="236">
        <v>609</v>
      </c>
      <c r="G70" s="236">
        <v>578</v>
      </c>
      <c r="H70" s="140">
        <v>532</v>
      </c>
      <c r="I70" s="115">
        <v>83</v>
      </c>
      <c r="J70" s="116">
        <v>15.601503759398497</v>
      </c>
    </row>
    <row r="71" spans="1:12" s="110" customFormat="1" ht="12" customHeight="1" x14ac:dyDescent="0.2">
      <c r="A71" s="120"/>
      <c r="B71" s="121" t="s">
        <v>112</v>
      </c>
      <c r="C71" s="113">
        <v>0.33638705983395362</v>
      </c>
      <c r="D71" s="235">
        <v>188</v>
      </c>
      <c r="E71" s="236">
        <v>206</v>
      </c>
      <c r="F71" s="236">
        <v>205</v>
      </c>
      <c r="G71" s="236">
        <v>188</v>
      </c>
      <c r="H71" s="140">
        <v>166</v>
      </c>
      <c r="I71" s="115">
        <v>22</v>
      </c>
      <c r="J71" s="116">
        <v>13.253012048192771</v>
      </c>
    </row>
    <row r="72" spans="1:12" s="110" customFormat="1" ht="12" customHeight="1" x14ac:dyDescent="0.2">
      <c r="A72" s="118" t="s">
        <v>113</v>
      </c>
      <c r="B72" s="119" t="s">
        <v>181</v>
      </c>
      <c r="C72" s="113">
        <v>68.816203836243915</v>
      </c>
      <c r="D72" s="235">
        <v>38460</v>
      </c>
      <c r="E72" s="236">
        <v>38442</v>
      </c>
      <c r="F72" s="236">
        <v>38728</v>
      </c>
      <c r="G72" s="236">
        <v>38038</v>
      </c>
      <c r="H72" s="140">
        <v>37819</v>
      </c>
      <c r="I72" s="115">
        <v>641</v>
      </c>
      <c r="J72" s="116">
        <v>1.6949152542372881</v>
      </c>
    </row>
    <row r="73" spans="1:12" s="110" customFormat="1" ht="12" customHeight="1" x14ac:dyDescent="0.2">
      <c r="A73" s="118"/>
      <c r="B73" s="119" t="s">
        <v>182</v>
      </c>
      <c r="C73" s="113">
        <v>31.183796163756085</v>
      </c>
      <c r="D73" s="115">
        <v>17428</v>
      </c>
      <c r="E73" s="114">
        <v>17370</v>
      </c>
      <c r="F73" s="114">
        <v>17326</v>
      </c>
      <c r="G73" s="114">
        <v>17043</v>
      </c>
      <c r="H73" s="140">
        <v>16836</v>
      </c>
      <c r="I73" s="115">
        <v>592</v>
      </c>
      <c r="J73" s="116">
        <v>3.5162746495604655</v>
      </c>
    </row>
    <row r="74" spans="1:12" s="110" customFormat="1" ht="12" customHeight="1" x14ac:dyDescent="0.2">
      <c r="A74" s="118" t="s">
        <v>113</v>
      </c>
      <c r="B74" s="119" t="s">
        <v>116</v>
      </c>
      <c r="C74" s="113">
        <v>59.425994846836531</v>
      </c>
      <c r="D74" s="115">
        <v>33212</v>
      </c>
      <c r="E74" s="114">
        <v>33328</v>
      </c>
      <c r="F74" s="114">
        <v>33361</v>
      </c>
      <c r="G74" s="114">
        <v>32733</v>
      </c>
      <c r="H74" s="140">
        <v>32755</v>
      </c>
      <c r="I74" s="115">
        <v>457</v>
      </c>
      <c r="J74" s="116">
        <v>1.3952068386505876</v>
      </c>
    </row>
    <row r="75" spans="1:12" s="110" customFormat="1" ht="12" customHeight="1" x14ac:dyDescent="0.2">
      <c r="A75" s="142"/>
      <c r="B75" s="124" t="s">
        <v>117</v>
      </c>
      <c r="C75" s="125">
        <v>40.472015459490407</v>
      </c>
      <c r="D75" s="143">
        <v>22619</v>
      </c>
      <c r="E75" s="144">
        <v>22434</v>
      </c>
      <c r="F75" s="144">
        <v>22632</v>
      </c>
      <c r="G75" s="144">
        <v>22279</v>
      </c>
      <c r="H75" s="145">
        <v>21835</v>
      </c>
      <c r="I75" s="143">
        <v>784</v>
      </c>
      <c r="J75" s="146">
        <v>3.5905656056789557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46990</v>
      </c>
      <c r="G11" s="114">
        <v>48340</v>
      </c>
      <c r="H11" s="114">
        <v>48770</v>
      </c>
      <c r="I11" s="114">
        <v>48230</v>
      </c>
      <c r="J11" s="140">
        <v>48291</v>
      </c>
      <c r="K11" s="114">
        <v>-1301</v>
      </c>
      <c r="L11" s="116">
        <v>-2.6940837837278169</v>
      </c>
    </row>
    <row r="12" spans="1:17" s="110" customFormat="1" ht="24.95" customHeight="1" x14ac:dyDescent="0.2">
      <c r="A12" s="604" t="s">
        <v>185</v>
      </c>
      <c r="B12" s="605"/>
      <c r="C12" s="605"/>
      <c r="D12" s="606"/>
      <c r="E12" s="113">
        <v>53.230474569057243</v>
      </c>
      <c r="F12" s="115">
        <v>25013</v>
      </c>
      <c r="G12" s="114">
        <v>25768</v>
      </c>
      <c r="H12" s="114">
        <v>26267</v>
      </c>
      <c r="I12" s="114">
        <v>26049</v>
      </c>
      <c r="J12" s="140">
        <v>25922</v>
      </c>
      <c r="K12" s="114">
        <v>-909</v>
      </c>
      <c r="L12" s="116">
        <v>-3.5066738677571174</v>
      </c>
    </row>
    <row r="13" spans="1:17" s="110" customFormat="1" ht="15" customHeight="1" x14ac:dyDescent="0.2">
      <c r="A13" s="120"/>
      <c r="B13" s="612" t="s">
        <v>107</v>
      </c>
      <c r="C13" s="612"/>
      <c r="E13" s="113">
        <v>46.769525430942757</v>
      </c>
      <c r="F13" s="115">
        <v>21977</v>
      </c>
      <c r="G13" s="114">
        <v>22572</v>
      </c>
      <c r="H13" s="114">
        <v>22503</v>
      </c>
      <c r="I13" s="114">
        <v>22181</v>
      </c>
      <c r="J13" s="140">
        <v>22369</v>
      </c>
      <c r="K13" s="114">
        <v>-392</v>
      </c>
      <c r="L13" s="116">
        <v>-1.7524252313469533</v>
      </c>
    </row>
    <row r="14" spans="1:17" s="110" customFormat="1" ht="24.95" customHeight="1" x14ac:dyDescent="0.2">
      <c r="A14" s="604" t="s">
        <v>186</v>
      </c>
      <c r="B14" s="605"/>
      <c r="C14" s="605"/>
      <c r="D14" s="606"/>
      <c r="E14" s="113">
        <v>10.223451798254947</v>
      </c>
      <c r="F14" s="115">
        <v>4804</v>
      </c>
      <c r="G14" s="114">
        <v>5063</v>
      </c>
      <c r="H14" s="114">
        <v>5131</v>
      </c>
      <c r="I14" s="114">
        <v>4624</v>
      </c>
      <c r="J14" s="140">
        <v>4838</v>
      </c>
      <c r="K14" s="114">
        <v>-34</v>
      </c>
      <c r="L14" s="116">
        <v>-0.70276973956180244</v>
      </c>
    </row>
    <row r="15" spans="1:17" s="110" customFormat="1" ht="15" customHeight="1" x14ac:dyDescent="0.2">
      <c r="A15" s="120"/>
      <c r="B15" s="119"/>
      <c r="C15" s="258" t="s">
        <v>106</v>
      </c>
      <c r="E15" s="113">
        <v>52.955870108243133</v>
      </c>
      <c r="F15" s="115">
        <v>2544</v>
      </c>
      <c r="G15" s="114">
        <v>2668</v>
      </c>
      <c r="H15" s="114">
        <v>2763</v>
      </c>
      <c r="I15" s="114">
        <v>2454</v>
      </c>
      <c r="J15" s="140">
        <v>2529</v>
      </c>
      <c r="K15" s="114">
        <v>15</v>
      </c>
      <c r="L15" s="116">
        <v>0.59311981020166071</v>
      </c>
    </row>
    <row r="16" spans="1:17" s="110" customFormat="1" ht="15" customHeight="1" x14ac:dyDescent="0.2">
      <c r="A16" s="120"/>
      <c r="B16" s="119"/>
      <c r="C16" s="258" t="s">
        <v>107</v>
      </c>
      <c r="E16" s="113">
        <v>47.044129891756867</v>
      </c>
      <c r="F16" s="115">
        <v>2260</v>
      </c>
      <c r="G16" s="114">
        <v>2395</v>
      </c>
      <c r="H16" s="114">
        <v>2368</v>
      </c>
      <c r="I16" s="114">
        <v>2170</v>
      </c>
      <c r="J16" s="140">
        <v>2309</v>
      </c>
      <c r="K16" s="114">
        <v>-49</v>
      </c>
      <c r="L16" s="116">
        <v>-2.1221307925508879</v>
      </c>
    </row>
    <row r="17" spans="1:12" s="110" customFormat="1" ht="15" customHeight="1" x14ac:dyDescent="0.2">
      <c r="A17" s="120"/>
      <c r="B17" s="121" t="s">
        <v>109</v>
      </c>
      <c r="C17" s="258"/>
      <c r="E17" s="113">
        <v>68.991274739306235</v>
      </c>
      <c r="F17" s="115">
        <v>32419</v>
      </c>
      <c r="G17" s="114">
        <v>33356</v>
      </c>
      <c r="H17" s="114">
        <v>33676</v>
      </c>
      <c r="I17" s="114">
        <v>33822</v>
      </c>
      <c r="J17" s="140">
        <v>33807</v>
      </c>
      <c r="K17" s="114">
        <v>-1388</v>
      </c>
      <c r="L17" s="116">
        <v>-4.1056585914159793</v>
      </c>
    </row>
    <row r="18" spans="1:12" s="110" customFormat="1" ht="15" customHeight="1" x14ac:dyDescent="0.2">
      <c r="A18" s="120"/>
      <c r="B18" s="119"/>
      <c r="C18" s="258" t="s">
        <v>106</v>
      </c>
      <c r="E18" s="113">
        <v>52.901076529195841</v>
      </c>
      <c r="F18" s="115">
        <v>17150</v>
      </c>
      <c r="G18" s="114">
        <v>17670</v>
      </c>
      <c r="H18" s="114">
        <v>18018</v>
      </c>
      <c r="I18" s="114">
        <v>18219</v>
      </c>
      <c r="J18" s="140">
        <v>18106</v>
      </c>
      <c r="K18" s="114">
        <v>-956</v>
      </c>
      <c r="L18" s="116">
        <v>-5.2800176736993265</v>
      </c>
    </row>
    <row r="19" spans="1:12" s="110" customFormat="1" ht="15" customHeight="1" x14ac:dyDescent="0.2">
      <c r="A19" s="120"/>
      <c r="B19" s="119"/>
      <c r="C19" s="258" t="s">
        <v>107</v>
      </c>
      <c r="E19" s="113">
        <v>47.098923470804159</v>
      </c>
      <c r="F19" s="115">
        <v>15269</v>
      </c>
      <c r="G19" s="114">
        <v>15686</v>
      </c>
      <c r="H19" s="114">
        <v>15658</v>
      </c>
      <c r="I19" s="114">
        <v>15603</v>
      </c>
      <c r="J19" s="140">
        <v>15701</v>
      </c>
      <c r="K19" s="114">
        <v>-432</v>
      </c>
      <c r="L19" s="116">
        <v>-2.7514171071906248</v>
      </c>
    </row>
    <row r="20" spans="1:12" s="110" customFormat="1" ht="15" customHeight="1" x14ac:dyDescent="0.2">
      <c r="A20" s="120"/>
      <c r="B20" s="121" t="s">
        <v>110</v>
      </c>
      <c r="C20" s="258"/>
      <c r="E20" s="113">
        <v>19.438178335816133</v>
      </c>
      <c r="F20" s="115">
        <v>9134</v>
      </c>
      <c r="G20" s="114">
        <v>9301</v>
      </c>
      <c r="H20" s="114">
        <v>9336</v>
      </c>
      <c r="I20" s="114">
        <v>9233</v>
      </c>
      <c r="J20" s="140">
        <v>9122</v>
      </c>
      <c r="K20" s="114">
        <v>12</v>
      </c>
      <c r="L20" s="116">
        <v>0.131550098662574</v>
      </c>
    </row>
    <row r="21" spans="1:12" s="110" customFormat="1" ht="15" customHeight="1" x14ac:dyDescent="0.2">
      <c r="A21" s="120"/>
      <c r="B21" s="119"/>
      <c r="C21" s="258" t="s">
        <v>106</v>
      </c>
      <c r="E21" s="113">
        <v>54.138384059557694</v>
      </c>
      <c r="F21" s="115">
        <v>4945</v>
      </c>
      <c r="G21" s="114">
        <v>5069</v>
      </c>
      <c r="H21" s="114">
        <v>5113</v>
      </c>
      <c r="I21" s="114">
        <v>5053</v>
      </c>
      <c r="J21" s="140">
        <v>4976</v>
      </c>
      <c r="K21" s="114">
        <v>-31</v>
      </c>
      <c r="L21" s="116">
        <v>-0.62299035369774924</v>
      </c>
    </row>
    <row r="22" spans="1:12" s="110" customFormat="1" ht="15" customHeight="1" x14ac:dyDescent="0.2">
      <c r="A22" s="120"/>
      <c r="B22" s="119"/>
      <c r="C22" s="258" t="s">
        <v>107</v>
      </c>
      <c r="E22" s="113">
        <v>45.861615940442306</v>
      </c>
      <c r="F22" s="115">
        <v>4189</v>
      </c>
      <c r="G22" s="114">
        <v>4232</v>
      </c>
      <c r="H22" s="114">
        <v>4223</v>
      </c>
      <c r="I22" s="114">
        <v>4180</v>
      </c>
      <c r="J22" s="140">
        <v>4146</v>
      </c>
      <c r="K22" s="114">
        <v>43</v>
      </c>
      <c r="L22" s="116">
        <v>1.0371442354076219</v>
      </c>
    </row>
    <row r="23" spans="1:12" s="110" customFormat="1" ht="15" customHeight="1" x14ac:dyDescent="0.2">
      <c r="A23" s="120"/>
      <c r="B23" s="121" t="s">
        <v>111</v>
      </c>
      <c r="C23" s="258"/>
      <c r="E23" s="113">
        <v>1.3470951266226856</v>
      </c>
      <c r="F23" s="115">
        <v>633</v>
      </c>
      <c r="G23" s="114">
        <v>620</v>
      </c>
      <c r="H23" s="114">
        <v>627</v>
      </c>
      <c r="I23" s="114">
        <v>551</v>
      </c>
      <c r="J23" s="140">
        <v>524</v>
      </c>
      <c r="K23" s="114">
        <v>109</v>
      </c>
      <c r="L23" s="116">
        <v>20.801526717557252</v>
      </c>
    </row>
    <row r="24" spans="1:12" s="110" customFormat="1" ht="15" customHeight="1" x14ac:dyDescent="0.2">
      <c r="A24" s="120"/>
      <c r="B24" s="119"/>
      <c r="C24" s="258" t="s">
        <v>106</v>
      </c>
      <c r="E24" s="113">
        <v>59.083728278041072</v>
      </c>
      <c r="F24" s="115">
        <v>374</v>
      </c>
      <c r="G24" s="114">
        <v>361</v>
      </c>
      <c r="H24" s="114">
        <v>373</v>
      </c>
      <c r="I24" s="114">
        <v>323</v>
      </c>
      <c r="J24" s="140">
        <v>311</v>
      </c>
      <c r="K24" s="114">
        <v>63</v>
      </c>
      <c r="L24" s="116">
        <v>20.257234726688104</v>
      </c>
    </row>
    <row r="25" spans="1:12" s="110" customFormat="1" ht="15" customHeight="1" x14ac:dyDescent="0.2">
      <c r="A25" s="120"/>
      <c r="B25" s="119"/>
      <c r="C25" s="258" t="s">
        <v>107</v>
      </c>
      <c r="E25" s="113">
        <v>40.916271721958928</v>
      </c>
      <c r="F25" s="115">
        <v>259</v>
      </c>
      <c r="G25" s="114">
        <v>259</v>
      </c>
      <c r="H25" s="114">
        <v>254</v>
      </c>
      <c r="I25" s="114">
        <v>228</v>
      </c>
      <c r="J25" s="140">
        <v>213</v>
      </c>
      <c r="K25" s="114">
        <v>46</v>
      </c>
      <c r="L25" s="116">
        <v>21.5962441314554</v>
      </c>
    </row>
    <row r="26" spans="1:12" s="110" customFormat="1" ht="15" customHeight="1" x14ac:dyDescent="0.2">
      <c r="A26" s="120"/>
      <c r="C26" s="121" t="s">
        <v>187</v>
      </c>
      <c r="D26" s="110" t="s">
        <v>188</v>
      </c>
      <c r="E26" s="113">
        <v>0.40221323685890614</v>
      </c>
      <c r="F26" s="115">
        <v>189</v>
      </c>
      <c r="G26" s="114">
        <v>203</v>
      </c>
      <c r="H26" s="114">
        <v>193</v>
      </c>
      <c r="I26" s="114">
        <v>153</v>
      </c>
      <c r="J26" s="140">
        <v>137</v>
      </c>
      <c r="K26" s="114">
        <v>52</v>
      </c>
      <c r="L26" s="116">
        <v>37.956204379562045</v>
      </c>
    </row>
    <row r="27" spans="1:12" s="110" customFormat="1" ht="15" customHeight="1" x14ac:dyDescent="0.2">
      <c r="A27" s="120"/>
      <c r="B27" s="119"/>
      <c r="D27" s="259" t="s">
        <v>106</v>
      </c>
      <c r="E27" s="113">
        <v>57.142857142857146</v>
      </c>
      <c r="F27" s="115">
        <v>108</v>
      </c>
      <c r="G27" s="114">
        <v>109</v>
      </c>
      <c r="H27" s="114">
        <v>110</v>
      </c>
      <c r="I27" s="114">
        <v>80</v>
      </c>
      <c r="J27" s="140">
        <v>73</v>
      </c>
      <c r="K27" s="114">
        <v>35</v>
      </c>
      <c r="L27" s="116">
        <v>47.945205479452056</v>
      </c>
    </row>
    <row r="28" spans="1:12" s="110" customFormat="1" ht="15" customHeight="1" x14ac:dyDescent="0.2">
      <c r="A28" s="120"/>
      <c r="B28" s="119"/>
      <c r="D28" s="259" t="s">
        <v>107</v>
      </c>
      <c r="E28" s="113">
        <v>42.857142857142854</v>
      </c>
      <c r="F28" s="115">
        <v>81</v>
      </c>
      <c r="G28" s="114">
        <v>94</v>
      </c>
      <c r="H28" s="114">
        <v>83</v>
      </c>
      <c r="I28" s="114">
        <v>73</v>
      </c>
      <c r="J28" s="140">
        <v>64</v>
      </c>
      <c r="K28" s="114">
        <v>17</v>
      </c>
      <c r="L28" s="116">
        <v>26.5625</v>
      </c>
    </row>
    <row r="29" spans="1:12" s="110" customFormat="1" ht="24.95" customHeight="1" x14ac:dyDescent="0.2">
      <c r="A29" s="604" t="s">
        <v>189</v>
      </c>
      <c r="B29" s="605"/>
      <c r="C29" s="605"/>
      <c r="D29" s="606"/>
      <c r="E29" s="113">
        <v>71.404554160459668</v>
      </c>
      <c r="F29" s="115">
        <v>33553</v>
      </c>
      <c r="G29" s="114">
        <v>34766</v>
      </c>
      <c r="H29" s="114">
        <v>35016</v>
      </c>
      <c r="I29" s="114">
        <v>34682</v>
      </c>
      <c r="J29" s="140">
        <v>34990</v>
      </c>
      <c r="K29" s="114">
        <v>-1437</v>
      </c>
      <c r="L29" s="116">
        <v>-4.1068876821949125</v>
      </c>
    </row>
    <row r="30" spans="1:12" s="110" customFormat="1" ht="15" customHeight="1" x14ac:dyDescent="0.2">
      <c r="A30" s="120"/>
      <c r="B30" s="119"/>
      <c r="C30" s="258" t="s">
        <v>106</v>
      </c>
      <c r="E30" s="113">
        <v>50.418740500104313</v>
      </c>
      <c r="F30" s="115">
        <v>16917</v>
      </c>
      <c r="G30" s="114">
        <v>17669</v>
      </c>
      <c r="H30" s="114">
        <v>17896</v>
      </c>
      <c r="I30" s="114">
        <v>17723</v>
      </c>
      <c r="J30" s="140">
        <v>17857</v>
      </c>
      <c r="K30" s="114">
        <v>-940</v>
      </c>
      <c r="L30" s="116">
        <v>-5.2640421123368988</v>
      </c>
    </row>
    <row r="31" spans="1:12" s="110" customFormat="1" ht="15" customHeight="1" x14ac:dyDescent="0.2">
      <c r="A31" s="120"/>
      <c r="B31" s="119"/>
      <c r="C31" s="258" t="s">
        <v>107</v>
      </c>
      <c r="E31" s="113">
        <v>49.581259499895687</v>
      </c>
      <c r="F31" s="115">
        <v>16636</v>
      </c>
      <c r="G31" s="114">
        <v>17097</v>
      </c>
      <c r="H31" s="114">
        <v>17120</v>
      </c>
      <c r="I31" s="114">
        <v>16959</v>
      </c>
      <c r="J31" s="140">
        <v>17133</v>
      </c>
      <c r="K31" s="114">
        <v>-497</v>
      </c>
      <c r="L31" s="116">
        <v>-2.9008346465884549</v>
      </c>
    </row>
    <row r="32" spans="1:12" s="110" customFormat="1" ht="15" customHeight="1" x14ac:dyDescent="0.2">
      <c r="A32" s="120"/>
      <c r="B32" s="119" t="s">
        <v>117</v>
      </c>
      <c r="C32" s="258"/>
      <c r="E32" s="113">
        <v>28.510321344967014</v>
      </c>
      <c r="F32" s="115">
        <v>13397</v>
      </c>
      <c r="G32" s="114">
        <v>13540</v>
      </c>
      <c r="H32" s="114">
        <v>13721</v>
      </c>
      <c r="I32" s="114">
        <v>13505</v>
      </c>
      <c r="J32" s="140">
        <v>13261</v>
      </c>
      <c r="K32" s="114">
        <v>136</v>
      </c>
      <c r="L32" s="116">
        <v>1.0255636829801673</v>
      </c>
    </row>
    <row r="33" spans="1:12" s="110" customFormat="1" ht="15" customHeight="1" x14ac:dyDescent="0.2">
      <c r="A33" s="120"/>
      <c r="B33" s="119"/>
      <c r="C33" s="258" t="s">
        <v>106</v>
      </c>
      <c r="E33" s="113">
        <v>60.222437859222211</v>
      </c>
      <c r="F33" s="115">
        <v>8068</v>
      </c>
      <c r="G33" s="114">
        <v>8079</v>
      </c>
      <c r="H33" s="114">
        <v>8352</v>
      </c>
      <c r="I33" s="114">
        <v>8298</v>
      </c>
      <c r="J33" s="140">
        <v>8041</v>
      </c>
      <c r="K33" s="114">
        <v>27</v>
      </c>
      <c r="L33" s="116">
        <v>0.33577913194876258</v>
      </c>
    </row>
    <row r="34" spans="1:12" s="110" customFormat="1" ht="15" customHeight="1" x14ac:dyDescent="0.2">
      <c r="A34" s="120"/>
      <c r="B34" s="119"/>
      <c r="C34" s="258" t="s">
        <v>107</v>
      </c>
      <c r="E34" s="113">
        <v>39.777562140777789</v>
      </c>
      <c r="F34" s="115">
        <v>5329</v>
      </c>
      <c r="G34" s="114">
        <v>5461</v>
      </c>
      <c r="H34" s="114">
        <v>5369</v>
      </c>
      <c r="I34" s="114">
        <v>5207</v>
      </c>
      <c r="J34" s="140">
        <v>5220</v>
      </c>
      <c r="K34" s="114">
        <v>109</v>
      </c>
      <c r="L34" s="116">
        <v>2.0881226053639845</v>
      </c>
    </row>
    <row r="35" spans="1:12" s="110" customFormat="1" ht="24.95" customHeight="1" x14ac:dyDescent="0.2">
      <c r="A35" s="604" t="s">
        <v>190</v>
      </c>
      <c r="B35" s="605"/>
      <c r="C35" s="605"/>
      <c r="D35" s="606"/>
      <c r="E35" s="113">
        <v>68.835922536709944</v>
      </c>
      <c r="F35" s="115">
        <v>32346</v>
      </c>
      <c r="G35" s="114">
        <v>33291</v>
      </c>
      <c r="H35" s="114">
        <v>33701</v>
      </c>
      <c r="I35" s="114">
        <v>33290</v>
      </c>
      <c r="J35" s="140">
        <v>33506</v>
      </c>
      <c r="K35" s="114">
        <v>-1160</v>
      </c>
      <c r="L35" s="116">
        <v>-3.4620664955530351</v>
      </c>
    </row>
    <row r="36" spans="1:12" s="110" customFormat="1" ht="15" customHeight="1" x14ac:dyDescent="0.2">
      <c r="A36" s="120"/>
      <c r="B36" s="119"/>
      <c r="C36" s="258" t="s">
        <v>106</v>
      </c>
      <c r="E36" s="113">
        <v>63.568911148209978</v>
      </c>
      <c r="F36" s="115">
        <v>20562</v>
      </c>
      <c r="G36" s="114">
        <v>21118</v>
      </c>
      <c r="H36" s="114">
        <v>21503</v>
      </c>
      <c r="I36" s="114">
        <v>21348</v>
      </c>
      <c r="J36" s="140">
        <v>21435</v>
      </c>
      <c r="K36" s="114">
        <v>-873</v>
      </c>
      <c r="L36" s="116">
        <v>-4.0727781665500347</v>
      </c>
    </row>
    <row r="37" spans="1:12" s="110" customFormat="1" ht="15" customHeight="1" x14ac:dyDescent="0.2">
      <c r="A37" s="120"/>
      <c r="B37" s="119"/>
      <c r="C37" s="258" t="s">
        <v>107</v>
      </c>
      <c r="E37" s="113">
        <v>36.431088851790022</v>
      </c>
      <c r="F37" s="115">
        <v>11784</v>
      </c>
      <c r="G37" s="114">
        <v>12173</v>
      </c>
      <c r="H37" s="114">
        <v>12198</v>
      </c>
      <c r="I37" s="114">
        <v>11942</v>
      </c>
      <c r="J37" s="140">
        <v>12071</v>
      </c>
      <c r="K37" s="114">
        <v>-287</v>
      </c>
      <c r="L37" s="116">
        <v>-2.3775992047054926</v>
      </c>
    </row>
    <row r="38" spans="1:12" s="110" customFormat="1" ht="15" customHeight="1" x14ac:dyDescent="0.2">
      <c r="A38" s="120"/>
      <c r="B38" s="119" t="s">
        <v>182</v>
      </c>
      <c r="C38" s="258"/>
      <c r="E38" s="113">
        <v>31.164077463290063</v>
      </c>
      <c r="F38" s="115">
        <v>14644</v>
      </c>
      <c r="G38" s="114">
        <v>15049</v>
      </c>
      <c r="H38" s="114">
        <v>15069</v>
      </c>
      <c r="I38" s="114">
        <v>14940</v>
      </c>
      <c r="J38" s="140">
        <v>14785</v>
      </c>
      <c r="K38" s="114">
        <v>-141</v>
      </c>
      <c r="L38" s="116">
        <v>-0.9536692593845113</v>
      </c>
    </row>
    <row r="39" spans="1:12" s="110" customFormat="1" ht="15" customHeight="1" x14ac:dyDescent="0.2">
      <c r="A39" s="120"/>
      <c r="B39" s="119"/>
      <c r="C39" s="258" t="s">
        <v>106</v>
      </c>
      <c r="E39" s="113">
        <v>30.394700901393062</v>
      </c>
      <c r="F39" s="115">
        <v>4451</v>
      </c>
      <c r="G39" s="114">
        <v>4650</v>
      </c>
      <c r="H39" s="114">
        <v>4764</v>
      </c>
      <c r="I39" s="114">
        <v>4701</v>
      </c>
      <c r="J39" s="140">
        <v>4487</v>
      </c>
      <c r="K39" s="114">
        <v>-36</v>
      </c>
      <c r="L39" s="116">
        <v>-0.80231780699799415</v>
      </c>
    </row>
    <row r="40" spans="1:12" s="110" customFormat="1" ht="15" customHeight="1" x14ac:dyDescent="0.2">
      <c r="A40" s="120"/>
      <c r="B40" s="119"/>
      <c r="C40" s="258" t="s">
        <v>107</v>
      </c>
      <c r="E40" s="113">
        <v>69.605299098606935</v>
      </c>
      <c r="F40" s="115">
        <v>10193</v>
      </c>
      <c r="G40" s="114">
        <v>10399</v>
      </c>
      <c r="H40" s="114">
        <v>10305</v>
      </c>
      <c r="I40" s="114">
        <v>10239</v>
      </c>
      <c r="J40" s="140">
        <v>10298</v>
      </c>
      <c r="K40" s="114">
        <v>-105</v>
      </c>
      <c r="L40" s="116">
        <v>-1.0196154593124878</v>
      </c>
    </row>
    <row r="41" spans="1:12" s="110" customFormat="1" ht="24.75" customHeight="1" x14ac:dyDescent="0.2">
      <c r="A41" s="604" t="s">
        <v>517</v>
      </c>
      <c r="B41" s="605"/>
      <c r="C41" s="605"/>
      <c r="D41" s="606"/>
      <c r="E41" s="113">
        <v>4.4009363694403065</v>
      </c>
      <c r="F41" s="115">
        <v>2068</v>
      </c>
      <c r="G41" s="114">
        <v>2321</v>
      </c>
      <c r="H41" s="114">
        <v>2317</v>
      </c>
      <c r="I41" s="114">
        <v>1733</v>
      </c>
      <c r="J41" s="140">
        <v>2005</v>
      </c>
      <c r="K41" s="114">
        <v>63</v>
      </c>
      <c r="L41" s="116">
        <v>3.1421446384039902</v>
      </c>
    </row>
    <row r="42" spans="1:12" s="110" customFormat="1" ht="15" customHeight="1" x14ac:dyDescent="0.2">
      <c r="A42" s="120"/>
      <c r="B42" s="119"/>
      <c r="C42" s="258" t="s">
        <v>106</v>
      </c>
      <c r="E42" s="113">
        <v>47.485493230174079</v>
      </c>
      <c r="F42" s="115">
        <v>982</v>
      </c>
      <c r="G42" s="114">
        <v>1145</v>
      </c>
      <c r="H42" s="114">
        <v>1163</v>
      </c>
      <c r="I42" s="114">
        <v>824</v>
      </c>
      <c r="J42" s="140">
        <v>938</v>
      </c>
      <c r="K42" s="114">
        <v>44</v>
      </c>
      <c r="L42" s="116">
        <v>4.6908315565031984</v>
      </c>
    </row>
    <row r="43" spans="1:12" s="110" customFormat="1" ht="15" customHeight="1" x14ac:dyDescent="0.2">
      <c r="A43" s="123"/>
      <c r="B43" s="124"/>
      <c r="C43" s="260" t="s">
        <v>107</v>
      </c>
      <c r="D43" s="261"/>
      <c r="E43" s="125">
        <v>52.514506769825921</v>
      </c>
      <c r="F43" s="143">
        <v>1086</v>
      </c>
      <c r="G43" s="144">
        <v>1176</v>
      </c>
      <c r="H43" s="144">
        <v>1154</v>
      </c>
      <c r="I43" s="144">
        <v>909</v>
      </c>
      <c r="J43" s="145">
        <v>1067</v>
      </c>
      <c r="K43" s="144">
        <v>19</v>
      </c>
      <c r="L43" s="146">
        <v>1.7806935332708529</v>
      </c>
    </row>
    <row r="44" spans="1:12" s="110" customFormat="1" ht="45.75" customHeight="1" x14ac:dyDescent="0.2">
      <c r="A44" s="604" t="s">
        <v>191</v>
      </c>
      <c r="B44" s="605"/>
      <c r="C44" s="605"/>
      <c r="D44" s="606"/>
      <c r="E44" s="113">
        <v>1.4024260480953394</v>
      </c>
      <c r="F44" s="115">
        <v>659</v>
      </c>
      <c r="G44" s="114">
        <v>664</v>
      </c>
      <c r="H44" s="114">
        <v>665</v>
      </c>
      <c r="I44" s="114">
        <v>654</v>
      </c>
      <c r="J44" s="140">
        <v>675</v>
      </c>
      <c r="K44" s="114">
        <v>-16</v>
      </c>
      <c r="L44" s="116">
        <v>-2.3703703703703702</v>
      </c>
    </row>
    <row r="45" spans="1:12" s="110" customFormat="1" ht="15" customHeight="1" x14ac:dyDescent="0.2">
      <c r="A45" s="120"/>
      <c r="B45" s="119"/>
      <c r="C45" s="258" t="s">
        <v>106</v>
      </c>
      <c r="E45" s="113">
        <v>61.76024279210926</v>
      </c>
      <c r="F45" s="115">
        <v>407</v>
      </c>
      <c r="G45" s="114">
        <v>413</v>
      </c>
      <c r="H45" s="114">
        <v>409</v>
      </c>
      <c r="I45" s="114">
        <v>400</v>
      </c>
      <c r="J45" s="140">
        <v>414</v>
      </c>
      <c r="K45" s="114">
        <v>-7</v>
      </c>
      <c r="L45" s="116">
        <v>-1.6908212560386473</v>
      </c>
    </row>
    <row r="46" spans="1:12" s="110" customFormat="1" ht="15" customHeight="1" x14ac:dyDescent="0.2">
      <c r="A46" s="123"/>
      <c r="B46" s="124"/>
      <c r="C46" s="260" t="s">
        <v>107</v>
      </c>
      <c r="D46" s="261"/>
      <c r="E46" s="125">
        <v>38.23975720789074</v>
      </c>
      <c r="F46" s="143">
        <v>252</v>
      </c>
      <c r="G46" s="144">
        <v>251</v>
      </c>
      <c r="H46" s="144">
        <v>256</v>
      </c>
      <c r="I46" s="144">
        <v>254</v>
      </c>
      <c r="J46" s="145">
        <v>261</v>
      </c>
      <c r="K46" s="144">
        <v>-9</v>
      </c>
      <c r="L46" s="146">
        <v>-3.4482758620689653</v>
      </c>
    </row>
    <row r="47" spans="1:12" s="110" customFormat="1" ht="39" customHeight="1" x14ac:dyDescent="0.2">
      <c r="A47" s="604" t="s">
        <v>518</v>
      </c>
      <c r="B47" s="607"/>
      <c r="C47" s="607"/>
      <c r="D47" s="608"/>
      <c r="E47" s="113">
        <v>0.23196424771227922</v>
      </c>
      <c r="F47" s="115">
        <v>109</v>
      </c>
      <c r="G47" s="114">
        <v>127</v>
      </c>
      <c r="H47" s="114">
        <v>126</v>
      </c>
      <c r="I47" s="114">
        <v>115</v>
      </c>
      <c r="J47" s="140">
        <v>135</v>
      </c>
      <c r="K47" s="114">
        <v>-26</v>
      </c>
      <c r="L47" s="116">
        <v>-19.25925925925926</v>
      </c>
    </row>
    <row r="48" spans="1:12" s="110" customFormat="1" ht="15" customHeight="1" x14ac:dyDescent="0.2">
      <c r="A48" s="120"/>
      <c r="B48" s="119"/>
      <c r="C48" s="258" t="s">
        <v>106</v>
      </c>
      <c r="E48" s="113">
        <v>34.862385321100916</v>
      </c>
      <c r="F48" s="115">
        <v>38</v>
      </c>
      <c r="G48" s="114">
        <v>47</v>
      </c>
      <c r="H48" s="114">
        <v>41</v>
      </c>
      <c r="I48" s="114">
        <v>41</v>
      </c>
      <c r="J48" s="140">
        <v>51</v>
      </c>
      <c r="K48" s="114">
        <v>-13</v>
      </c>
      <c r="L48" s="116">
        <v>-25.490196078431371</v>
      </c>
    </row>
    <row r="49" spans="1:12" s="110" customFormat="1" ht="15" customHeight="1" x14ac:dyDescent="0.2">
      <c r="A49" s="123"/>
      <c r="B49" s="124"/>
      <c r="C49" s="260" t="s">
        <v>107</v>
      </c>
      <c r="D49" s="261"/>
      <c r="E49" s="125">
        <v>65.137614678899084</v>
      </c>
      <c r="F49" s="143">
        <v>71</v>
      </c>
      <c r="G49" s="144">
        <v>80</v>
      </c>
      <c r="H49" s="144">
        <v>85</v>
      </c>
      <c r="I49" s="144">
        <v>74</v>
      </c>
      <c r="J49" s="145">
        <v>84</v>
      </c>
      <c r="K49" s="144">
        <v>-13</v>
      </c>
      <c r="L49" s="146">
        <v>-15.476190476190476</v>
      </c>
    </row>
    <row r="50" spans="1:12" s="110" customFormat="1" ht="24.95" customHeight="1" x14ac:dyDescent="0.2">
      <c r="A50" s="609" t="s">
        <v>192</v>
      </c>
      <c r="B50" s="610"/>
      <c r="C50" s="610"/>
      <c r="D50" s="611"/>
      <c r="E50" s="262">
        <v>17.022770802298361</v>
      </c>
      <c r="F50" s="263">
        <v>7999</v>
      </c>
      <c r="G50" s="264">
        <v>8343</v>
      </c>
      <c r="H50" s="264">
        <v>8492</v>
      </c>
      <c r="I50" s="264">
        <v>8023</v>
      </c>
      <c r="J50" s="265">
        <v>8043</v>
      </c>
      <c r="K50" s="263">
        <v>-44</v>
      </c>
      <c r="L50" s="266">
        <v>-0.54705955489245306</v>
      </c>
    </row>
    <row r="51" spans="1:12" s="110" customFormat="1" ht="15" customHeight="1" x14ac:dyDescent="0.2">
      <c r="A51" s="120"/>
      <c r="B51" s="119"/>
      <c r="C51" s="258" t="s">
        <v>106</v>
      </c>
      <c r="E51" s="113">
        <v>57.482185273159146</v>
      </c>
      <c r="F51" s="115">
        <v>4598</v>
      </c>
      <c r="G51" s="114">
        <v>4749</v>
      </c>
      <c r="H51" s="114">
        <v>4894</v>
      </c>
      <c r="I51" s="114">
        <v>4639</v>
      </c>
      <c r="J51" s="140">
        <v>4605</v>
      </c>
      <c r="K51" s="114">
        <v>-7</v>
      </c>
      <c r="L51" s="116">
        <v>-0.15200868621064062</v>
      </c>
    </row>
    <row r="52" spans="1:12" s="110" customFormat="1" ht="15" customHeight="1" x14ac:dyDescent="0.2">
      <c r="A52" s="120"/>
      <c r="B52" s="119"/>
      <c r="C52" s="258" t="s">
        <v>107</v>
      </c>
      <c r="E52" s="113">
        <v>42.517814726840854</v>
      </c>
      <c r="F52" s="115">
        <v>3401</v>
      </c>
      <c r="G52" s="114">
        <v>3594</v>
      </c>
      <c r="H52" s="114">
        <v>3598</v>
      </c>
      <c r="I52" s="114">
        <v>3384</v>
      </c>
      <c r="J52" s="140">
        <v>3438</v>
      </c>
      <c r="K52" s="114">
        <v>-37</v>
      </c>
      <c r="L52" s="116">
        <v>-1.0762070971495055</v>
      </c>
    </row>
    <row r="53" spans="1:12" s="110" customFormat="1" ht="15" customHeight="1" x14ac:dyDescent="0.2">
      <c r="A53" s="120"/>
      <c r="B53" s="119"/>
      <c r="C53" s="258" t="s">
        <v>187</v>
      </c>
      <c r="D53" s="110" t="s">
        <v>193</v>
      </c>
      <c r="E53" s="113">
        <v>18.227278409801226</v>
      </c>
      <c r="F53" s="115">
        <v>1458</v>
      </c>
      <c r="G53" s="114">
        <v>1702</v>
      </c>
      <c r="H53" s="114">
        <v>1666</v>
      </c>
      <c r="I53" s="114">
        <v>1248</v>
      </c>
      <c r="J53" s="140">
        <v>1379</v>
      </c>
      <c r="K53" s="114">
        <v>79</v>
      </c>
      <c r="L53" s="116">
        <v>5.7287889775199421</v>
      </c>
    </row>
    <row r="54" spans="1:12" s="110" customFormat="1" ht="15" customHeight="1" x14ac:dyDescent="0.2">
      <c r="A54" s="120"/>
      <c r="B54" s="119"/>
      <c r="D54" s="267" t="s">
        <v>194</v>
      </c>
      <c r="E54" s="113">
        <v>47.942386831275719</v>
      </c>
      <c r="F54" s="115">
        <v>699</v>
      </c>
      <c r="G54" s="114">
        <v>820</v>
      </c>
      <c r="H54" s="114">
        <v>830</v>
      </c>
      <c r="I54" s="114">
        <v>623</v>
      </c>
      <c r="J54" s="140">
        <v>669</v>
      </c>
      <c r="K54" s="114">
        <v>30</v>
      </c>
      <c r="L54" s="116">
        <v>4.4843049327354256</v>
      </c>
    </row>
    <row r="55" spans="1:12" s="110" customFormat="1" ht="15" customHeight="1" x14ac:dyDescent="0.2">
      <c r="A55" s="120"/>
      <c r="B55" s="119"/>
      <c r="D55" s="267" t="s">
        <v>195</v>
      </c>
      <c r="E55" s="113">
        <v>52.057613168724281</v>
      </c>
      <c r="F55" s="115">
        <v>759</v>
      </c>
      <c r="G55" s="114">
        <v>882</v>
      </c>
      <c r="H55" s="114">
        <v>836</v>
      </c>
      <c r="I55" s="114">
        <v>625</v>
      </c>
      <c r="J55" s="140">
        <v>710</v>
      </c>
      <c r="K55" s="114">
        <v>49</v>
      </c>
      <c r="L55" s="116">
        <v>6.901408450704225</v>
      </c>
    </row>
    <row r="56" spans="1:12" s="110" customFormat="1" ht="15" customHeight="1" x14ac:dyDescent="0.2">
      <c r="A56" s="120"/>
      <c r="B56" s="119" t="s">
        <v>196</v>
      </c>
      <c r="C56" s="258"/>
      <c r="E56" s="113">
        <v>51.068312406895082</v>
      </c>
      <c r="F56" s="115">
        <v>23997</v>
      </c>
      <c r="G56" s="114">
        <v>24629</v>
      </c>
      <c r="H56" s="114">
        <v>24794</v>
      </c>
      <c r="I56" s="114">
        <v>24814</v>
      </c>
      <c r="J56" s="140">
        <v>24943</v>
      </c>
      <c r="K56" s="114">
        <v>-946</v>
      </c>
      <c r="L56" s="116">
        <v>-3.7926472356973902</v>
      </c>
    </row>
    <row r="57" spans="1:12" s="110" customFormat="1" ht="15" customHeight="1" x14ac:dyDescent="0.2">
      <c r="A57" s="120"/>
      <c r="B57" s="119"/>
      <c r="C57" s="258" t="s">
        <v>106</v>
      </c>
      <c r="E57" s="113">
        <v>49.006125765720718</v>
      </c>
      <c r="F57" s="115">
        <v>11760</v>
      </c>
      <c r="G57" s="114">
        <v>12120</v>
      </c>
      <c r="H57" s="114">
        <v>12281</v>
      </c>
      <c r="I57" s="114">
        <v>12288</v>
      </c>
      <c r="J57" s="140">
        <v>12312</v>
      </c>
      <c r="K57" s="114">
        <v>-552</v>
      </c>
      <c r="L57" s="116">
        <v>-4.4834307992202733</v>
      </c>
    </row>
    <row r="58" spans="1:12" s="110" customFormat="1" ht="15" customHeight="1" x14ac:dyDescent="0.2">
      <c r="A58" s="120"/>
      <c r="B58" s="119"/>
      <c r="C58" s="258" t="s">
        <v>107</v>
      </c>
      <c r="E58" s="113">
        <v>50.993874234279282</v>
      </c>
      <c r="F58" s="115">
        <v>12237</v>
      </c>
      <c r="G58" s="114">
        <v>12509</v>
      </c>
      <c r="H58" s="114">
        <v>12513</v>
      </c>
      <c r="I58" s="114">
        <v>12526</v>
      </c>
      <c r="J58" s="140">
        <v>12631</v>
      </c>
      <c r="K58" s="114">
        <v>-394</v>
      </c>
      <c r="L58" s="116">
        <v>-3.1193096350249387</v>
      </c>
    </row>
    <row r="59" spans="1:12" s="110" customFormat="1" ht="15" customHeight="1" x14ac:dyDescent="0.2">
      <c r="A59" s="120"/>
      <c r="B59" s="119"/>
      <c r="C59" s="258" t="s">
        <v>105</v>
      </c>
      <c r="D59" s="110" t="s">
        <v>197</v>
      </c>
      <c r="E59" s="113">
        <v>92.494895195232743</v>
      </c>
      <c r="F59" s="115">
        <v>22196</v>
      </c>
      <c r="G59" s="114">
        <v>22810</v>
      </c>
      <c r="H59" s="114">
        <v>22966</v>
      </c>
      <c r="I59" s="114">
        <v>22987</v>
      </c>
      <c r="J59" s="140">
        <v>23112</v>
      </c>
      <c r="K59" s="114">
        <v>-916</v>
      </c>
      <c r="L59" s="116">
        <v>-3.9633091034960195</v>
      </c>
    </row>
    <row r="60" spans="1:12" s="110" customFormat="1" ht="15" customHeight="1" x14ac:dyDescent="0.2">
      <c r="A60" s="120"/>
      <c r="B60" s="119"/>
      <c r="C60" s="258"/>
      <c r="D60" s="267" t="s">
        <v>198</v>
      </c>
      <c r="E60" s="113">
        <v>46.900342404036763</v>
      </c>
      <c r="F60" s="115">
        <v>10410</v>
      </c>
      <c r="G60" s="114">
        <v>10767</v>
      </c>
      <c r="H60" s="114">
        <v>10903</v>
      </c>
      <c r="I60" s="114">
        <v>10909</v>
      </c>
      <c r="J60" s="140">
        <v>10937</v>
      </c>
      <c r="K60" s="114">
        <v>-527</v>
      </c>
      <c r="L60" s="116">
        <v>-4.818505988845204</v>
      </c>
    </row>
    <row r="61" spans="1:12" s="110" customFormat="1" ht="15" customHeight="1" x14ac:dyDescent="0.2">
      <c r="A61" s="120"/>
      <c r="B61" s="119"/>
      <c r="C61" s="258"/>
      <c r="D61" s="267" t="s">
        <v>199</v>
      </c>
      <c r="E61" s="113">
        <v>53.099657595963237</v>
      </c>
      <c r="F61" s="115">
        <v>11786</v>
      </c>
      <c r="G61" s="114">
        <v>12043</v>
      </c>
      <c r="H61" s="114">
        <v>12063</v>
      </c>
      <c r="I61" s="114">
        <v>12078</v>
      </c>
      <c r="J61" s="140">
        <v>12175</v>
      </c>
      <c r="K61" s="114">
        <v>-389</v>
      </c>
      <c r="L61" s="116">
        <v>-3.1950718685831623</v>
      </c>
    </row>
    <row r="62" spans="1:12" s="110" customFormat="1" ht="15" customHeight="1" x14ac:dyDescent="0.2">
      <c r="A62" s="120"/>
      <c r="B62" s="119"/>
      <c r="C62" s="258"/>
      <c r="D62" s="258" t="s">
        <v>200</v>
      </c>
      <c r="E62" s="113">
        <v>7.5051048047672628</v>
      </c>
      <c r="F62" s="115">
        <v>1801</v>
      </c>
      <c r="G62" s="114">
        <v>1819</v>
      </c>
      <c r="H62" s="114">
        <v>1828</v>
      </c>
      <c r="I62" s="114">
        <v>1827</v>
      </c>
      <c r="J62" s="140">
        <v>1831</v>
      </c>
      <c r="K62" s="114">
        <v>-30</v>
      </c>
      <c r="L62" s="116">
        <v>-1.6384489350081923</v>
      </c>
    </row>
    <row r="63" spans="1:12" s="110" customFormat="1" ht="15" customHeight="1" x14ac:dyDescent="0.2">
      <c r="A63" s="120"/>
      <c r="B63" s="119"/>
      <c r="C63" s="258"/>
      <c r="D63" s="267" t="s">
        <v>198</v>
      </c>
      <c r="E63" s="113">
        <v>74.958356468628537</v>
      </c>
      <c r="F63" s="115">
        <v>1350</v>
      </c>
      <c r="G63" s="114">
        <v>1353</v>
      </c>
      <c r="H63" s="114">
        <v>1378</v>
      </c>
      <c r="I63" s="114">
        <v>1379</v>
      </c>
      <c r="J63" s="140">
        <v>1375</v>
      </c>
      <c r="K63" s="114">
        <v>-25</v>
      </c>
      <c r="L63" s="116">
        <v>-1.8181818181818181</v>
      </c>
    </row>
    <row r="64" spans="1:12" s="110" customFormat="1" ht="15" customHeight="1" x14ac:dyDescent="0.2">
      <c r="A64" s="120"/>
      <c r="B64" s="119"/>
      <c r="C64" s="258"/>
      <c r="D64" s="267" t="s">
        <v>199</v>
      </c>
      <c r="E64" s="113">
        <v>25.041643531371459</v>
      </c>
      <c r="F64" s="115">
        <v>451</v>
      </c>
      <c r="G64" s="114">
        <v>466</v>
      </c>
      <c r="H64" s="114">
        <v>450</v>
      </c>
      <c r="I64" s="114">
        <v>448</v>
      </c>
      <c r="J64" s="140">
        <v>456</v>
      </c>
      <c r="K64" s="114">
        <v>-5</v>
      </c>
      <c r="L64" s="116">
        <v>-1.0964912280701755</v>
      </c>
    </row>
    <row r="65" spans="1:12" s="110" customFormat="1" ht="15" customHeight="1" x14ac:dyDescent="0.2">
      <c r="A65" s="120"/>
      <c r="B65" s="119" t="s">
        <v>201</v>
      </c>
      <c r="C65" s="258"/>
      <c r="E65" s="113">
        <v>18.689082783570974</v>
      </c>
      <c r="F65" s="115">
        <v>8782</v>
      </c>
      <c r="G65" s="114">
        <v>9084</v>
      </c>
      <c r="H65" s="114">
        <v>9068</v>
      </c>
      <c r="I65" s="114">
        <v>9066</v>
      </c>
      <c r="J65" s="140">
        <v>9032</v>
      </c>
      <c r="K65" s="114">
        <v>-250</v>
      </c>
      <c r="L65" s="116">
        <v>-2.7679362267493355</v>
      </c>
    </row>
    <row r="66" spans="1:12" s="110" customFormat="1" ht="15" customHeight="1" x14ac:dyDescent="0.2">
      <c r="A66" s="120"/>
      <c r="B66" s="119"/>
      <c r="C66" s="258" t="s">
        <v>106</v>
      </c>
      <c r="E66" s="113">
        <v>52.357094056023683</v>
      </c>
      <c r="F66" s="115">
        <v>4598</v>
      </c>
      <c r="G66" s="114">
        <v>4841</v>
      </c>
      <c r="H66" s="114">
        <v>4853</v>
      </c>
      <c r="I66" s="114">
        <v>4934</v>
      </c>
      <c r="J66" s="140">
        <v>4916</v>
      </c>
      <c r="K66" s="114">
        <v>-318</v>
      </c>
      <c r="L66" s="116">
        <v>-6.4686737184703009</v>
      </c>
    </row>
    <row r="67" spans="1:12" s="110" customFormat="1" ht="15" customHeight="1" x14ac:dyDescent="0.2">
      <c r="A67" s="120"/>
      <c r="B67" s="119"/>
      <c r="C67" s="258" t="s">
        <v>107</v>
      </c>
      <c r="E67" s="113">
        <v>47.642905943976317</v>
      </c>
      <c r="F67" s="115">
        <v>4184</v>
      </c>
      <c r="G67" s="114">
        <v>4243</v>
      </c>
      <c r="H67" s="114">
        <v>4215</v>
      </c>
      <c r="I67" s="114">
        <v>4132</v>
      </c>
      <c r="J67" s="140">
        <v>4116</v>
      </c>
      <c r="K67" s="114">
        <v>68</v>
      </c>
      <c r="L67" s="116">
        <v>1.652089407191448</v>
      </c>
    </row>
    <row r="68" spans="1:12" s="110" customFormat="1" ht="15" customHeight="1" x14ac:dyDescent="0.2">
      <c r="A68" s="120"/>
      <c r="B68" s="119"/>
      <c r="C68" s="258" t="s">
        <v>105</v>
      </c>
      <c r="D68" s="110" t="s">
        <v>202</v>
      </c>
      <c r="E68" s="113">
        <v>18.947847870644502</v>
      </c>
      <c r="F68" s="115">
        <v>1664</v>
      </c>
      <c r="G68" s="114">
        <v>1693</v>
      </c>
      <c r="H68" s="114">
        <v>1671</v>
      </c>
      <c r="I68" s="114">
        <v>1623</v>
      </c>
      <c r="J68" s="140">
        <v>1577</v>
      </c>
      <c r="K68" s="114">
        <v>87</v>
      </c>
      <c r="L68" s="116">
        <v>5.516804058338618</v>
      </c>
    </row>
    <row r="69" spans="1:12" s="110" customFormat="1" ht="15" customHeight="1" x14ac:dyDescent="0.2">
      <c r="A69" s="120"/>
      <c r="B69" s="119"/>
      <c r="C69" s="258"/>
      <c r="D69" s="267" t="s">
        <v>198</v>
      </c>
      <c r="E69" s="113">
        <v>47.596153846153847</v>
      </c>
      <c r="F69" s="115">
        <v>792</v>
      </c>
      <c r="G69" s="114">
        <v>800</v>
      </c>
      <c r="H69" s="114">
        <v>801</v>
      </c>
      <c r="I69" s="114">
        <v>796</v>
      </c>
      <c r="J69" s="140">
        <v>769</v>
      </c>
      <c r="K69" s="114">
        <v>23</v>
      </c>
      <c r="L69" s="116">
        <v>2.990897269180754</v>
      </c>
    </row>
    <row r="70" spans="1:12" s="110" customFormat="1" ht="15" customHeight="1" x14ac:dyDescent="0.2">
      <c r="A70" s="120"/>
      <c r="B70" s="119"/>
      <c r="C70" s="258"/>
      <c r="D70" s="267" t="s">
        <v>199</v>
      </c>
      <c r="E70" s="113">
        <v>52.403846153846153</v>
      </c>
      <c r="F70" s="115">
        <v>872</v>
      </c>
      <c r="G70" s="114">
        <v>893</v>
      </c>
      <c r="H70" s="114">
        <v>870</v>
      </c>
      <c r="I70" s="114">
        <v>827</v>
      </c>
      <c r="J70" s="140">
        <v>808</v>
      </c>
      <c r="K70" s="114">
        <v>64</v>
      </c>
      <c r="L70" s="116">
        <v>7.9207920792079207</v>
      </c>
    </row>
    <row r="71" spans="1:12" s="110" customFormat="1" ht="15" customHeight="1" x14ac:dyDescent="0.2">
      <c r="A71" s="120"/>
      <c r="B71" s="119"/>
      <c r="C71" s="258"/>
      <c r="D71" s="110" t="s">
        <v>203</v>
      </c>
      <c r="E71" s="113">
        <v>73.832839899795033</v>
      </c>
      <c r="F71" s="115">
        <v>6484</v>
      </c>
      <c r="G71" s="114">
        <v>6751</v>
      </c>
      <c r="H71" s="114">
        <v>6752</v>
      </c>
      <c r="I71" s="114">
        <v>6807</v>
      </c>
      <c r="J71" s="140">
        <v>6840</v>
      </c>
      <c r="K71" s="114">
        <v>-356</v>
      </c>
      <c r="L71" s="116">
        <v>-5.204678362573099</v>
      </c>
    </row>
    <row r="72" spans="1:12" s="110" customFormat="1" ht="15" customHeight="1" x14ac:dyDescent="0.2">
      <c r="A72" s="120"/>
      <c r="B72" s="119"/>
      <c r="C72" s="258"/>
      <c r="D72" s="267" t="s">
        <v>198</v>
      </c>
      <c r="E72" s="113">
        <v>52.806909315237505</v>
      </c>
      <c r="F72" s="115">
        <v>3424</v>
      </c>
      <c r="G72" s="114">
        <v>3662</v>
      </c>
      <c r="H72" s="114">
        <v>3668</v>
      </c>
      <c r="I72" s="114">
        <v>3768</v>
      </c>
      <c r="J72" s="140">
        <v>3783</v>
      </c>
      <c r="K72" s="114">
        <v>-359</v>
      </c>
      <c r="L72" s="116">
        <v>-9.4898228918847476</v>
      </c>
    </row>
    <row r="73" spans="1:12" s="110" customFormat="1" ht="15" customHeight="1" x14ac:dyDescent="0.2">
      <c r="A73" s="120"/>
      <c r="B73" s="119"/>
      <c r="C73" s="258"/>
      <c r="D73" s="267" t="s">
        <v>199</v>
      </c>
      <c r="E73" s="113">
        <v>47.193090684762495</v>
      </c>
      <c r="F73" s="115">
        <v>3060</v>
      </c>
      <c r="G73" s="114">
        <v>3089</v>
      </c>
      <c r="H73" s="114">
        <v>3084</v>
      </c>
      <c r="I73" s="114">
        <v>3039</v>
      </c>
      <c r="J73" s="140">
        <v>3057</v>
      </c>
      <c r="K73" s="114">
        <v>3</v>
      </c>
      <c r="L73" s="116">
        <v>9.8135426889106966E-2</v>
      </c>
    </row>
    <row r="74" spans="1:12" s="110" customFormat="1" ht="15" customHeight="1" x14ac:dyDescent="0.2">
      <c r="A74" s="120"/>
      <c r="B74" s="119"/>
      <c r="C74" s="258"/>
      <c r="D74" s="110" t="s">
        <v>204</v>
      </c>
      <c r="E74" s="113">
        <v>7.2193122295604644</v>
      </c>
      <c r="F74" s="115">
        <v>634</v>
      </c>
      <c r="G74" s="114">
        <v>640</v>
      </c>
      <c r="H74" s="114">
        <v>645</v>
      </c>
      <c r="I74" s="114">
        <v>636</v>
      </c>
      <c r="J74" s="140">
        <v>615</v>
      </c>
      <c r="K74" s="114">
        <v>19</v>
      </c>
      <c r="L74" s="116">
        <v>3.089430894308943</v>
      </c>
    </row>
    <row r="75" spans="1:12" s="110" customFormat="1" ht="15" customHeight="1" x14ac:dyDescent="0.2">
      <c r="A75" s="120"/>
      <c r="B75" s="119"/>
      <c r="C75" s="258"/>
      <c r="D75" s="267" t="s">
        <v>198</v>
      </c>
      <c r="E75" s="113">
        <v>60.252365930599368</v>
      </c>
      <c r="F75" s="115">
        <v>382</v>
      </c>
      <c r="G75" s="114">
        <v>379</v>
      </c>
      <c r="H75" s="114">
        <v>384</v>
      </c>
      <c r="I75" s="114">
        <v>370</v>
      </c>
      <c r="J75" s="140">
        <v>364</v>
      </c>
      <c r="K75" s="114">
        <v>18</v>
      </c>
      <c r="L75" s="116">
        <v>4.9450549450549453</v>
      </c>
    </row>
    <row r="76" spans="1:12" s="110" customFormat="1" ht="15" customHeight="1" x14ac:dyDescent="0.2">
      <c r="A76" s="120"/>
      <c r="B76" s="119"/>
      <c r="C76" s="258"/>
      <c r="D76" s="267" t="s">
        <v>199</v>
      </c>
      <c r="E76" s="113">
        <v>39.747634069400632</v>
      </c>
      <c r="F76" s="115">
        <v>252</v>
      </c>
      <c r="G76" s="114">
        <v>261</v>
      </c>
      <c r="H76" s="114">
        <v>261</v>
      </c>
      <c r="I76" s="114">
        <v>266</v>
      </c>
      <c r="J76" s="140">
        <v>251</v>
      </c>
      <c r="K76" s="114">
        <v>1</v>
      </c>
      <c r="L76" s="116">
        <v>0.39840637450199201</v>
      </c>
    </row>
    <row r="77" spans="1:12" s="110" customFormat="1" ht="15" customHeight="1" x14ac:dyDescent="0.2">
      <c r="A77" s="534"/>
      <c r="B77" s="119" t="s">
        <v>205</v>
      </c>
      <c r="C77" s="268"/>
      <c r="D77" s="182"/>
      <c r="E77" s="113">
        <v>13.219834007235582</v>
      </c>
      <c r="F77" s="115">
        <v>6212</v>
      </c>
      <c r="G77" s="114">
        <v>6284</v>
      </c>
      <c r="H77" s="114">
        <v>6416</v>
      </c>
      <c r="I77" s="114">
        <v>6327</v>
      </c>
      <c r="J77" s="140">
        <v>6273</v>
      </c>
      <c r="K77" s="114">
        <v>-61</v>
      </c>
      <c r="L77" s="116">
        <v>-0.97242148892077152</v>
      </c>
    </row>
    <row r="78" spans="1:12" s="110" customFormat="1" ht="15" customHeight="1" x14ac:dyDescent="0.2">
      <c r="A78" s="120"/>
      <c r="B78" s="119"/>
      <c r="C78" s="268" t="s">
        <v>106</v>
      </c>
      <c r="D78" s="182"/>
      <c r="E78" s="113">
        <v>65.309079201545401</v>
      </c>
      <c r="F78" s="115">
        <v>4057</v>
      </c>
      <c r="G78" s="114">
        <v>4058</v>
      </c>
      <c r="H78" s="114">
        <v>4239</v>
      </c>
      <c r="I78" s="114">
        <v>4188</v>
      </c>
      <c r="J78" s="140">
        <v>4089</v>
      </c>
      <c r="K78" s="114">
        <v>-32</v>
      </c>
      <c r="L78" s="116">
        <v>-0.78258742968941064</v>
      </c>
    </row>
    <row r="79" spans="1:12" s="110" customFormat="1" ht="15" customHeight="1" x14ac:dyDescent="0.2">
      <c r="A79" s="123"/>
      <c r="B79" s="124"/>
      <c r="C79" s="260" t="s">
        <v>107</v>
      </c>
      <c r="D79" s="261"/>
      <c r="E79" s="125">
        <v>34.690920798454606</v>
      </c>
      <c r="F79" s="143">
        <v>2155</v>
      </c>
      <c r="G79" s="144">
        <v>2226</v>
      </c>
      <c r="H79" s="144">
        <v>2177</v>
      </c>
      <c r="I79" s="144">
        <v>2139</v>
      </c>
      <c r="J79" s="145">
        <v>2184</v>
      </c>
      <c r="K79" s="144">
        <v>-29</v>
      </c>
      <c r="L79" s="146">
        <v>-1.3278388278388278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46990</v>
      </c>
      <c r="E11" s="114">
        <v>48340</v>
      </c>
      <c r="F11" s="114">
        <v>48770</v>
      </c>
      <c r="G11" s="114">
        <v>48230</v>
      </c>
      <c r="H11" s="140">
        <v>48291</v>
      </c>
      <c r="I11" s="115">
        <v>-1301</v>
      </c>
      <c r="J11" s="116">
        <v>-2.6940837837278169</v>
      </c>
    </row>
    <row r="12" spans="1:15" s="110" customFormat="1" ht="24.95" customHeight="1" x14ac:dyDescent="0.2">
      <c r="A12" s="193" t="s">
        <v>132</v>
      </c>
      <c r="B12" s="194" t="s">
        <v>133</v>
      </c>
      <c r="C12" s="113">
        <v>4.681847201532241E-2</v>
      </c>
      <c r="D12" s="115">
        <v>22</v>
      </c>
      <c r="E12" s="114">
        <v>20</v>
      </c>
      <c r="F12" s="114">
        <v>22</v>
      </c>
      <c r="G12" s="114">
        <v>21</v>
      </c>
      <c r="H12" s="140">
        <v>18</v>
      </c>
      <c r="I12" s="115">
        <v>4</v>
      </c>
      <c r="J12" s="116">
        <v>22.222222222222221</v>
      </c>
    </row>
    <row r="13" spans="1:15" s="110" customFormat="1" ht="24.95" customHeight="1" x14ac:dyDescent="0.2">
      <c r="A13" s="193" t="s">
        <v>134</v>
      </c>
      <c r="B13" s="199" t="s">
        <v>214</v>
      </c>
      <c r="C13" s="113">
        <v>2.5388380506490744</v>
      </c>
      <c r="D13" s="115">
        <v>1193</v>
      </c>
      <c r="E13" s="114">
        <v>1110</v>
      </c>
      <c r="F13" s="114">
        <v>1104</v>
      </c>
      <c r="G13" s="114">
        <v>1098</v>
      </c>
      <c r="H13" s="140">
        <v>1102</v>
      </c>
      <c r="I13" s="115">
        <v>91</v>
      </c>
      <c r="J13" s="116">
        <v>8.2577132486388383</v>
      </c>
    </row>
    <row r="14" spans="1:15" s="287" customFormat="1" ht="24" customHeight="1" x14ac:dyDescent="0.2">
      <c r="A14" s="193" t="s">
        <v>215</v>
      </c>
      <c r="B14" s="199" t="s">
        <v>137</v>
      </c>
      <c r="C14" s="113">
        <v>9.1742924026388586</v>
      </c>
      <c r="D14" s="115">
        <v>4311</v>
      </c>
      <c r="E14" s="114">
        <v>4413</v>
      </c>
      <c r="F14" s="114">
        <v>4528</v>
      </c>
      <c r="G14" s="114">
        <v>4590</v>
      </c>
      <c r="H14" s="140">
        <v>4599</v>
      </c>
      <c r="I14" s="115">
        <v>-288</v>
      </c>
      <c r="J14" s="116">
        <v>-6.262230919765166</v>
      </c>
      <c r="K14" s="110"/>
      <c r="L14" s="110"/>
      <c r="M14" s="110"/>
      <c r="N14" s="110"/>
      <c r="O14" s="110"/>
    </row>
    <row r="15" spans="1:15" s="110" customFormat="1" ht="24.75" customHeight="1" x14ac:dyDescent="0.2">
      <c r="A15" s="193" t="s">
        <v>216</v>
      </c>
      <c r="B15" s="199" t="s">
        <v>217</v>
      </c>
      <c r="C15" s="113">
        <v>0.79804213662481382</v>
      </c>
      <c r="D15" s="115">
        <v>375</v>
      </c>
      <c r="E15" s="114">
        <v>371</v>
      </c>
      <c r="F15" s="114">
        <v>374</v>
      </c>
      <c r="G15" s="114">
        <v>386</v>
      </c>
      <c r="H15" s="140">
        <v>390</v>
      </c>
      <c r="I15" s="115">
        <v>-15</v>
      </c>
      <c r="J15" s="116">
        <v>-3.8461538461538463</v>
      </c>
    </row>
    <row r="16" spans="1:15" s="287" customFormat="1" ht="24.95" customHeight="1" x14ac:dyDescent="0.2">
      <c r="A16" s="193" t="s">
        <v>218</v>
      </c>
      <c r="B16" s="199" t="s">
        <v>141</v>
      </c>
      <c r="C16" s="113">
        <v>7.4292402638859336</v>
      </c>
      <c r="D16" s="115">
        <v>3491</v>
      </c>
      <c r="E16" s="114">
        <v>3587</v>
      </c>
      <c r="F16" s="114">
        <v>3696</v>
      </c>
      <c r="G16" s="114">
        <v>3683</v>
      </c>
      <c r="H16" s="140">
        <v>3673</v>
      </c>
      <c r="I16" s="115">
        <v>-182</v>
      </c>
      <c r="J16" s="116">
        <v>-4.955077593248026</v>
      </c>
      <c r="K16" s="110"/>
      <c r="L16" s="110"/>
      <c r="M16" s="110"/>
      <c r="N16" s="110"/>
      <c r="O16" s="110"/>
    </row>
    <row r="17" spans="1:15" s="110" customFormat="1" ht="24.95" customHeight="1" x14ac:dyDescent="0.2">
      <c r="A17" s="193" t="s">
        <v>219</v>
      </c>
      <c r="B17" s="199" t="s">
        <v>220</v>
      </c>
      <c r="C17" s="113">
        <v>0.94701000212811237</v>
      </c>
      <c r="D17" s="115">
        <v>445</v>
      </c>
      <c r="E17" s="114">
        <v>455</v>
      </c>
      <c r="F17" s="114">
        <v>458</v>
      </c>
      <c r="G17" s="114">
        <v>521</v>
      </c>
      <c r="H17" s="140">
        <v>536</v>
      </c>
      <c r="I17" s="115">
        <v>-91</v>
      </c>
      <c r="J17" s="116">
        <v>-16.977611940298509</v>
      </c>
    </row>
    <row r="18" spans="1:15" s="287" customFormat="1" ht="24.95" customHeight="1" x14ac:dyDescent="0.2">
      <c r="A18" s="201" t="s">
        <v>144</v>
      </c>
      <c r="B18" s="202" t="s">
        <v>145</v>
      </c>
      <c r="C18" s="113">
        <v>7.878271972760162</v>
      </c>
      <c r="D18" s="115">
        <v>3702</v>
      </c>
      <c r="E18" s="114">
        <v>4049</v>
      </c>
      <c r="F18" s="114">
        <v>4169</v>
      </c>
      <c r="G18" s="114">
        <v>4137</v>
      </c>
      <c r="H18" s="140">
        <v>4049</v>
      </c>
      <c r="I18" s="115">
        <v>-347</v>
      </c>
      <c r="J18" s="116">
        <v>-8.5700172882193133</v>
      </c>
      <c r="K18" s="110"/>
      <c r="L18" s="110"/>
      <c r="M18" s="110"/>
      <c r="N18" s="110"/>
      <c r="O18" s="110"/>
    </row>
    <row r="19" spans="1:15" s="110" customFormat="1" ht="24.95" customHeight="1" x14ac:dyDescent="0.2">
      <c r="A19" s="193" t="s">
        <v>146</v>
      </c>
      <c r="B19" s="199" t="s">
        <v>147</v>
      </c>
      <c r="C19" s="113">
        <v>14.034901042775058</v>
      </c>
      <c r="D19" s="115">
        <v>6595</v>
      </c>
      <c r="E19" s="114">
        <v>6608</v>
      </c>
      <c r="F19" s="114">
        <v>6533</v>
      </c>
      <c r="G19" s="114">
        <v>6425</v>
      </c>
      <c r="H19" s="140">
        <v>6416</v>
      </c>
      <c r="I19" s="115">
        <v>179</v>
      </c>
      <c r="J19" s="116">
        <v>2.7899002493765588</v>
      </c>
    </row>
    <row r="20" spans="1:15" s="287" customFormat="1" ht="24.95" customHeight="1" x14ac:dyDescent="0.2">
      <c r="A20" s="193" t="s">
        <v>148</v>
      </c>
      <c r="B20" s="199" t="s">
        <v>149</v>
      </c>
      <c r="C20" s="113">
        <v>3.8603958288997657</v>
      </c>
      <c r="D20" s="115">
        <v>1814</v>
      </c>
      <c r="E20" s="114">
        <v>1869</v>
      </c>
      <c r="F20" s="114">
        <v>1859</v>
      </c>
      <c r="G20" s="114">
        <v>1910</v>
      </c>
      <c r="H20" s="140">
        <v>1931</v>
      </c>
      <c r="I20" s="115">
        <v>-117</v>
      </c>
      <c r="J20" s="116">
        <v>-6.0590367685137236</v>
      </c>
      <c r="K20" s="110"/>
      <c r="L20" s="110"/>
      <c r="M20" s="110"/>
      <c r="N20" s="110"/>
      <c r="O20" s="110"/>
    </row>
    <row r="21" spans="1:15" s="110" customFormat="1" ht="24.95" customHeight="1" x14ac:dyDescent="0.2">
      <c r="A21" s="201" t="s">
        <v>150</v>
      </c>
      <c r="B21" s="202" t="s">
        <v>151</v>
      </c>
      <c r="C21" s="113">
        <v>3.2836773781655673</v>
      </c>
      <c r="D21" s="115">
        <v>1543</v>
      </c>
      <c r="E21" s="114">
        <v>1531</v>
      </c>
      <c r="F21" s="114">
        <v>1567</v>
      </c>
      <c r="G21" s="114">
        <v>1587</v>
      </c>
      <c r="H21" s="140">
        <v>1541</v>
      </c>
      <c r="I21" s="115">
        <v>2</v>
      </c>
      <c r="J21" s="116">
        <v>0.12978585334198572</v>
      </c>
    </row>
    <row r="22" spans="1:15" s="110" customFormat="1" ht="24.95" customHeight="1" x14ac:dyDescent="0.2">
      <c r="A22" s="201" t="s">
        <v>152</v>
      </c>
      <c r="B22" s="199" t="s">
        <v>153</v>
      </c>
      <c r="C22" s="113">
        <v>3.7263247499467971</v>
      </c>
      <c r="D22" s="115">
        <v>1751</v>
      </c>
      <c r="E22" s="114">
        <v>1754</v>
      </c>
      <c r="F22" s="114">
        <v>1749</v>
      </c>
      <c r="G22" s="114">
        <v>1734</v>
      </c>
      <c r="H22" s="140">
        <v>1761</v>
      </c>
      <c r="I22" s="115">
        <v>-10</v>
      </c>
      <c r="J22" s="116">
        <v>-0.56785917092561045</v>
      </c>
    </row>
    <row r="23" spans="1:15" s="110" customFormat="1" ht="24.95" customHeight="1" x14ac:dyDescent="0.2">
      <c r="A23" s="193" t="s">
        <v>154</v>
      </c>
      <c r="B23" s="199" t="s">
        <v>155</v>
      </c>
      <c r="C23" s="113">
        <v>5.1819536071504579</v>
      </c>
      <c r="D23" s="115">
        <v>2435</v>
      </c>
      <c r="E23" s="114">
        <v>2617</v>
      </c>
      <c r="F23" s="114">
        <v>2583</v>
      </c>
      <c r="G23" s="114">
        <v>2679</v>
      </c>
      <c r="H23" s="140">
        <v>2699</v>
      </c>
      <c r="I23" s="115">
        <v>-264</v>
      </c>
      <c r="J23" s="116">
        <v>-9.7814005187106332</v>
      </c>
    </row>
    <row r="24" spans="1:15" s="110" customFormat="1" ht="24.95" customHeight="1" x14ac:dyDescent="0.2">
      <c r="A24" s="193" t="s">
        <v>156</v>
      </c>
      <c r="B24" s="199" t="s">
        <v>221</v>
      </c>
      <c r="C24" s="113">
        <v>8.5677803788040006</v>
      </c>
      <c r="D24" s="115">
        <v>4026</v>
      </c>
      <c r="E24" s="114">
        <v>4656</v>
      </c>
      <c r="F24" s="114">
        <v>4740</v>
      </c>
      <c r="G24" s="114">
        <v>4962</v>
      </c>
      <c r="H24" s="140">
        <v>5050</v>
      </c>
      <c r="I24" s="115">
        <v>-1024</v>
      </c>
      <c r="J24" s="116">
        <v>-20.277227722772277</v>
      </c>
    </row>
    <row r="25" spans="1:15" s="110" customFormat="1" ht="24.95" customHeight="1" x14ac:dyDescent="0.2">
      <c r="A25" s="193" t="s">
        <v>222</v>
      </c>
      <c r="B25" s="204" t="s">
        <v>159</v>
      </c>
      <c r="C25" s="113">
        <v>5.9310491593956165</v>
      </c>
      <c r="D25" s="115">
        <v>2787</v>
      </c>
      <c r="E25" s="114">
        <v>2904</v>
      </c>
      <c r="F25" s="114">
        <v>2981</v>
      </c>
      <c r="G25" s="114">
        <v>2617</v>
      </c>
      <c r="H25" s="140">
        <v>2606</v>
      </c>
      <c r="I25" s="115">
        <v>181</v>
      </c>
      <c r="J25" s="116">
        <v>6.9455103607060629</v>
      </c>
    </row>
    <row r="26" spans="1:15" s="110" customFormat="1" ht="24.95" customHeight="1" x14ac:dyDescent="0.2">
      <c r="A26" s="201">
        <v>782.78300000000002</v>
      </c>
      <c r="B26" s="203" t="s">
        <v>160</v>
      </c>
      <c r="C26" s="113">
        <v>4.6456692913385824</v>
      </c>
      <c r="D26" s="115">
        <v>2183</v>
      </c>
      <c r="E26" s="114">
        <v>2239</v>
      </c>
      <c r="F26" s="114">
        <v>2484</v>
      </c>
      <c r="G26" s="114">
        <v>2516</v>
      </c>
      <c r="H26" s="140">
        <v>2437</v>
      </c>
      <c r="I26" s="115">
        <v>-254</v>
      </c>
      <c r="J26" s="116">
        <v>-10.422650800164137</v>
      </c>
    </row>
    <row r="27" spans="1:15" s="110" customFormat="1" ht="24.95" customHeight="1" x14ac:dyDescent="0.2">
      <c r="A27" s="193" t="s">
        <v>161</v>
      </c>
      <c r="B27" s="199" t="s">
        <v>223</v>
      </c>
      <c r="C27" s="113">
        <v>5.9289210470312836</v>
      </c>
      <c r="D27" s="115">
        <v>2786</v>
      </c>
      <c r="E27" s="114">
        <v>2814</v>
      </c>
      <c r="F27" s="114">
        <v>2773</v>
      </c>
      <c r="G27" s="114">
        <v>2626</v>
      </c>
      <c r="H27" s="140">
        <v>2643</v>
      </c>
      <c r="I27" s="115">
        <v>143</v>
      </c>
      <c r="J27" s="116">
        <v>5.4105183503594398</v>
      </c>
    </row>
    <row r="28" spans="1:15" s="110" customFormat="1" ht="24.95" customHeight="1" x14ac:dyDescent="0.2">
      <c r="A28" s="193" t="s">
        <v>163</v>
      </c>
      <c r="B28" s="199" t="s">
        <v>164</v>
      </c>
      <c r="C28" s="113">
        <v>4.7095126622685681</v>
      </c>
      <c r="D28" s="115">
        <v>2213</v>
      </c>
      <c r="E28" s="114">
        <v>2222</v>
      </c>
      <c r="F28" s="114">
        <v>2198</v>
      </c>
      <c r="G28" s="114">
        <v>2061</v>
      </c>
      <c r="H28" s="140">
        <v>2116</v>
      </c>
      <c r="I28" s="115">
        <v>97</v>
      </c>
      <c r="J28" s="116">
        <v>4.5841209829867671</v>
      </c>
    </row>
    <row r="29" spans="1:15" s="110" customFormat="1" ht="24.95" customHeight="1" x14ac:dyDescent="0.2">
      <c r="A29" s="193">
        <v>86</v>
      </c>
      <c r="B29" s="199" t="s">
        <v>165</v>
      </c>
      <c r="C29" s="113">
        <v>10.800170248989147</v>
      </c>
      <c r="D29" s="115">
        <v>5075</v>
      </c>
      <c r="E29" s="114">
        <v>5006</v>
      </c>
      <c r="F29" s="114">
        <v>4945</v>
      </c>
      <c r="G29" s="114">
        <v>4865</v>
      </c>
      <c r="H29" s="140">
        <v>4880</v>
      </c>
      <c r="I29" s="115">
        <v>195</v>
      </c>
      <c r="J29" s="116">
        <v>3.9959016393442623</v>
      </c>
    </row>
    <row r="30" spans="1:15" s="110" customFormat="1" ht="24.95" customHeight="1" x14ac:dyDescent="0.2">
      <c r="A30" s="193">
        <v>87.88</v>
      </c>
      <c r="B30" s="204" t="s">
        <v>166</v>
      </c>
      <c r="C30" s="113">
        <v>7.4973398595445842</v>
      </c>
      <c r="D30" s="115">
        <v>3523</v>
      </c>
      <c r="E30" s="114">
        <v>3492</v>
      </c>
      <c r="F30" s="114">
        <v>3492</v>
      </c>
      <c r="G30" s="114">
        <v>3381</v>
      </c>
      <c r="H30" s="140">
        <v>3383</v>
      </c>
      <c r="I30" s="115">
        <v>140</v>
      </c>
      <c r="J30" s="116">
        <v>4.1383387525864617</v>
      </c>
    </row>
    <row r="31" spans="1:15" s="110" customFormat="1" ht="24.95" customHeight="1" x14ac:dyDescent="0.2">
      <c r="A31" s="193" t="s">
        <v>167</v>
      </c>
      <c r="B31" s="199" t="s">
        <v>168</v>
      </c>
      <c r="C31" s="113">
        <v>2.1940838476271547</v>
      </c>
      <c r="D31" s="115">
        <v>1031</v>
      </c>
      <c r="E31" s="114">
        <v>1036</v>
      </c>
      <c r="F31" s="114">
        <v>1043</v>
      </c>
      <c r="G31" s="114">
        <v>1021</v>
      </c>
      <c r="H31" s="140">
        <v>1060</v>
      </c>
      <c r="I31" s="115">
        <v>-29</v>
      </c>
      <c r="J31" s="116">
        <v>-2.7358490566037736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4.681847201532241E-2</v>
      </c>
      <c r="D34" s="115">
        <v>22</v>
      </c>
      <c r="E34" s="114">
        <v>20</v>
      </c>
      <c r="F34" s="114">
        <v>22</v>
      </c>
      <c r="G34" s="114">
        <v>21</v>
      </c>
      <c r="H34" s="140">
        <v>18</v>
      </c>
      <c r="I34" s="115">
        <v>4</v>
      </c>
      <c r="J34" s="116">
        <v>22.222222222222221</v>
      </c>
    </row>
    <row r="35" spans="1:10" s="110" customFormat="1" ht="24.95" customHeight="1" x14ac:dyDescent="0.2">
      <c r="A35" s="292" t="s">
        <v>171</v>
      </c>
      <c r="B35" s="293" t="s">
        <v>172</v>
      </c>
      <c r="C35" s="113">
        <v>19.591402426048095</v>
      </c>
      <c r="D35" s="115">
        <v>9206</v>
      </c>
      <c r="E35" s="114">
        <v>9572</v>
      </c>
      <c r="F35" s="114">
        <v>9801</v>
      </c>
      <c r="G35" s="114">
        <v>9825</v>
      </c>
      <c r="H35" s="140">
        <v>9750</v>
      </c>
      <c r="I35" s="115">
        <v>-544</v>
      </c>
      <c r="J35" s="116">
        <v>-5.5794871794871792</v>
      </c>
    </row>
    <row r="36" spans="1:10" s="110" customFormat="1" ht="24.95" customHeight="1" x14ac:dyDescent="0.2">
      <c r="A36" s="294" t="s">
        <v>173</v>
      </c>
      <c r="B36" s="295" t="s">
        <v>174</v>
      </c>
      <c r="C36" s="125">
        <v>80.361779101936577</v>
      </c>
      <c r="D36" s="143">
        <v>37762</v>
      </c>
      <c r="E36" s="144">
        <v>38748</v>
      </c>
      <c r="F36" s="144">
        <v>38947</v>
      </c>
      <c r="G36" s="144">
        <v>38384</v>
      </c>
      <c r="H36" s="145">
        <v>38523</v>
      </c>
      <c r="I36" s="143">
        <v>-761</v>
      </c>
      <c r="J36" s="146">
        <v>-1.9754432416997638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2020-09-25T08:36:25Z</dcterms:created>
  <dcterms:modified xsi:type="dcterms:W3CDTF">2020-09-28T08:08:18Z</dcterms:modified>
</cp:coreProperties>
</file>