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M44" i="24"/>
  <c r="L44" i="24"/>
  <c r="I44" i="24"/>
  <c r="G44" i="24"/>
  <c r="E44" i="24"/>
  <c r="D44" i="24"/>
  <c r="C44" i="24"/>
  <c r="B44" i="24"/>
  <c r="K44" i="24" s="1"/>
  <c r="M43" i="24"/>
  <c r="K43" i="24"/>
  <c r="H43" i="24"/>
  <c r="F43" i="24"/>
  <c r="E43" i="24"/>
  <c r="C43" i="24"/>
  <c r="B43" i="24"/>
  <c r="D43" i="24" s="1"/>
  <c r="M42" i="24"/>
  <c r="L42" i="24"/>
  <c r="I42" i="24"/>
  <c r="G42" i="24"/>
  <c r="E42" i="24"/>
  <c r="D42" i="24"/>
  <c r="C42" i="24"/>
  <c r="B42" i="24"/>
  <c r="K42" i="24" s="1"/>
  <c r="K41" i="24"/>
  <c r="H41" i="24"/>
  <c r="F41" i="24"/>
  <c r="C41" i="24"/>
  <c r="B41" i="24"/>
  <c r="D41" i="24" s="1"/>
  <c r="M40" i="24"/>
  <c r="L40" i="24"/>
  <c r="I40" i="24"/>
  <c r="G40" i="24"/>
  <c r="E40" i="24"/>
  <c r="D40" i="24"/>
  <c r="C40" i="24"/>
  <c r="B40" i="24"/>
  <c r="K40" i="24" s="1"/>
  <c r="M36" i="24"/>
  <c r="L36" i="24"/>
  <c r="K36" i="24"/>
  <c r="J36" i="24"/>
  <c r="I36" i="24"/>
  <c r="H36" i="24"/>
  <c r="G36" i="24"/>
  <c r="F36" i="24"/>
  <c r="E36" i="24"/>
  <c r="D36" i="24"/>
  <c r="K57" i="15"/>
  <c r="L57" i="15" s="1"/>
  <c r="C45" i="24"/>
  <c r="M45" i="24" s="1"/>
  <c r="C38" i="24"/>
  <c r="C37" i="24"/>
  <c r="C35" i="24"/>
  <c r="C34" i="24"/>
  <c r="C33" i="24"/>
  <c r="C32" i="24"/>
  <c r="M32" i="24" s="1"/>
  <c r="C31" i="24"/>
  <c r="C30" i="24"/>
  <c r="M30" i="24" s="1"/>
  <c r="C29" i="24"/>
  <c r="C28" i="24"/>
  <c r="M28" i="24" s="1"/>
  <c r="C27" i="24"/>
  <c r="C26" i="24"/>
  <c r="C25" i="24"/>
  <c r="C24" i="24"/>
  <c r="M24" i="24" s="1"/>
  <c r="C23" i="24"/>
  <c r="C22" i="24"/>
  <c r="M22" i="24" s="1"/>
  <c r="C21" i="24"/>
  <c r="C20" i="24"/>
  <c r="M20" i="24" s="1"/>
  <c r="C19" i="24"/>
  <c r="C18" i="24"/>
  <c r="C17" i="24"/>
  <c r="C16" i="24"/>
  <c r="M16" i="24" s="1"/>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G16" i="24" l="1"/>
  <c r="G24" i="24"/>
  <c r="G32" i="24"/>
  <c r="G7" i="24"/>
  <c r="M7" i="24"/>
  <c r="E7" i="24"/>
  <c r="L7" i="24"/>
  <c r="I7" i="24"/>
  <c r="F33" i="24"/>
  <c r="D33" i="24"/>
  <c r="J33" i="24"/>
  <c r="H33" i="24"/>
  <c r="K33" i="24"/>
  <c r="K28" i="24"/>
  <c r="J28" i="24"/>
  <c r="H28" i="24"/>
  <c r="F28" i="24"/>
  <c r="D28" i="24"/>
  <c r="G19" i="24"/>
  <c r="M19" i="24"/>
  <c r="E19" i="24"/>
  <c r="L19" i="24"/>
  <c r="I19" i="24"/>
  <c r="G35" i="24"/>
  <c r="M35" i="24"/>
  <c r="E35" i="24"/>
  <c r="L35" i="24"/>
  <c r="I35" i="24"/>
  <c r="G27" i="24"/>
  <c r="M27" i="24"/>
  <c r="E27" i="24"/>
  <c r="L27" i="24"/>
  <c r="I27" i="24"/>
  <c r="F25" i="24"/>
  <c r="D25" i="24"/>
  <c r="J25" i="24"/>
  <c r="H25" i="24"/>
  <c r="K25" i="24"/>
  <c r="F9" i="24"/>
  <c r="D9" i="24"/>
  <c r="J9" i="24"/>
  <c r="H9" i="24"/>
  <c r="K9" i="24"/>
  <c r="G9" i="24"/>
  <c r="M9" i="24"/>
  <c r="E9" i="24"/>
  <c r="L9" i="24"/>
  <c r="I9" i="24"/>
  <c r="K66" i="24"/>
  <c r="I66" i="24"/>
  <c r="J66" i="24"/>
  <c r="F15" i="24"/>
  <c r="D15" i="24"/>
  <c r="J15" i="24"/>
  <c r="H15" i="24"/>
  <c r="K15" i="24"/>
  <c r="F21" i="24"/>
  <c r="D21" i="24"/>
  <c r="J21" i="24"/>
  <c r="H21" i="24"/>
  <c r="K24" i="24"/>
  <c r="J24" i="24"/>
  <c r="H24" i="24"/>
  <c r="F24" i="24"/>
  <c r="D24" i="24"/>
  <c r="F27" i="24"/>
  <c r="D27" i="24"/>
  <c r="J27" i="24"/>
  <c r="H27" i="24"/>
  <c r="K27" i="24"/>
  <c r="K30" i="24"/>
  <c r="J30" i="24"/>
  <c r="H30" i="24"/>
  <c r="F30" i="24"/>
  <c r="D30" i="24"/>
  <c r="H37" i="24"/>
  <c r="F37" i="24"/>
  <c r="D37" i="24"/>
  <c r="J37" i="24"/>
  <c r="K37" i="24"/>
  <c r="I8" i="24"/>
  <c r="L8" i="24"/>
  <c r="M8" i="24"/>
  <c r="G8" i="24"/>
  <c r="E8" i="24"/>
  <c r="I37" i="24"/>
  <c r="G37" i="24"/>
  <c r="L37" i="24"/>
  <c r="E37" i="24"/>
  <c r="K18" i="24"/>
  <c r="J18" i="24"/>
  <c r="H18" i="24"/>
  <c r="F18" i="24"/>
  <c r="D18" i="24"/>
  <c r="G21" i="24"/>
  <c r="M21" i="24"/>
  <c r="E21" i="24"/>
  <c r="L21" i="24"/>
  <c r="I21" i="24"/>
  <c r="M38" i="24"/>
  <c r="E38" i="24"/>
  <c r="L38" i="24"/>
  <c r="I38" i="24"/>
  <c r="G38" i="24"/>
  <c r="F31" i="24"/>
  <c r="D31" i="24"/>
  <c r="J31" i="24"/>
  <c r="H31" i="24"/>
  <c r="K31" i="24"/>
  <c r="D38" i="24"/>
  <c r="K38" i="24"/>
  <c r="J38" i="24"/>
  <c r="H38" i="24"/>
  <c r="F38" i="24"/>
  <c r="G15" i="24"/>
  <c r="M15" i="24"/>
  <c r="E15" i="24"/>
  <c r="L15" i="24"/>
  <c r="I15" i="24"/>
  <c r="I18" i="24"/>
  <c r="L18" i="24"/>
  <c r="G18" i="24"/>
  <c r="E18" i="24"/>
  <c r="M18" i="24"/>
  <c r="G31" i="24"/>
  <c r="M31" i="24"/>
  <c r="E31" i="24"/>
  <c r="L31" i="24"/>
  <c r="I31" i="24"/>
  <c r="I34" i="24"/>
  <c r="L34" i="24"/>
  <c r="G34" i="24"/>
  <c r="E34" i="24"/>
  <c r="M34" i="24"/>
  <c r="K74" i="24"/>
  <c r="I74" i="24"/>
  <c r="J74" i="24"/>
  <c r="G17" i="24"/>
  <c r="M17" i="24"/>
  <c r="E17" i="24"/>
  <c r="L17" i="24"/>
  <c r="I17" i="24"/>
  <c r="K16" i="24"/>
  <c r="J16" i="24"/>
  <c r="H16" i="24"/>
  <c r="F16" i="24"/>
  <c r="D16" i="24"/>
  <c r="F19" i="24"/>
  <c r="D19" i="24"/>
  <c r="J19" i="24"/>
  <c r="H19" i="24"/>
  <c r="K19" i="24"/>
  <c r="K22" i="24"/>
  <c r="J22" i="24"/>
  <c r="H22" i="24"/>
  <c r="F22" i="24"/>
  <c r="D22" i="24"/>
  <c r="K34" i="24"/>
  <c r="J34" i="24"/>
  <c r="H34" i="24"/>
  <c r="F34" i="24"/>
  <c r="D34" i="24"/>
  <c r="G25" i="24"/>
  <c r="M25" i="24"/>
  <c r="E25" i="24"/>
  <c r="L25" i="24"/>
  <c r="I25" i="24"/>
  <c r="G33" i="24"/>
  <c r="M33" i="24"/>
  <c r="E33" i="24"/>
  <c r="L33" i="24"/>
  <c r="I33" i="24"/>
  <c r="I45" i="24"/>
  <c r="G45" i="24"/>
  <c r="L45" i="24"/>
  <c r="E45" i="24"/>
  <c r="K21" i="24"/>
  <c r="M37" i="24"/>
  <c r="K58" i="24"/>
  <c r="I58" i="24"/>
  <c r="J58" i="24"/>
  <c r="K8" i="24"/>
  <c r="J8" i="24"/>
  <c r="H8" i="24"/>
  <c r="F8" i="24"/>
  <c r="D8" i="24"/>
  <c r="F7" i="24"/>
  <c r="D7" i="24"/>
  <c r="J7" i="24"/>
  <c r="H7" i="24"/>
  <c r="K7" i="24"/>
  <c r="F23" i="24"/>
  <c r="D23" i="24"/>
  <c r="J23" i="24"/>
  <c r="H23" i="24"/>
  <c r="K23" i="24"/>
  <c r="F29" i="24"/>
  <c r="D29" i="24"/>
  <c r="J29" i="24"/>
  <c r="H29" i="24"/>
  <c r="K32" i="24"/>
  <c r="J32" i="24"/>
  <c r="H32" i="24"/>
  <c r="F32" i="24"/>
  <c r="D32" i="24"/>
  <c r="F35" i="24"/>
  <c r="D35" i="24"/>
  <c r="J35" i="24"/>
  <c r="H35" i="24"/>
  <c r="K35" i="24"/>
  <c r="B45" i="24"/>
  <c r="B39" i="24"/>
  <c r="G29" i="24"/>
  <c r="M29" i="24"/>
  <c r="E29" i="24"/>
  <c r="L29" i="24"/>
  <c r="I29" i="24"/>
  <c r="B14" i="24"/>
  <c r="B6" i="24"/>
  <c r="F17" i="24"/>
  <c r="D17" i="24"/>
  <c r="J17" i="24"/>
  <c r="H17" i="24"/>
  <c r="K17" i="24"/>
  <c r="K20" i="24"/>
  <c r="J20" i="24"/>
  <c r="H20" i="24"/>
  <c r="F20" i="24"/>
  <c r="D20" i="24"/>
  <c r="K26" i="24"/>
  <c r="J26" i="24"/>
  <c r="H26" i="24"/>
  <c r="F26" i="24"/>
  <c r="D26" i="24"/>
  <c r="G23" i="24"/>
  <c r="M23" i="24"/>
  <c r="E23" i="24"/>
  <c r="L23" i="24"/>
  <c r="I23" i="24"/>
  <c r="I26" i="24"/>
  <c r="L26" i="24"/>
  <c r="G26" i="24"/>
  <c r="E26" i="24"/>
  <c r="M26" i="24"/>
  <c r="I41" i="24"/>
  <c r="G41" i="24"/>
  <c r="L41" i="24"/>
  <c r="M41" i="24"/>
  <c r="E41" i="24"/>
  <c r="J77" i="24"/>
  <c r="E16" i="24"/>
  <c r="E24" i="24"/>
  <c r="E32" i="24"/>
  <c r="I43" i="24"/>
  <c r="G43" i="24"/>
  <c r="L43" i="24"/>
  <c r="K53" i="24"/>
  <c r="I53" i="24"/>
  <c r="K61" i="24"/>
  <c r="I61" i="24"/>
  <c r="K69" i="24"/>
  <c r="I69" i="24"/>
  <c r="E22" i="24"/>
  <c r="E30" i="24"/>
  <c r="K55" i="24"/>
  <c r="I55" i="24"/>
  <c r="K63" i="24"/>
  <c r="I63" i="24"/>
  <c r="K71" i="24"/>
  <c r="I71" i="24"/>
  <c r="I16" i="24"/>
  <c r="L16" i="24"/>
  <c r="I24" i="24"/>
  <c r="L24" i="24"/>
  <c r="I32" i="24"/>
  <c r="L32" i="24"/>
  <c r="G22" i="24"/>
  <c r="G30" i="24"/>
  <c r="K52" i="24"/>
  <c r="I52" i="24"/>
  <c r="K60" i="24"/>
  <c r="I60" i="24"/>
  <c r="K68" i="24"/>
  <c r="I68" i="24"/>
  <c r="E20" i="24"/>
  <c r="E28" i="24"/>
  <c r="C39" i="24"/>
  <c r="K57" i="24"/>
  <c r="I57" i="24"/>
  <c r="K65" i="24"/>
  <c r="I65" i="24"/>
  <c r="K73" i="24"/>
  <c r="I73" i="24"/>
  <c r="C14" i="24"/>
  <c r="C6" i="24"/>
  <c r="I22" i="24"/>
  <c r="L22" i="24"/>
  <c r="I30" i="24"/>
  <c r="L30" i="24"/>
  <c r="G20" i="24"/>
  <c r="G28" i="24"/>
  <c r="K54" i="24"/>
  <c r="I54" i="24"/>
  <c r="K62" i="24"/>
  <c r="I62" i="24"/>
  <c r="K70" i="24"/>
  <c r="I70" i="24"/>
  <c r="K51" i="24"/>
  <c r="I51" i="24"/>
  <c r="K59" i="24"/>
  <c r="I59" i="24"/>
  <c r="K67" i="24"/>
  <c r="I67" i="24"/>
  <c r="K75" i="24"/>
  <c r="I75" i="24"/>
  <c r="I77" i="24" s="1"/>
  <c r="I20" i="24"/>
  <c r="L20" i="24"/>
  <c r="I28" i="24"/>
  <c r="L28" i="24"/>
  <c r="K56" i="24"/>
  <c r="I56" i="24"/>
  <c r="K64" i="24"/>
  <c r="I64" i="24"/>
  <c r="K72" i="24"/>
  <c r="I72" i="24"/>
  <c r="F40" i="24"/>
  <c r="J41" i="24"/>
  <c r="F42" i="24"/>
  <c r="J43" i="24"/>
  <c r="F44" i="24"/>
  <c r="H40" i="24"/>
  <c r="H42" i="24"/>
  <c r="H44" i="24"/>
  <c r="J40" i="24"/>
  <c r="J42" i="24"/>
  <c r="J44" i="24"/>
  <c r="K6" i="24" l="1"/>
  <c r="J6" i="24"/>
  <c r="H6" i="24"/>
  <c r="F6" i="24"/>
  <c r="D6" i="24"/>
  <c r="H45" i="24"/>
  <c r="F45" i="24"/>
  <c r="D45" i="24"/>
  <c r="J45" i="24"/>
  <c r="K45" i="24"/>
  <c r="K77" i="24"/>
  <c r="J79" i="24"/>
  <c r="J78" i="24"/>
  <c r="K14" i="24"/>
  <c r="J14" i="24"/>
  <c r="H14" i="24"/>
  <c r="F14" i="24"/>
  <c r="D14" i="24"/>
  <c r="I78" i="24"/>
  <c r="I79" i="24"/>
  <c r="I6" i="24"/>
  <c r="L6" i="24"/>
  <c r="G6" i="24"/>
  <c r="E6" i="24"/>
  <c r="M6" i="24"/>
  <c r="I39" i="24"/>
  <c r="G39" i="24"/>
  <c r="L39" i="24"/>
  <c r="M39" i="24"/>
  <c r="E39" i="24"/>
  <c r="I14" i="24"/>
  <c r="L14" i="24"/>
  <c r="M14" i="24"/>
  <c r="G14" i="24"/>
  <c r="E14" i="24"/>
  <c r="H39" i="24"/>
  <c r="F39" i="24"/>
  <c r="D39" i="24"/>
  <c r="J39" i="24"/>
  <c r="K39" i="24"/>
  <c r="I83" i="24" l="1"/>
  <c r="I82" i="24"/>
  <c r="K79" i="24"/>
  <c r="K78" i="24"/>
  <c r="I81" i="24" s="1"/>
</calcChain>
</file>

<file path=xl/sharedStrings.xml><?xml version="1.0" encoding="utf-8"?>
<sst xmlns="http://schemas.openxmlformats.org/spreadsheetml/2006/main" count="1707" uniqueCount="521">
  <si>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</si>
  <si>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</si>
  <si>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</si>
  <si>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</si>
  <si>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</si>
  <si>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</si>
  <si>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</si>
  <si>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</si>
  <si>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</si>
  <si>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</si>
  <si>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</si>
  <si>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</si>
  <si>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</si>
  <si>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Wiesbaden, Landeshauptstadt (06414)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</si>
  <si>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</si>
  <si>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</si>
  <si>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</si>
  <si>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</si>
  <si>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</si>
  <si>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</si>
  <si>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</si>
  <si>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</si>
  <si>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</si>
  <si>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</si>
  <si>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</si>
  <si>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</si>
  <si>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</si>
  <si>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</si>
  <si>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</si>
  <si>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</si>
  <si>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</si>
  <si>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</si>
  <si>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</si>
  <si>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</si>
  <si>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</si>
  <si>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</si>
  <si>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</si>
  <si>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</si>
  <si>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</si>
  <si>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</si>
  <si>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</si>
  <si>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</si>
  <si>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</si>
  <si>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</si>
  <si>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</si>
  <si>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</si>
  <si>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</si>
  <si>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</si>
  <si>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</si>
  <si>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</si>
  <si>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</si>
  <si>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</si>
  <si>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</si>
  <si>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</si>
  <si>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</si>
  <si>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</si>
  <si>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</si>
  <si>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</si>
  <si>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</si>
  <si>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</si>
  <si>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</si>
  <si>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</si>
  <si>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</si>
  <si>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</si>
  <si>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</si>
  <si>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</si>
  <si>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</si>
  <si>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</si>
  <si>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</si>
  <si>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</si>
  <si>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</si>
  <si>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</si>
  <si>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</si>
  <si>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</si>
  <si>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</si>
  <si>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</si>
  <si>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</si>
  <si>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</si>
  <si>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</si>
  <si>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</si>
  <si>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</si>
  <si>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</si>
  <si>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</si>
  <si>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</si>
  <si>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</si>
  <si>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</si>
  <si>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</si>
  <si>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</si>
  <si>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</si>
  <si>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</si>
  <si>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</si>
  <si>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</si>
  <si>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Wiesbaden, Landeshauptstadt (06414);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</si>
  <si>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</si>
  <si>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</si>
  <si>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</si>
  <si>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</si>
  <si>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</si>
  <si>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</si>
  <si>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</si>
  <si>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</si>
  <si>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</si>
  <si>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</si>
  <si>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</si>
  <si>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</si>
  <si>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</si>
  <si>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</si>
  <si>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</si>
  <si>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</si>
  <si>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</si>
  <si>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</si>
  <si>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</si>
  <si>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</si>
  <si>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</si>
  <si>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</si>
  <si>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</si>
  <si>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</si>
  <si>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</si>
  <si>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</si>
  <si>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</si>
  <si>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</si>
  <si>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</si>
  <si>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</si>
  <si>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</si>
  <si>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</si>
  <si>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</si>
  <si>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</si>
  <si>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</si>
  <si>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</si>
  <si>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</si>
  <si>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</si>
  <si>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</si>
  <si>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</si>
  <si>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</si>
  <si>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</si>
  <si>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</si>
  <si>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</si>
  <si>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</si>
  <si>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</si>
  <si>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</si>
  <si>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</si>
  <si>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</si>
  <si>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</si>
  <si>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</si>
  <si>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</si>
  <si>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</si>
  <si>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</si>
  <si>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</si>
  <si>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</si>
  <si>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</si>
  <si>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</si>
  <si>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</si>
  <si>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</si>
  <si>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</si>
  <si>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</si>
  <si>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</si>
  <si>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</si>
  <si>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</si>
  <si>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</si>
  <si>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</si>
  <si>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</si>
  <si>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</si>
  <si>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</si>
  <si>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</si>
  <si>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</si>
  <si>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</si>
  <si>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</si>
  <si>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</si>
  <si>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</si>
  <si>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</si>
  <si>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</si>
  <si>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</si>
  <si>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</si>
  <si>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</si>
  <si>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</si>
  <si>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</si>
  <si>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</si>
  <si>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</si>
  <si>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</si>
  <si>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</si>
  <si>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</si>
  <si>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</si>
  <si>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</si>
  <si>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Wiesbaden, Landeshauptstadt (06414)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</si>
  <si>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</si>
  <si>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</si>
  <si>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</si>
  <si>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</si>
  <si>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</si>
  <si>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</si>
  <si>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</si>
  <si>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</si>
  <si>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</si>
  <si>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</si>
  <si>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</si>
  <si>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</si>
  <si>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</si>
  <si>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</si>
  <si>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</si>
  <si>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</si>
  <si>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</si>
  <si>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</si>
  <si>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</si>
  <si>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</si>
  <si>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</si>
  <si>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</si>
  <si>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</si>
  <si>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</si>
  <si>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</si>
  <si>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</si>
  <si>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</si>
  <si>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</si>
  <si>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</si>
  <si>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</si>
  <si>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</si>
  <si>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</si>
  <si>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</si>
  <si>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</si>
  <si>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</si>
  <si>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</si>
  <si>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</si>
  <si>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</si>
  <si>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</si>
  <si>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</si>
  <si>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</si>
  <si>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</si>
  <si>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</si>
  <si>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</si>
  <si>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</si>
  <si>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</si>
  <si>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</si>
  <si>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</si>
  <si>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</si>
  <si>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</si>
  <si>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</si>
  <si>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</si>
  <si>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</si>
  <si>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</si>
  <si>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</si>
  <si>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</si>
  <si>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</si>
  <si>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</si>
  <si>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</si>
  <si>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</si>
  <si>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</si>
  <si>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</si>
  <si>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</si>
  <si>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</si>
  <si>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</si>
  <si>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</si>
  <si>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</si>
  <si>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</si>
  <si>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</si>
  <si>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</si>
  <si>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</si>
  <si>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</si>
  <si>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</si>
  <si>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</si>
  <si>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</si>
  <si>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</si>
  <si>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</si>
  <si>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</si>
  <si>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</si>
  <si>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</si>
  <si>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</si>
  <si>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</si>
  <si>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</si>
  <si>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</si>
  <si>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</si>
  <si>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</si>
  <si>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</si>
  <si>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</si>
  <si>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</si>
  <si>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</si>
  <si>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</si>
  <si>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</si>
  <si>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</si>
  <si>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</si>
  <si>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</si>
  <si>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</si>
  <si>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</si>
  <si>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</si>
  <si>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</si>
  <si>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</si>
  <si>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</si>
  <si>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</si>
  <si>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</si>
  <si>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</si>
  <si>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</si>
  <si>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</si>
  <si>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</si>
  <si>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</si>
  <si>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</si>
  <si>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</si>
  <si>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</si>
  <si>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</si>
  <si>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</si>
  <si>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</si>
  <si>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</si>
  <si>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</si>
  <si>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</si>
  <si>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</si>
  <si>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</si>
  <si>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</si>
  <si>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</si>
  <si>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</si>
  <si>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</si>
  <si>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</si>
  <si>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</si>
  <si>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</si>
  <si>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</si>
  <si>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</si>
  <si>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</si>
  <si>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</si>
  <si>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</si>
  <si>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</si>
  <si>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</si>
  <si>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</si>
  <si>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</si>
  <si>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</si>
  <si>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</si>
  <si>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</si>
  <si>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</si>
  <si>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</si>
  <si>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</si>
  <si>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</si>
  <si>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</si>
  <si>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</si>
  <si>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</si>
  <si>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</si>
  <si>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</si>
  <si>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</si>
  <si>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</si>
  <si>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</si>
  <si>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</si>
  <si>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</si>
  <si>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</si>
  <si>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</si>
  <si>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</si>
  <si>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</si>
  <si>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</si>
  <si>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</si>
  <si>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</si>
  <si>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</si>
  <si>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</si>
  <si>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</si>
  <si>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</si>
  <si>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</si>
  <si>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</si>
  <si>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</si>
  <si>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</si>
  <si>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</si>
  <si>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</si>
  <si>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</si>
  <si>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</si>
  <si>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</si>
  <si>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</si>
  <si>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</si>
  <si>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</si>
  <si>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</si>
  <si>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</si>
  <si>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</si>
  <si>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</si>
  <si>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</si>
  <si>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</si>
  <si>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</si>
  <si>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</si>
  <si>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</si>
  <si>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</si>
  <si>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</si>
  <si>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</si>
  <si>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</si>
  <si>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</si>
  <si>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Wiesbaden, Landeshauptstadt (06414);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</si>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</sst>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{9FCF156D-05CD-4BF9-8094-F060274FF013}</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02F0-411A-9B03-08D314CE1DD6}"/>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{9891843A-F978-4C9F-B1AD-7740A59C75FF}</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02F0-411A-9B03-08D314CE1DD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{BC2EC2EC-A0E0-4619-9B0F-B2ADF77E0E60}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2F0-411A-9B03-08D314CE1DD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{0E6731CF-8D34-49E0-A210-A090ABC4C721}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2F0-411A-9B03-08D314CE1DD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1.1405330689458029</c:v>
                </c:pt>
                <c:pt idx="1">
                  <c:v>1.1168123612881518</c:v>
                </c:pt>
                <c:pt idx="2">
                  <c:v>1.1186464311118853</c:v>
                </c:pt>
                <c:pt idx="3">
                  <c:v>1.0875687030768</c:v>
                </c:pt>
              </c:numCache>
            </c:numRef>
          </c:val>
          <c:extLst>
            <c:ext xmlns:c16="http://schemas.microsoft.com/office/drawing/2014/chart" uri="{C3380CC4-5D6E-409C-BE32-E72D297353CC}">
              <c16:uniqueId val="{00000004-02F0-411A-9B03-08D314CE1DD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{546BE5AA-F230-45ED-ABF5-6944ABA63525}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2F0-411A-9B03-08D314CE1DD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{365C7ED2-6AFA-434B-9446-A7BCFB666334}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2F0-411A-9B03-08D314CE1DD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{EAACA8F5-9069-4022-A70B-290053919659}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2F0-411A-9B03-08D314CE1DD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{DE0AC86A-DBDB-40FB-91C2-EFCEC6937F22}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2F0-411A-9B03-08D314CE1D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2F0-411A-9B03-08D314CE1DD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2F0-411A-9B03-08D314CE1DD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{342332BF-2C46-4BCF-A866-0EC2640434EA}</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FFD5-417E-A5D3-622272EADF8E}"/>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{7911F172-EAC4-4BCC-98A7-3D3AF194FE9F}</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FFD5-417E-A5D3-622272EADF8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{3E57AC67-BC63-43CB-8396-E2F72ECABAEF}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FD5-417E-A5D3-622272EADF8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{F0666A2F-BB5C-410D-A62A-D2F6DC861739}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FD5-417E-A5D3-622272EADF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-3.5198318886262148</c:v>
                </c:pt>
                <c:pt idx="1">
                  <c:v>-2.6469525004774508</c:v>
                </c:pt>
                <c:pt idx="2">
                  <c:v>-2.7637010795899166</c:v>
                </c:pt>
                <c:pt idx="3">
                  <c:v>-2.8655893304673015</c:v>
                </c:pt>
              </c:numCache>
            </c:numRef>
          </c:val>
          <c:extLst>
            <c:ext xmlns:c16="http://schemas.microsoft.com/office/drawing/2014/chart" uri="{C3380CC4-5D6E-409C-BE32-E72D297353CC}">
              <c16:uniqueId val="{00000004-FFD5-417E-A5D3-622272EADF8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{FAD08E3A-6CC7-46D6-A04A-7AD892411745}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FD5-417E-A5D3-622272EADF8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{329C5D30-2996-4BD1-820E-37988E05D036}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FD5-417E-A5D3-622272EADF8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{406AF05D-2254-4A53-9AE4-FD50A5029126}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FD5-417E-A5D3-622272EADF8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{D0F04F81-31EF-4E2D-965C-144492995B46}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FD5-417E-A5D3-622272EADF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FD5-417E-A5D3-622272EADF8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FD5-417E-A5D3-622272EADF8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{5DAA33CB-17B8-475A-A5AE-E39D689A5D99}</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EE00-4846-9996-348C08EECC07}"/>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{BE44C2B9-7DB7-4A5E-9A2D-C0D11EB55DEC}</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EE00-4846-9996-348C08EECC07}"/>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{041D8DBA-3CFA-4C64-9446-D4C40FAAFF5E}</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EE00-4846-9996-348C08EECC07}"/>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{CA50B6AF-3473-43F7-9A46-8D88B68BA5DA}</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EE00-4846-9996-348C08EECC07}"/>
                </c:ext>
              </c:extLst>
            </c:dLbl>
            <c:dLbl>
              <c:idx val="4"/>
              <c:tx>
                <c:strRef>
                  <c:f>Daten_Diagramme!$D$18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{C553AE47-B927-4CAE-92BD-C06F90B4AFB2}</c15:txfldGUID>
                      <c15:f>Daten_Diagramme!$D$18</c15:f>
                      <c15:dlblFieldTableCache>
                        <c:ptCount val="1"/>
                        <c:pt idx="0">
                          <c:v>5.4</c:v>
                        </c:pt>
                      </c15:dlblFieldTableCache>
                    </c15:dlblFTEntry>
                  </c15:dlblFieldTable>
                  <c15:showDataLabelsRange val="0"/>
                </c:ext>
                <c:ext xmlns:c16="http://schemas.microsoft.com/office/drawing/2014/chart" uri="{C3380CC4-5D6E-409C-BE32-E72D297353CC}">
                  <c16:uniqueId val="{00000004-EE00-4846-9996-348C08EECC07}"/>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{665225EB-3E26-49D3-884A-A4B2EAE296FD}</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EE00-4846-9996-348C08EECC07}"/>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{45B4E884-3FCE-4EB3-931A-779F7E951F56}</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EE00-4846-9996-348C08EECC07}"/>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{EFE38294-C98E-48EE-8964-1B36A57974BC}</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EE00-4846-9996-348C08EECC07}"/>
                </c:ext>
              </c:extLst>
            </c:dLbl>
            <c:dLbl>
              <c:idx val="8"/>
              <c:tx>
                <c:strRef>
                  <c:f>Daten_Diagramme!$D$22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{9A533FF1-3D3E-4680-A7FA-F510E013B2D9}</c15:txfldGUID>
                      <c15:f>Daten_Diagramme!$D$22</c15:f>
                      <c15:dlblFieldTableCache>
                        <c:ptCount val="1"/>
                        <c:pt idx="0">
                          <c:v>-5.0</c:v>
                        </c:pt>
                      </c15:dlblFieldTableCache>
                    </c15:dlblFTEntry>
                  </c15:dlblFieldTable>
                  <c15:showDataLabelsRange val="0"/>
                </c:ext>
                <c:ext xmlns:c16="http://schemas.microsoft.com/office/drawing/2014/chart" uri="{C3380CC4-5D6E-409C-BE32-E72D297353CC}">
                  <c16:uniqueId val="{00000008-EE00-4846-9996-348C08EECC07}"/>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{C9258DFF-C950-4FE3-B8B1-60BF3D55F96D}</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EE00-4846-9996-348C08EECC07}"/>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{222F6CE6-97F4-4378-8590-903EAFF2DAA1}</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EE00-4846-9996-348C08EECC07}"/>
                </c:ext>
              </c:extLst>
            </c:dLbl>
            <c:dLbl>
              <c:idx val="11"/>
              <c:tx>
                <c:strRef>
                  <c:f>Daten_Diagramme!$D$25</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{1D003526-A5C8-40D3-93BE-4BA121B00FBD}</c15:txfldGUID>
                      <c15:f>Daten_Diagramme!$D$25</c15:f>
                      <c15:dlblFieldTableCache>
                        <c:ptCount val="1"/>
                        <c:pt idx="0">
                          <c:v>9.3</c:v>
                        </c:pt>
                      </c15:dlblFieldTableCache>
                    </c15:dlblFTEntry>
                  </c15:dlblFieldTable>
                  <c15:showDataLabelsRange val="0"/>
                </c:ext>
                <c:ext xmlns:c16="http://schemas.microsoft.com/office/drawing/2014/chart" uri="{C3380CC4-5D6E-409C-BE32-E72D297353CC}">
                  <c16:uniqueId val="{0000000B-EE00-4846-9996-348C08EECC07}"/>
                </c:ext>
              </c:extLst>
            </c:dLbl>
            <c:dLbl>
              <c:idx val="12"/>
              <c:tx>
                <c:strRef>
                  <c:f>Daten_Diagramme!$D$26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{527B5F29-8298-4484-86C6-BD5E0276FE6B}</c15:txfldGUID>
                      <c15:f>Daten_Diagramme!$D$26</c15:f>
                      <c15:dlblFieldTableCache>
                        <c:ptCount val="1"/>
                        <c:pt idx="0">
                          <c:v>3.7</c:v>
                        </c:pt>
                      </c15:dlblFieldTableCache>
                    </c15:dlblFTEntry>
                  </c15:dlblFieldTable>
                  <c15:showDataLabelsRange val="0"/>
                </c:ext>
                <c:ext xmlns:c16="http://schemas.microsoft.com/office/drawing/2014/chart" uri="{C3380CC4-5D6E-409C-BE32-E72D297353CC}">
                  <c16:uniqueId val="{0000000C-EE00-4846-9996-348C08EECC07}"/>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{50414A07-E240-4AD4-BF59-591052A0A305}</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EE00-4846-9996-348C08EECC07}"/>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{42B0B468-4D57-45D6-9907-CF2A5CF10548}</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EE00-4846-9996-348C08EECC07}"/>
                </c:ext>
              </c:extLst>
            </c:dLbl>
            <c:dLbl>
              <c:idx val="15"/>
              <c:tx>
                <c:strRef>
                  <c:f>Daten_Diagramme!$D$29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{0FEFFCF0-F10B-43FE-BEA3-89BD0BA120A1}</c15:txfldGUID>
                      <c15:f>Daten_Diagramme!$D$29</c15:f>
                      <c15:dlblFieldTableCache>
                        <c:ptCount val="1"/>
                        <c:pt idx="0">
                          <c:v>-11.5</c:v>
                        </c:pt>
                      </c15:dlblFieldTableCache>
                    </c15:dlblFTEntry>
                  </c15:dlblFieldTable>
                  <c15:showDataLabelsRange val="0"/>
                </c:ext>
                <c:ext xmlns:c16="http://schemas.microsoft.com/office/drawing/2014/chart" uri="{C3380CC4-5D6E-409C-BE32-E72D297353CC}">
                  <c16:uniqueId val="{0000000F-EE00-4846-9996-348C08EECC07}"/>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{2DAFCF0F-902A-440D-8152-60EA359C91BF}</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EE00-4846-9996-348C08EECC07}"/>
                </c:ext>
              </c:extLst>
            </c:dLbl>
            <c:dLbl>
              <c:idx val="17"/>
              <c:tx>
                <c:strRef>
                  <c:f>Daten_Diagramme!$D$31</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{AFCBA307-E5B2-4D98-8748-84783892D5B4}</c15:txfldGUID>
                      <c15:f>Daten_Diagramme!$D$31</c15:f>
                      <c15:dlblFieldTableCache>
                        <c:ptCount val="1"/>
                        <c:pt idx="0">
                          <c:v>9.8</c:v>
                        </c:pt>
                      </c15:dlblFieldTableCache>
                    </c15:dlblFTEntry>
                  </c15:dlblFieldTable>
                  <c15:showDataLabelsRange val="0"/>
                </c:ext>
                <c:ext xmlns:c16="http://schemas.microsoft.com/office/drawing/2014/chart" uri="{C3380CC4-5D6E-409C-BE32-E72D297353CC}">
                  <c16:uniqueId val="{00000011-EE00-4846-9996-348C08EECC07}"/>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{C94E07A8-6C8B-4663-BA1E-22999D67BC6C}</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EE00-4846-9996-348C08EECC07}"/>
                </c:ext>
              </c:extLst>
            </c:dLbl>
            <c:dLbl>
              <c:idx val="19"/>
              <c:tx>
                <c:strRef>
                  <c:f>Daten_Diagramme!$D$33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{7365E28D-A666-4175-BCAA-CE7C55A9FDE4}</c15:txfldGUID>
                      <c15:f>Daten_Diagramme!$D$33</c15:f>
                      <c15:dlblFieldTableCache>
                        <c:ptCount val="1"/>
                        <c:pt idx="0">
                          <c:v>0.6</c:v>
                        </c:pt>
                      </c15:dlblFieldTableCache>
                    </c15:dlblFTEntry>
                  </c15:dlblFieldTable>
                  <c15:showDataLabelsRange val="0"/>
                </c:ext>
                <c:ext xmlns:c16="http://schemas.microsoft.com/office/drawing/2014/chart" uri="{C3380CC4-5D6E-409C-BE32-E72D297353CC}">
                  <c16:uniqueId val="{00000013-EE00-4846-9996-348C08EECC07}"/>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{8611B3FC-8E5B-47AB-A7EB-14E43FA0A94F}</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EE00-4846-9996-348C08EECC0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{BE5B96C0-F73C-4B9B-B028-CDD2D78C5DF1}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E00-4846-9996-348C08EECC0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{74AAA232-ED2B-4129-826A-EBAF223FABFA}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E00-4846-9996-348C08EECC07}"/>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{1E1F09B7-F399-457F-B84F-286CFFF03A4D}</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EE00-4846-9996-348C08EECC07}"/>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{263E02A9-0FCB-498F-89A2-4EFEE274DFE6}</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EE00-4846-9996-348C08EECC07}"/>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{18ADC521-70D1-41FB-A179-400AD7108A57}</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EE00-4846-9996-348C08EECC0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{7B22661C-F6DD-4D08-9F93-ACD2813AA498}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E00-4846-9996-348C08EECC0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{627FC8C7-E086-46D9-8EEC-52103295D0FC}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E00-4846-9996-348C08EECC0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{8F0E5781-FA74-49F8-8476-FF2ACB02B84F}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E00-4846-9996-348C08EECC0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{6121AF1A-5020-454F-AF99-D46EB271C853}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E00-4846-9996-348C08EECC0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{99740833-6FF7-48B6-9C32-F05F071E151D}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E00-4846-9996-348C08EECC07}"/>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{753CDC46-3C81-450D-8D60-159575D6DBEF}</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EE00-4846-9996-348C08EECC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1.1405330689458029</c:v>
                </c:pt>
                <c:pt idx="1">
                  <c:v>-1.3793103448275863</c:v>
                </c:pt>
                <c:pt idx="2">
                  <c:v>1.40625</c:v>
                </c:pt>
                <c:pt idx="3">
                  <c:v>1.1896893588896233</c:v>
                </c:pt>
                <c:pt idx="4">
                  <c:v>5.3607723577235769</c:v>
                </c:pt>
                <c:pt idx="5">
                  <c:v>0.39550374687760198</c:v>
                </c:pt>
                <c:pt idx="6">
                  <c:v>-1.3942997744515071</c:v>
                </c:pt>
                <c:pt idx="7">
                  <c:v>0.94161958568738224</c:v>
                </c:pt>
                <c:pt idx="8">
                  <c:v>-5</c:v>
                </c:pt>
                <c:pt idx="9">
                  <c:v>-4.1818530596585459</c:v>
                </c:pt>
                <c:pt idx="10">
                  <c:v>-0.5395310230338245</c:v>
                </c:pt>
                <c:pt idx="11">
                  <c:v>9.3428476601393964</c:v>
                </c:pt>
                <c:pt idx="12">
                  <c:v>3.6662655435218614</c:v>
                </c:pt>
                <c:pt idx="13">
                  <c:v>0.31425856902726013</c:v>
                </c:pt>
                <c:pt idx="14">
                  <c:v>6.1404682274247495</c:v>
                </c:pt>
                <c:pt idx="15">
                  <c:v>-11.508810572687224</c:v>
                </c:pt>
                <c:pt idx="16">
                  <c:v>3.7556270096463025</c:v>
                </c:pt>
                <c:pt idx="17">
                  <c:v>9.8383452111941594</c:v>
                </c:pt>
                <c:pt idx="18">
                  <c:v>0.83743842364532017</c:v>
                </c:pt>
                <c:pt idx="19">
                  <c:v>0.63935590812218801</c:v>
                </c:pt>
                <c:pt idx="20">
                  <c:v>-1.6734575087310826</c:v>
                </c:pt>
                <c:pt idx="21">
                  <c:v>0</c:v>
                </c:pt>
                <c:pt idx="23">
                  <c:v>-1.3793103448275863</c:v>
                </c:pt>
                <c:pt idx="24">
                  <c:v>1.1541862521524642</c:v>
                </c:pt>
                <c:pt idx="25">
                  <c:v>1.1403027078971755</c:v>
                </c:pt>
              </c:numCache>
            </c:numRef>
          </c:val>
          <c:extLst>
            <c:ext xmlns:c16="http://schemas.microsoft.com/office/drawing/2014/chart" uri="{C3380CC4-5D6E-409C-BE32-E72D297353CC}">
              <c16:uniqueId val="{00000020-EE00-4846-9996-348C08EECC0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{58A8A1AA-4B82-4A6B-BA99-C841DF3ECECA}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E00-4846-9996-348C08EECC0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{37EF9848-2FD8-433C-91D4-66CA31CD6450}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E00-4846-9996-348C08EECC0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{A73D79DA-3FDF-4D4B-B383-1B2EE9EDCAA6}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E00-4846-9996-348C08EECC0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{6E19AF0B-473A-4217-8A66-FD58240A6336}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E00-4846-9996-348C08EECC0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{67493437-86B3-43DA-91CC-990F666239C1}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E00-4846-9996-348C08EECC0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{0C8CA144-BE97-4F4B-BE9C-CA04E467D38B}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E00-4846-9996-348C08EECC0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{B9E3CE13-BBB8-4EC1-AEC3-677EFDCB9EE6}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E00-4846-9996-348C08EECC0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{76D7C8BC-E7B9-4501-A249-7FC6ED1F8D1E}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E00-4846-9996-348C08EECC0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{A3BCE894-209D-484F-94A9-D100E6693FF6}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E00-4846-9996-348C08EECC0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{C997121A-BC47-4CF5-98BB-23725BADD7FE}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E00-4846-9996-348C08EECC0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{A92E6664-80C7-433D-9304-8452C86E1CBA}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E00-4846-9996-348C08EECC0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{D0AE7324-FEDF-4AC1-AB5F-B10FAC140AC3}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E00-4846-9996-348C08EECC0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{D0CE85AE-CB19-4B89-B365-A53D028DB164}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E00-4846-9996-348C08EECC0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{7622DE63-1080-4B47-8567-243E3B443A13}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E00-4846-9996-348C08EECC0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{2BD77BC5-B569-4795-AA37-5E1374D40AB4}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E00-4846-9996-348C08EECC0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{0B04F7DD-E625-4C41-9362-4D1D597C433C}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E00-4846-9996-348C08EECC0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{A5D89448-6BF7-4823-8154-F09AC64FDA09}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E00-4846-9996-348C08EECC0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{2E8239CB-9AFF-425F-9E41-DF6DD8F65D81}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E00-4846-9996-348C08EECC0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{5E366B4D-868C-4CAD-AE33-C676FF679535}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E00-4846-9996-348C08EECC0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{B4B7B48F-27D0-4009-8A1A-B5ABAE11573A}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E00-4846-9996-348C08EECC0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{296FB4CE-A4CF-424D-A16A-D1CF14D6B727}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E00-4846-9996-348C08EECC0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{D7B5251C-2C48-4242-B2F9-58B4303C7972}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E00-4846-9996-348C08EECC0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{4FDAE2B9-2111-47BC-8199-3C9BA6800C64}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E00-4846-9996-348C08EECC0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{74767F6D-3572-4898-A5C5-6C93D19B361F}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E00-4846-9996-348C08EECC0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{09870443-AB23-4F05-A828-4872C06E0FA9}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E00-4846-9996-348C08EECC0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{783A50E0-5FDC-43E8-86FB-053DFFD33243}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E00-4846-9996-348C08EECC0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{11609287-5530-4A0F-9795-A3638DB078D2}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E00-4846-9996-348C08EECC0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{2B65A884-CB48-4AB0-88A1-9426711D7713}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E00-4846-9996-348C08EECC0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{E0D97618-6DC9-471B-8164-11C533A2EE0E}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E00-4846-9996-348C08EECC0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{B9FF7E4B-9F08-456E-BC22-E24561E59BC7}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E00-4846-9996-348C08EECC0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{9308FFA4-5834-4DE6-8089-AE397B3DA3D7}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E00-4846-9996-348C08EECC0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{5B6C585B-F221-4E88-AE83-018316A3375F}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E00-4846-9996-348C08EECC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E00-4846-9996-348C08EECC0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E00-4846-9996-348C08EECC0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{9004DFBE-10D0-49C9-9124-D9F0C33DCEA5}</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7AF6-4422-9D5A-8B9BDBF0F451}"/>
                </c:ext>
              </c:extLst>
            </c:dLbl>
            <c:dLbl>
              <c:idx val="1"/>
              <c:tx>
                <c:strRef>
                  <c:f>Daten_Diagramme!$E$15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{3332D294-B688-4900-9F7D-97A4F343F988}</c15:txfldGUID>
                      <c15:f>Daten_Diagramme!$E$15</c15:f>
                      <c15:dlblFieldTableCache>
                        <c:ptCount val="1"/>
                        <c:pt idx="0">
                          <c:v>-6.0</c:v>
                        </c:pt>
                      </c15:dlblFieldTableCache>
                    </c15:dlblFTEntry>
                  </c15:dlblFieldTable>
                  <c15:showDataLabelsRange val="0"/>
                </c:ext>
                <c:ext xmlns:c16="http://schemas.microsoft.com/office/drawing/2014/chart" uri="{C3380CC4-5D6E-409C-BE32-E72D297353CC}">
                  <c16:uniqueId val="{00000001-7AF6-4422-9D5A-8B9BDBF0F451}"/>
                </c:ext>
              </c:extLst>
            </c:dLbl>
            <c:dLbl>
              <c:idx val="2"/>
              <c:tx>
                <c:strRef>
                  <c:f>Daten_Diagramme!$E$16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{A61086F0-A2DE-45D6-83CB-7A617164AA60}</c15:txfldGUID>
                      <c15:f>Daten_Diagramme!$E$16</c15:f>
                      <c15:dlblFieldTableCache>
                        <c:ptCount val="1"/>
                        <c:pt idx="0">
                          <c:v>3.5</c:v>
                        </c:pt>
                      </c15:dlblFieldTableCache>
                    </c15:dlblFTEntry>
                  </c15:dlblFieldTable>
                  <c15:showDataLabelsRange val="0"/>
                </c:ext>
                <c:ext xmlns:c16="http://schemas.microsoft.com/office/drawing/2014/chart" uri="{C3380CC4-5D6E-409C-BE32-E72D297353CC}">
                  <c16:uniqueId val="{00000002-7AF6-4422-9D5A-8B9BDBF0F451}"/>
                </c:ext>
              </c:extLst>
            </c:dLbl>
            <c:dLbl>
              <c:idx val="3"/>
              <c:tx>
                <c:strRef>
                  <c:f>Daten_Diagramme!$E$17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{10B4DA95-B3BC-418C-989E-F4132A2E63D3}</c15:txfldGUID>
                      <c15:f>Daten_Diagramme!$E$17</c15:f>
                      <c15:dlblFieldTableCache>
                        <c:ptCount val="1"/>
                        <c:pt idx="0">
                          <c:v>-4.2</c:v>
                        </c:pt>
                      </c15:dlblFieldTableCache>
                    </c15:dlblFTEntry>
                  </c15:dlblFieldTable>
                  <c15:showDataLabelsRange val="0"/>
                </c:ext>
                <c:ext xmlns:c16="http://schemas.microsoft.com/office/drawing/2014/chart" uri="{C3380CC4-5D6E-409C-BE32-E72D297353CC}">
                  <c16:uniqueId val="{00000003-7AF6-4422-9D5A-8B9BDBF0F451}"/>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{0893BCB8-5AC7-4037-8EA6-5855CD9F2F56}</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7AF6-4422-9D5A-8B9BDBF0F451}"/>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{8ED83EFB-FB75-48F6-AC97-3E23EB2F822B}</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7AF6-4422-9D5A-8B9BDBF0F451}"/>
                </c:ext>
              </c:extLst>
            </c:dLbl>
            <c:dLbl>
              <c:idx val="6"/>
              <c:tx>
                <c:strRef>
                  <c:f>Daten_Diagramme!$E$20</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{D11D7F48-43B2-43BD-A216-AD099F545D2B}</c15:txfldGUID>
                      <c15:f>Daten_Diagramme!$E$20</c15:f>
                      <c15:dlblFieldTableCache>
                        <c:ptCount val="1"/>
                        <c:pt idx="0">
                          <c:v>-12.1</c:v>
                        </c:pt>
                      </c15:dlblFieldTableCache>
                    </c15:dlblFTEntry>
                  </c15:dlblFieldTable>
                  <c15:showDataLabelsRange val="0"/>
                </c:ext>
                <c:ext xmlns:c16="http://schemas.microsoft.com/office/drawing/2014/chart" uri="{C3380CC4-5D6E-409C-BE32-E72D297353CC}">
                  <c16:uniqueId val="{00000006-7AF6-4422-9D5A-8B9BDBF0F451}"/>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{9AFB7070-40C9-4BBA-828B-9E229200B9F7}</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7AF6-4422-9D5A-8B9BDBF0F451}"/>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{E2C62F55-27A8-4B12-8162-EE1650195B45}</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7AF6-4422-9D5A-8B9BDBF0F451}"/>
                </c:ext>
              </c:extLst>
            </c:dLbl>
            <c:dLbl>
              <c:idx val="9"/>
              <c:tx>
                <c:strRef>
                  <c:f>Daten_Diagramme!$E$23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{BF4FB439-7798-4976-BCEC-E06D73E7AEAE}</c15:txfldGUID>
                      <c15:f>Daten_Diagramme!$E$23</c15:f>
                      <c15:dlblFieldTableCache>
                        <c:ptCount val="1"/>
                        <c:pt idx="0">
                          <c:v>-5.6</c:v>
                        </c:pt>
                      </c15:dlblFieldTableCache>
                    </c15:dlblFTEntry>
                  </c15:dlblFieldTable>
                  <c15:showDataLabelsRange val="0"/>
                </c:ext>
                <c:ext xmlns:c16="http://schemas.microsoft.com/office/drawing/2014/chart" uri="{C3380CC4-5D6E-409C-BE32-E72D297353CC}">
                  <c16:uniqueId val="{00000009-7AF6-4422-9D5A-8B9BDBF0F451}"/>
                </c:ext>
              </c:extLst>
            </c:dLbl>
            <c:dLbl>
              <c:idx val="10"/>
              <c:tx>
                <c:strRef>
                  <c:f>Daten_Diagramme!$E$24</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{EBCBB159-D469-49EC-99A4-EF30EAAE32A8}</c15:txfldGUID>
                      <c15:f>Daten_Diagramme!$E$24</c15:f>
                      <c15:dlblFieldTableCache>
                        <c:ptCount val="1"/>
                        <c:pt idx="0">
                          <c:v>-13.1</c:v>
                        </c:pt>
                      </c15:dlblFieldTableCache>
                    </c15:dlblFTEntry>
                  </c15:dlblFieldTable>
                  <c15:showDataLabelsRange val="0"/>
                </c:ext>
                <c:ext xmlns:c16="http://schemas.microsoft.com/office/drawing/2014/chart" uri="{C3380CC4-5D6E-409C-BE32-E72D297353CC}">
                  <c16:uniqueId val="{0000000A-7AF6-4422-9D5A-8B9BDBF0F451}"/>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{5B677093-3EA1-4ED4-BCEC-83D7F2BFEEF8}</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7AF6-4422-9D5A-8B9BDBF0F451}"/>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{0D284C52-A4E0-44B3-9A6E-957B3BB9DDAF}</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7AF6-4422-9D5A-8B9BDBF0F451}"/>
                </c:ext>
              </c:extLst>
            </c:dLbl>
            <c:dLbl>
              <c:idx val="13"/>
              <c:tx>
                <c:strRef>
                  <c:f>Daten_Diagramme!$E$27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{FB319227-6D82-4BC1-A13A-53B448760735}</c15:txfldGUID>
                      <c15:f>Daten_Diagramme!$E$27</c15:f>
                      <c15:dlblFieldTableCache>
                        <c:ptCount val="1"/>
                        <c:pt idx="0">
                          <c:v>-2.8</c:v>
                        </c:pt>
                      </c15:dlblFieldTableCache>
                    </c15:dlblFTEntry>
                  </c15:dlblFieldTable>
                  <c15:showDataLabelsRange val="0"/>
                </c:ext>
                <c:ext xmlns:c16="http://schemas.microsoft.com/office/drawing/2014/chart" uri="{C3380CC4-5D6E-409C-BE32-E72D297353CC}">
                  <c16:uniqueId val="{0000000D-7AF6-4422-9D5A-8B9BDBF0F451}"/>
                </c:ext>
              </c:extLst>
            </c:dLbl>
            <c:dLbl>
              <c:idx val="14"/>
              <c:tx>
                <c:strRef>
                  <c:f>Daten_Diagramme!$E$28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{0FF677C3-3088-47A3-8363-BED3AB6A913F}</c15:txfldGUID>
                      <c15:f>Daten_Diagramme!$E$28</c15:f>
                      <c15:dlblFieldTableCache>
                        <c:ptCount val="1"/>
                        <c:pt idx="0">
                          <c:v>-1.8</c:v>
                        </c:pt>
                      </c15:dlblFieldTableCache>
                    </c15:dlblFTEntry>
                  </c15:dlblFieldTable>
                  <c15:showDataLabelsRange val="0"/>
                </c:ext>
                <c:ext xmlns:c16="http://schemas.microsoft.com/office/drawing/2014/chart" uri="{C3380CC4-5D6E-409C-BE32-E72D297353CC}">
                  <c16:uniqueId val="{0000000E-7AF6-4422-9D5A-8B9BDBF0F451}"/>
                </c:ext>
              </c:extLst>
            </c:dLbl>
            <c:dLbl>
              <c:idx val="15"/>
              <c:tx>
                <c:strRef>
                  <c:f>Daten_Diagramme!$E$29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{5E9E3221-4464-4822-8792-86DAD1F5E730}</c15:txfldGUID>
                      <c15:f>Daten_Diagramme!$E$29</c15:f>
                      <c15:dlblFieldTableCache>
                        <c:ptCount val="1"/>
                        <c:pt idx="0">
                          <c:v>2.7</c:v>
                        </c:pt>
                      </c15:dlblFieldTableCache>
                    </c15:dlblFTEntry>
                  </c15:dlblFieldTable>
                  <c15:showDataLabelsRange val="0"/>
                </c:ext>
                <c:ext xmlns:c16="http://schemas.microsoft.com/office/drawing/2014/chart" uri="{C3380CC4-5D6E-409C-BE32-E72D297353CC}">
                  <c16:uniqueId val="{0000000F-7AF6-4422-9D5A-8B9BDBF0F451}"/>
                </c:ext>
              </c:extLst>
            </c:dLbl>
            <c:dLbl>
              <c:idx val="16"/>
              <c:tx>
                <c:strRef>
                  <c:f>Daten_Diagramme!$E$30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{81295CF9-6D69-439A-8B8C-0BFF3540E7F0}</c15:txfldGUID>
                      <c15:f>Daten_Diagramme!$E$30</c15:f>
                      <c15:dlblFieldTableCache>
                        <c:ptCount val="1"/>
                        <c:pt idx="0">
                          <c:v>3.8</c:v>
                        </c:pt>
                      </c15:dlblFieldTableCache>
                    </c15:dlblFTEntry>
                  </c15:dlblFieldTable>
                  <c15:showDataLabelsRange val="0"/>
                </c:ext>
                <c:ext xmlns:c16="http://schemas.microsoft.com/office/drawing/2014/chart" uri="{C3380CC4-5D6E-409C-BE32-E72D297353CC}">
                  <c16:uniqueId val="{00000010-7AF6-4422-9D5A-8B9BDBF0F451}"/>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{35D4B60F-D552-4588-BA8F-7D3A9D857D5E}</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7AF6-4422-9D5A-8B9BDBF0F451}"/>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{A602D156-C325-4E6C-8CF2-E6CF49A274DE}</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7AF6-4422-9D5A-8B9BDBF0F451}"/>
                </c:ext>
              </c:extLst>
            </c:dLbl>
            <c:dLbl>
              <c:idx val="19"/>
              <c:tx>
                <c:strRef>
                  <c:f>Daten_Diagramme!$E$33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{88B564DD-F7C3-4E06-848B-41ABC135C979}</c15:txfldGUID>
                      <c15:f>Daten_Diagramme!$E$33</c15:f>
                      <c15:dlblFieldTableCache>
                        <c:ptCount val="1"/>
                        <c:pt idx="0">
                          <c:v>-3.6</c:v>
                        </c:pt>
                      </c15:dlblFieldTableCache>
                    </c15:dlblFTEntry>
                  </c15:dlblFieldTable>
                  <c15:showDataLabelsRange val="0"/>
                </c:ext>
                <c:ext xmlns:c16="http://schemas.microsoft.com/office/drawing/2014/chart" uri="{C3380CC4-5D6E-409C-BE32-E72D297353CC}">
                  <c16:uniqueId val="{00000013-7AF6-4422-9D5A-8B9BDBF0F451}"/>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{C39BC04C-8477-4A79-AAE4-FEA6BF601836}</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7AF6-4422-9D5A-8B9BDBF0F45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{9A92F56A-86FF-4C1A-8997-1829EDD4DABA}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AF6-4422-9D5A-8B9BDBF0F45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{080BCEAB-5183-4B4F-8FDD-8E7F8F5A852B}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AF6-4422-9D5A-8B9BDBF0F451}"/>
                </c:ext>
              </c:extLst>
            </c:dLbl>
            <c:dLbl>
              <c:idx val="23"/>
              <c:tx>
                <c:strRef>
                  <c:f>Daten_Diagramme!$E$37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{1A25155F-5DCC-4B11-96BD-2B32BA340601}</c15:txfldGUID>
                      <c15:f>Daten_Diagramme!$E$37</c15:f>
                      <c15:dlblFieldTableCache>
                        <c:ptCount val="1"/>
                        <c:pt idx="0">
                          <c:v>-6.0</c:v>
                        </c:pt>
                      </c15:dlblFieldTableCache>
                    </c15:dlblFTEntry>
                  </c15:dlblFieldTable>
                  <c15:showDataLabelsRange val="0"/>
                </c:ext>
                <c:ext xmlns:c16="http://schemas.microsoft.com/office/drawing/2014/chart" uri="{C3380CC4-5D6E-409C-BE32-E72D297353CC}">
                  <c16:uniqueId val="{00000017-7AF6-4422-9D5A-8B9BDBF0F451}"/>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{F0C6BC73-8F91-4944-9B73-D7B634113842}</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7AF6-4422-9D5A-8B9BDBF0F451}"/>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{A7130339-28D3-4CF3-96B3-EFD77A642AE1}</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7AF6-4422-9D5A-8B9BDBF0F45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{33DE24BF-B506-4CE7-9E47-F3742D328025}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AF6-4422-9D5A-8B9BDBF0F45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{1EE7A93E-A664-47F1-A052-3D46C458D4FA}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AF6-4422-9D5A-8B9BDBF0F45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{64646E1C-C677-4A5B-B174-E545433E3390}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AF6-4422-9D5A-8B9BDBF0F45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{6A7F53A0-4E66-4949-99C0-88670A0E60F3}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AF6-4422-9D5A-8B9BDBF0F45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{269E6AD4-FFAD-482D-851E-146EE555E3DA}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AF6-4422-9D5A-8B9BDBF0F451}"/>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{162BA5ED-6D1C-4073-8190-413B0FCE1BB1}</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7AF6-4422-9D5A-8B9BDBF0F4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-3.5198318886262148</c:v>
                </c:pt>
                <c:pt idx="1">
                  <c:v>-6</c:v>
                </c:pt>
                <c:pt idx="2">
                  <c:v>3.5087719298245612</c:v>
                </c:pt>
                <c:pt idx="3">
                  <c:v>-4.2334096109839816</c:v>
                </c:pt>
                <c:pt idx="4">
                  <c:v>-5.9259259259259256</c:v>
                </c:pt>
                <c:pt idx="5">
                  <c:v>2.4691358024691357</c:v>
                </c:pt>
                <c:pt idx="6">
                  <c:v>-12.087912087912088</c:v>
                </c:pt>
                <c:pt idx="7">
                  <c:v>0.55020632737276476</c:v>
                </c:pt>
                <c:pt idx="8">
                  <c:v>-1.6666666666666667</c:v>
                </c:pt>
                <c:pt idx="9">
                  <c:v>-5.6382978723404253</c:v>
                </c:pt>
                <c:pt idx="10">
                  <c:v>-13.080046403712297</c:v>
                </c:pt>
                <c:pt idx="11">
                  <c:v>-5.4679284963196633</c:v>
                </c:pt>
                <c:pt idx="12">
                  <c:v>-5.6</c:v>
                </c:pt>
                <c:pt idx="13">
                  <c:v>-2.8285615729561919</c:v>
                </c:pt>
                <c:pt idx="14">
                  <c:v>-1.8431108114182961</c:v>
                </c:pt>
                <c:pt idx="15">
                  <c:v>2.6845637583892619</c:v>
                </c:pt>
                <c:pt idx="16">
                  <c:v>3.7735849056603774</c:v>
                </c:pt>
                <c:pt idx="17">
                  <c:v>1.4379084967320261</c:v>
                </c:pt>
                <c:pt idx="18">
                  <c:v>0.14548981571290009</c:v>
                </c:pt>
                <c:pt idx="19">
                  <c:v>-3.5790980672870436</c:v>
                </c:pt>
                <c:pt idx="20">
                  <c:v>-2.6426426426426426</c:v>
                </c:pt>
                <c:pt idx="21">
                  <c:v>0</c:v>
                </c:pt>
                <c:pt idx="23">
                  <c:v>-6</c:v>
                </c:pt>
                <c:pt idx="24">
                  <c:v>-1.6909620991253644</c:v>
                </c:pt>
                <c:pt idx="25">
                  <c:v>-3.636143996134332</c:v>
                </c:pt>
              </c:numCache>
            </c:numRef>
          </c:val>
          <c:extLst>
            <c:ext xmlns:c16="http://schemas.microsoft.com/office/drawing/2014/chart" uri="{C3380CC4-5D6E-409C-BE32-E72D297353CC}">
              <c16:uniqueId val="{00000020-7AF6-4422-9D5A-8B9BDBF0F45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{120C1E35-C974-4398-9B1A-5F78F47B685C}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AF6-4422-9D5A-8B9BDBF0F45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{E1DB37DB-B903-4E35-9685-DCB38E6BF059}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AF6-4422-9D5A-8B9BDBF0F45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{E8222136-724D-46BD-ADF2-78CF4A6DF185}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AF6-4422-9D5A-8B9BDBF0F45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{40FE1DE7-8DBB-4261-AFFE-7A2A83B201C7}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AF6-4422-9D5A-8B9BDBF0F45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{308BAD28-A3B0-4068-A65B-7232387252A9}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AF6-4422-9D5A-8B9BDBF0F45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{0FF5922E-5B69-42CD-93DC-E90E8B795EA7}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AF6-4422-9D5A-8B9BDBF0F45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{DE2FF50F-4612-43D3-8963-262A1B3E22E0}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AF6-4422-9D5A-8B9BDBF0F45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{7E7204D2-B893-4ED9-839A-974C59B83F02}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AF6-4422-9D5A-8B9BDBF0F45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{EB6A0BE9-7FCA-46E4-9B72-992B39FC85C4}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AF6-4422-9D5A-8B9BDBF0F45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{C63D6CB3-9AE0-4F5D-AA06-9D51FFBB815F}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AF6-4422-9D5A-8B9BDBF0F45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{13954573-D785-4121-B200-EF47B9CE3F69}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AF6-4422-9D5A-8B9BDBF0F45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{ED77E237-9502-4B7A-92D1-7901D01BC818}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AF6-4422-9D5A-8B9BDBF0F45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{BBB65CA7-CBA4-400E-A0D4-73A6988C4E70}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AF6-4422-9D5A-8B9BDBF0F45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{F9E0EB57-E4B3-4BE8-B912-274AEF3CDC0C}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AF6-4422-9D5A-8B9BDBF0F45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{3559FF2C-2280-46CF-9923-B8B34F7215FC}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AF6-4422-9D5A-8B9BDBF0F45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{7B4735EC-5B9E-4DDB-87E9-C71428CA0318}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AF6-4422-9D5A-8B9BDBF0F45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{4396523A-977E-4C3F-8A6B-D80D7138C75D}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AF6-4422-9D5A-8B9BDBF0F45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{A19A123D-68DE-45F8-911D-801F0E30CCB9}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AF6-4422-9D5A-8B9BDBF0F45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{E8A65A3B-59A0-4DCC-A657-0BABB4FDF4C4}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AF6-4422-9D5A-8B9BDBF0F45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{087DEA45-A6DA-4666-AC31-5C06CBF20A22}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AF6-4422-9D5A-8B9BDBF0F45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{C9D89710-B0FE-4DEA-8C65-2F065C0B1ADC}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AF6-4422-9D5A-8B9BDBF0F45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{9CEAB617-58E6-4E6E-ADA8-4003A0C03232}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AF6-4422-9D5A-8B9BDBF0F45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{1B1B6F93-5A85-4AB7-8FC3-3831A625ACAE}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AF6-4422-9D5A-8B9BDBF0F45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{143A3BBC-5185-444F-871E-EA22D57AD6AD}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AF6-4422-9D5A-8B9BDBF0F45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{83C3F9BC-3058-4E6F-A817-D6C931C1EB6D}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AF6-4422-9D5A-8B9BDBF0F45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{7822C53A-6800-4B9C-9F46-DB00801A28FA}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AF6-4422-9D5A-8B9BDBF0F45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{DDC22EFF-40AD-4ABD-B96C-C3C333AED805}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AF6-4422-9D5A-8B9BDBF0F45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{542A6F96-127B-4917-B5C9-8D54FFEC768C}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AF6-4422-9D5A-8B9BDBF0F45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{75EE5631-EF2D-451D-B279-23BEBB01257F}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AF6-4422-9D5A-8B9BDBF0F45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{7754C9CB-26FA-46B8-8471-D0CFB487EF30}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AF6-4422-9D5A-8B9BDBF0F45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{9971A82C-5D61-4E65-8914-85A53A2E6D46}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AF6-4422-9D5A-8B9BDBF0F45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{2A262F8E-4748-4EE9-86D0-8BC044591E83}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AF6-4422-9D5A-8B9BDBF0F4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AF6-4422-9D5A-8B9BDBF0F45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AF6-4422-9D5A-8B9BDBF0F45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{EF08FBDD-2E63-4629-949B-C28A5B457E51}</c15:txfldGUID>
                      <c15:f>Diagramm!$I$46</c15:f>
                      <c15:dlblFieldTableCache>
                        <c:ptCount val="1"/>
                      </c15:dlblFieldTableCache>
                    </c15:dlblFTEntry>
                  </c15:dlblFieldTable>
                  <c15:showDataLabelsRange val="0"/>
                </c:ext>
                <c:ext xmlns:c16="http://schemas.microsoft.com/office/drawing/2014/chart" uri="{C3380CC4-5D6E-409C-BE32-E72D297353CC}">
                  <c16:uniqueId val="{00000000-0D25-40D1-8D7A-A2E8D3D4B03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{DDE5BE3E-09E2-428A-908D-805CF56F819E}</c15:txfldGUID>
                      <c15:f>Diagramm!$I$47</c15:f>
                      <c15:dlblFieldTableCache>
                        <c:ptCount val="1"/>
                      </c15:dlblFieldTableCache>
                    </c15:dlblFTEntry>
                  </c15:dlblFieldTable>
                  <c15:showDataLabelsRange val="0"/>
                </c:ext>
                <c:ext xmlns:c16="http://schemas.microsoft.com/office/drawing/2014/chart" uri="{C3380CC4-5D6E-409C-BE32-E72D297353CC}">
                  <c16:uniqueId val="{00000001-0D25-40D1-8D7A-A2E8D3D4B03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{6054277C-21E6-4A5E-A395-989318F6E89F}</c15:txfldGUID>
                      <c15:f>Diagramm!$I$48</c15:f>
                      <c15:dlblFieldTableCache>
                        <c:ptCount val="1"/>
                      </c15:dlblFieldTableCache>
                    </c15:dlblFTEntry>
                  </c15:dlblFieldTable>
                  <c15:showDataLabelsRange val="0"/>
                </c:ext>
                <c:ext xmlns:c16="http://schemas.microsoft.com/office/drawing/2014/chart" uri="{C3380CC4-5D6E-409C-BE32-E72D297353CC}">
                  <c16:uniqueId val="{00000002-0D25-40D1-8D7A-A2E8D3D4B03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{D19E59AA-1813-4FB1-A5EC-66D5E97E2AEB}</c15:txfldGUID>
                      <c15:f>Diagramm!$I$49</c15:f>
                      <c15:dlblFieldTableCache>
                        <c:ptCount val="1"/>
                      </c15:dlblFieldTableCache>
                    </c15:dlblFTEntry>
                  </c15:dlblFieldTable>
                  <c15:showDataLabelsRange val="0"/>
                </c:ext>
                <c:ext xmlns:c16="http://schemas.microsoft.com/office/drawing/2014/chart" uri="{C3380CC4-5D6E-409C-BE32-E72D297353CC}">
                  <c16:uniqueId val="{00000003-0D25-40D1-8D7A-A2E8D3D4B03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{E82992A6-F7EA-494C-9232-0FD674B898D9}</c15:txfldGUID>
                      <c15:f>Diagramm!$I$50</c15:f>
                      <c15:dlblFieldTableCache>
                        <c:ptCount val="1"/>
                      </c15:dlblFieldTableCache>
                    </c15:dlblFTEntry>
                  </c15:dlblFieldTable>
                  <c15:showDataLabelsRange val="0"/>
                </c:ext>
                <c:ext xmlns:c16="http://schemas.microsoft.com/office/drawing/2014/chart" uri="{C3380CC4-5D6E-409C-BE32-E72D297353CC}">
                  <c16:uniqueId val="{00000004-0D25-40D1-8D7A-A2E8D3D4B03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{EB712C48-4018-4BAD-A97F-7743F1558725}</c15:txfldGUID>
                      <c15:f>Diagramm!$I$51</c15:f>
                      <c15:dlblFieldTableCache>
                        <c:ptCount val="1"/>
                      </c15:dlblFieldTableCache>
                    </c15:dlblFTEntry>
                  </c15:dlblFieldTable>
                  <c15:showDataLabelsRange val="0"/>
                </c:ext>
                <c:ext xmlns:c16="http://schemas.microsoft.com/office/drawing/2014/chart" uri="{C3380CC4-5D6E-409C-BE32-E72D297353CC}">
                  <c16:uniqueId val="{00000005-0D25-40D1-8D7A-A2E8D3D4B03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{2F755B2B-32C2-4608-9555-7ED04EE7CFC6}</c15:txfldGUID>
                      <c15:f>Diagramm!$I$52</c15:f>
                      <c15:dlblFieldTableCache>
                        <c:ptCount val="1"/>
                      </c15:dlblFieldTableCache>
                    </c15:dlblFTEntry>
                  </c15:dlblFieldTable>
                  <c15:showDataLabelsRange val="0"/>
                </c:ext>
                <c:ext xmlns:c16="http://schemas.microsoft.com/office/drawing/2014/chart" uri="{C3380CC4-5D6E-409C-BE32-E72D297353CC}">
                  <c16:uniqueId val="{00000006-0D25-40D1-8D7A-A2E8D3D4B03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{3A11CBCC-62EC-4C9A-92C8-BE321BBB9654}</c15:txfldGUID>
                      <c15:f>Diagramm!$I$53</c15:f>
                      <c15:dlblFieldTableCache>
                        <c:ptCount val="1"/>
                      </c15:dlblFieldTableCache>
                    </c15:dlblFTEntry>
                  </c15:dlblFieldTable>
                  <c15:showDataLabelsRange val="0"/>
                </c:ext>
                <c:ext xmlns:c16="http://schemas.microsoft.com/office/drawing/2014/chart" uri="{C3380CC4-5D6E-409C-BE32-E72D297353CC}">
                  <c16:uniqueId val="{00000007-0D25-40D1-8D7A-A2E8D3D4B03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{9D160004-69C5-49B1-81EA-5833C6F06ECE}</c15:txfldGUID>
                      <c15:f>Diagramm!$I$54</c15:f>
                      <c15:dlblFieldTableCache>
                        <c:ptCount val="1"/>
                      </c15:dlblFieldTableCache>
                    </c15:dlblFTEntry>
                  </c15:dlblFieldTable>
                  <c15:showDataLabelsRange val="0"/>
                </c:ext>
                <c:ext xmlns:c16="http://schemas.microsoft.com/office/drawing/2014/chart" uri="{C3380CC4-5D6E-409C-BE32-E72D297353CC}">
                  <c16:uniqueId val="{00000008-0D25-40D1-8D7A-A2E8D3D4B03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{7FB3081A-3E80-42A8-90CD-94EB7BA1A2D6}</c15:txfldGUID>
                      <c15:f>Diagramm!$I$55</c15:f>
                      <c15:dlblFieldTableCache>
                        <c:ptCount val="1"/>
                      </c15:dlblFieldTableCache>
                    </c15:dlblFTEntry>
                  </c15:dlblFieldTable>
                  <c15:showDataLabelsRange val="0"/>
                </c:ext>
                <c:ext xmlns:c16="http://schemas.microsoft.com/office/drawing/2014/chart" uri="{C3380CC4-5D6E-409C-BE32-E72D297353CC}">
                  <c16:uniqueId val="{00000009-0D25-40D1-8D7A-A2E8D3D4B03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{CDE95E5B-32B7-4D8C-8132-6526F8978FB3}</c15:txfldGUID>
                      <c15:f>Diagramm!$I$56</c15:f>
                      <c15:dlblFieldTableCache>
                        <c:ptCount val="1"/>
                      </c15:dlblFieldTableCache>
                    </c15:dlblFTEntry>
                  </c15:dlblFieldTable>
                  <c15:showDataLabelsRange val="0"/>
                </c:ext>
                <c:ext xmlns:c16="http://schemas.microsoft.com/office/drawing/2014/chart" uri="{C3380CC4-5D6E-409C-BE32-E72D297353CC}">
                  <c16:uniqueId val="{0000000A-0D25-40D1-8D7A-A2E8D3D4B03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{0DA9A492-C36A-4325-B821-DD5C906845B6}</c15:txfldGUID>
                      <c15:f>Diagramm!$I$57</c15:f>
                      <c15:dlblFieldTableCache>
                        <c:ptCount val="1"/>
                      </c15:dlblFieldTableCache>
                    </c15:dlblFTEntry>
                  </c15:dlblFieldTable>
                  <c15:showDataLabelsRange val="0"/>
                </c:ext>
                <c:ext xmlns:c16="http://schemas.microsoft.com/office/drawing/2014/chart" uri="{C3380CC4-5D6E-409C-BE32-E72D297353CC}">
                  <c16:uniqueId val="{0000000B-0D25-40D1-8D7A-A2E8D3D4B03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{51ADE256-1A9F-408A-92B0-D94B6B60129C}</c15:txfldGUID>
                      <c15:f>Diagramm!$I$58</c15:f>
                      <c15:dlblFieldTableCache>
                        <c:ptCount val="1"/>
                      </c15:dlblFieldTableCache>
                    </c15:dlblFTEntry>
                  </c15:dlblFieldTable>
                  <c15:showDataLabelsRange val="0"/>
                </c:ext>
                <c:ext xmlns:c16="http://schemas.microsoft.com/office/drawing/2014/chart" uri="{C3380CC4-5D6E-409C-BE32-E72D297353CC}">
                  <c16:uniqueId val="{0000000C-0D25-40D1-8D7A-A2E8D3D4B03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{EEF90F74-FCD7-4E6B-BF7A-5A9D3C39DE52}</c15:txfldGUID>
                      <c15:f>Diagramm!$I$59</c15:f>
                      <c15:dlblFieldTableCache>
                        <c:ptCount val="1"/>
                      </c15:dlblFieldTableCache>
                    </c15:dlblFTEntry>
                  </c15:dlblFieldTable>
                  <c15:showDataLabelsRange val="0"/>
                </c:ext>
                <c:ext xmlns:c16="http://schemas.microsoft.com/office/drawing/2014/chart" uri="{C3380CC4-5D6E-409C-BE32-E72D297353CC}">
                  <c16:uniqueId val="{0000000D-0D25-40D1-8D7A-A2E8D3D4B03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{2EF04E75-C2CC-4D73-B983-3667F941691F}</c15:txfldGUID>
                      <c15:f>Diagramm!$I$60</c15:f>
                      <c15:dlblFieldTableCache>
                        <c:ptCount val="1"/>
                      </c15:dlblFieldTableCache>
                    </c15:dlblFTEntry>
                  </c15:dlblFieldTable>
                  <c15:showDataLabelsRange val="0"/>
                </c:ext>
                <c:ext xmlns:c16="http://schemas.microsoft.com/office/drawing/2014/chart" uri="{C3380CC4-5D6E-409C-BE32-E72D297353CC}">
                  <c16:uniqueId val="{0000000E-0D25-40D1-8D7A-A2E8D3D4B03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{6F7F0ECD-7686-437F-99CC-814B4C0D2434}</c15:txfldGUID>
                      <c15:f>Diagramm!$I$61</c15:f>
                      <c15:dlblFieldTableCache>
                        <c:ptCount val="1"/>
                      </c15:dlblFieldTableCache>
                    </c15:dlblFTEntry>
                  </c15:dlblFieldTable>
                  <c15:showDataLabelsRange val="0"/>
                </c:ext>
                <c:ext xmlns:c16="http://schemas.microsoft.com/office/drawing/2014/chart" uri="{C3380CC4-5D6E-409C-BE32-E72D297353CC}">
                  <c16:uniqueId val="{0000000F-0D25-40D1-8D7A-A2E8D3D4B03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{71006163-E2E9-4039-A175-1C57D61538DE}</c15:txfldGUID>
                      <c15:f>Diagramm!$I$62</c15:f>
                      <c15:dlblFieldTableCache>
                        <c:ptCount val="1"/>
                      </c15:dlblFieldTableCache>
                    </c15:dlblFTEntry>
                  </c15:dlblFieldTable>
                  <c15:showDataLabelsRange val="0"/>
                </c:ext>
                <c:ext xmlns:c16="http://schemas.microsoft.com/office/drawing/2014/chart" uri="{C3380CC4-5D6E-409C-BE32-E72D297353CC}">
                  <c16:uniqueId val="{00000010-0D25-40D1-8D7A-A2E8D3D4B03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{D941352E-4D10-41BC-9A3E-D69D2A17F60C}</c15:txfldGUID>
                      <c15:f>Diagramm!$I$63</c15:f>
                      <c15:dlblFieldTableCache>
                        <c:ptCount val="1"/>
                      </c15:dlblFieldTableCache>
                    </c15:dlblFTEntry>
                  </c15:dlblFieldTable>
                  <c15:showDataLabelsRange val="0"/>
                </c:ext>
                <c:ext xmlns:c16="http://schemas.microsoft.com/office/drawing/2014/chart" uri="{C3380CC4-5D6E-409C-BE32-E72D297353CC}">
                  <c16:uniqueId val="{00000011-0D25-40D1-8D7A-A2E8D3D4B03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{554788F2-421E-4648-967B-844ED2CD3570}</c15:txfldGUID>
                      <c15:f>Diagramm!$I$64</c15:f>
                      <c15:dlblFieldTableCache>
                        <c:ptCount val="1"/>
                      </c15:dlblFieldTableCache>
                    </c15:dlblFTEntry>
                  </c15:dlblFieldTable>
                  <c15:showDataLabelsRange val="0"/>
                </c:ext>
                <c:ext xmlns:c16="http://schemas.microsoft.com/office/drawing/2014/chart" uri="{C3380CC4-5D6E-409C-BE32-E72D297353CC}">
                  <c16:uniqueId val="{00000012-0D25-40D1-8D7A-A2E8D3D4B03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{61276876-D9F2-4A69-9FDC-C87C4EE7DDC5}</c15:txfldGUID>
                      <c15:f>Diagramm!$I$65</c15:f>
                      <c15:dlblFieldTableCache>
                        <c:ptCount val="1"/>
                      </c15:dlblFieldTableCache>
                    </c15:dlblFTEntry>
                  </c15:dlblFieldTable>
                  <c15:showDataLabelsRange val="0"/>
                </c:ext>
                <c:ext xmlns:c16="http://schemas.microsoft.com/office/drawing/2014/chart" uri="{C3380CC4-5D6E-409C-BE32-E72D297353CC}">
                  <c16:uniqueId val="{00000013-0D25-40D1-8D7A-A2E8D3D4B03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{3F99CA98-B15C-4F1E-8CD1-8085A0D9278D}</c15:txfldGUID>
                      <c15:f>Diagramm!$I$66</c15:f>
                      <c15:dlblFieldTableCache>
                        <c:ptCount val="1"/>
                      </c15:dlblFieldTableCache>
                    </c15:dlblFTEntry>
                  </c15:dlblFieldTable>
                  <c15:showDataLabelsRange val="0"/>
                </c:ext>
                <c:ext xmlns:c16="http://schemas.microsoft.com/office/drawing/2014/chart" uri="{C3380CC4-5D6E-409C-BE32-E72D297353CC}">
                  <c16:uniqueId val="{00000014-0D25-40D1-8D7A-A2E8D3D4B03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{2828A6B1-7BED-447C-AF9C-339649AC9CFA}</c15:txfldGUID>
                      <c15:f>Diagramm!$I$67</c15:f>
                      <c15:dlblFieldTableCache>
                        <c:ptCount val="1"/>
                      </c15:dlblFieldTableCache>
                    </c15:dlblFTEntry>
                  </c15:dlblFieldTable>
                  <c15:showDataLabelsRange val="0"/>
                </c:ext>
                <c:ext xmlns:c16="http://schemas.microsoft.com/office/drawing/2014/chart" uri="{C3380CC4-5D6E-409C-BE32-E72D297353CC}">
                  <c16:uniqueId val="{00000015-0D25-40D1-8D7A-A2E8D3D4B0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25-40D1-8D7A-A2E8D3D4B03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{4BAF3449-D158-48B3-8131-F47952DD2BEC}</c15:txfldGUID>
                      <c15:f>Diagramm!$K$46</c15:f>
                      <c15:dlblFieldTableCache>
                        <c:ptCount val="1"/>
                      </c15:dlblFieldTableCache>
                    </c15:dlblFTEntry>
                  </c15:dlblFieldTable>
                  <c15:showDataLabelsRange val="0"/>
                </c:ext>
                <c:ext xmlns:c16="http://schemas.microsoft.com/office/drawing/2014/chart" uri="{C3380CC4-5D6E-409C-BE32-E72D297353CC}">
                  <c16:uniqueId val="{00000017-0D25-40D1-8D7A-A2E8D3D4B03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{F049D0DA-FC12-46E9-B669-69F08C56D884}</c15:txfldGUID>
                      <c15:f>Diagramm!$K$47</c15:f>
                      <c15:dlblFieldTableCache>
                        <c:ptCount val="1"/>
                      </c15:dlblFieldTableCache>
                    </c15:dlblFTEntry>
                  </c15:dlblFieldTable>
                  <c15:showDataLabelsRange val="0"/>
                </c:ext>
                <c:ext xmlns:c16="http://schemas.microsoft.com/office/drawing/2014/chart" uri="{C3380CC4-5D6E-409C-BE32-E72D297353CC}">
                  <c16:uniqueId val="{00000018-0D25-40D1-8D7A-A2E8D3D4B03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{35F3C781-4D04-475E-974E-0565AD91752F}</c15:txfldGUID>
                      <c15:f>Diagramm!$K$48</c15:f>
                      <c15:dlblFieldTableCache>
                        <c:ptCount val="1"/>
                      </c15:dlblFieldTableCache>
                    </c15:dlblFTEntry>
                  </c15:dlblFieldTable>
                  <c15:showDataLabelsRange val="0"/>
                </c:ext>
                <c:ext xmlns:c16="http://schemas.microsoft.com/office/drawing/2014/chart" uri="{C3380CC4-5D6E-409C-BE32-E72D297353CC}">
                  <c16:uniqueId val="{00000019-0D25-40D1-8D7A-A2E8D3D4B03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{186BF89E-8BD4-4FAC-8D51-B84621B05F60}</c15:txfldGUID>
                      <c15:f>Diagramm!$K$49</c15:f>
                      <c15:dlblFieldTableCache>
                        <c:ptCount val="1"/>
                      </c15:dlblFieldTableCache>
                    </c15:dlblFTEntry>
                  </c15:dlblFieldTable>
                  <c15:showDataLabelsRange val="0"/>
                </c:ext>
                <c:ext xmlns:c16="http://schemas.microsoft.com/office/drawing/2014/chart" uri="{C3380CC4-5D6E-409C-BE32-E72D297353CC}">
                  <c16:uniqueId val="{0000001A-0D25-40D1-8D7A-A2E8D3D4B03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{647A3DE6-0084-4694-A419-D13B359FE9A9}</c15:txfldGUID>
                      <c15:f>Diagramm!$K$50</c15:f>
                      <c15:dlblFieldTableCache>
                        <c:ptCount val="1"/>
                      </c15:dlblFieldTableCache>
                    </c15:dlblFTEntry>
                  </c15:dlblFieldTable>
                  <c15:showDataLabelsRange val="0"/>
                </c:ext>
                <c:ext xmlns:c16="http://schemas.microsoft.com/office/drawing/2014/chart" uri="{C3380CC4-5D6E-409C-BE32-E72D297353CC}">
                  <c16:uniqueId val="{0000001B-0D25-40D1-8D7A-A2E8D3D4B03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{CE0EA17C-4C3B-4640-874E-5DEE2FFE59CE}</c15:txfldGUID>
                      <c15:f>Diagramm!$K$51</c15:f>
                      <c15:dlblFieldTableCache>
                        <c:ptCount val="1"/>
                      </c15:dlblFieldTableCache>
                    </c15:dlblFTEntry>
                  </c15:dlblFieldTable>
                  <c15:showDataLabelsRange val="0"/>
                </c:ext>
                <c:ext xmlns:c16="http://schemas.microsoft.com/office/drawing/2014/chart" uri="{C3380CC4-5D6E-409C-BE32-E72D297353CC}">
                  <c16:uniqueId val="{0000001C-0D25-40D1-8D7A-A2E8D3D4B03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{9A125A41-7136-4580-A34B-E6E3F05A8B64}</c15:txfldGUID>
                      <c15:f>Diagramm!$K$52</c15:f>
                      <c15:dlblFieldTableCache>
                        <c:ptCount val="1"/>
                      </c15:dlblFieldTableCache>
                    </c15:dlblFTEntry>
                  </c15:dlblFieldTable>
                  <c15:showDataLabelsRange val="0"/>
                </c:ext>
                <c:ext xmlns:c16="http://schemas.microsoft.com/office/drawing/2014/chart" uri="{C3380CC4-5D6E-409C-BE32-E72D297353CC}">
                  <c16:uniqueId val="{0000001D-0D25-40D1-8D7A-A2E8D3D4B03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{C9C949B5-2270-4376-8812-97538ABF49BD}</c15:txfldGUID>
                      <c15:f>Diagramm!$K$53</c15:f>
                      <c15:dlblFieldTableCache>
                        <c:ptCount val="1"/>
                      </c15:dlblFieldTableCache>
                    </c15:dlblFTEntry>
                  </c15:dlblFieldTable>
                  <c15:showDataLabelsRange val="0"/>
                </c:ext>
                <c:ext xmlns:c16="http://schemas.microsoft.com/office/drawing/2014/chart" uri="{C3380CC4-5D6E-409C-BE32-E72D297353CC}">
                  <c16:uniqueId val="{0000001E-0D25-40D1-8D7A-A2E8D3D4B03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{82171904-7B45-4808-9C94-4DE0B82DDA96}</c15:txfldGUID>
                      <c15:f>Diagramm!$K$54</c15:f>
                      <c15:dlblFieldTableCache>
                        <c:ptCount val="1"/>
                      </c15:dlblFieldTableCache>
                    </c15:dlblFTEntry>
                  </c15:dlblFieldTable>
                  <c15:showDataLabelsRange val="0"/>
                </c:ext>
                <c:ext xmlns:c16="http://schemas.microsoft.com/office/drawing/2014/chart" uri="{C3380CC4-5D6E-409C-BE32-E72D297353CC}">
                  <c16:uniqueId val="{0000001F-0D25-40D1-8D7A-A2E8D3D4B03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{B99D1F40-0DDA-4C6F-BA5C-B6F063D8A668}</c15:txfldGUID>
                      <c15:f>Diagramm!$K$55</c15:f>
                      <c15:dlblFieldTableCache>
                        <c:ptCount val="1"/>
                      </c15:dlblFieldTableCache>
                    </c15:dlblFTEntry>
                  </c15:dlblFieldTable>
                  <c15:showDataLabelsRange val="0"/>
                </c:ext>
                <c:ext xmlns:c16="http://schemas.microsoft.com/office/drawing/2014/chart" uri="{C3380CC4-5D6E-409C-BE32-E72D297353CC}">
                  <c16:uniqueId val="{00000020-0D25-40D1-8D7A-A2E8D3D4B03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{D272A418-7DE6-4725-8362-1CD4E24E99E6}</c15:txfldGUID>
                      <c15:f>Diagramm!$K$56</c15:f>
                      <c15:dlblFieldTableCache>
                        <c:ptCount val="1"/>
                      </c15:dlblFieldTableCache>
                    </c15:dlblFTEntry>
                  </c15:dlblFieldTable>
                  <c15:showDataLabelsRange val="0"/>
                </c:ext>
                <c:ext xmlns:c16="http://schemas.microsoft.com/office/drawing/2014/chart" uri="{C3380CC4-5D6E-409C-BE32-E72D297353CC}">
                  <c16:uniqueId val="{00000021-0D25-40D1-8D7A-A2E8D3D4B03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{F8D08EB9-EDCF-4DEC-85E5-4ED252060EB2}</c15:txfldGUID>
                      <c15:f>Diagramm!$K$57</c15:f>
                      <c15:dlblFieldTableCache>
                        <c:ptCount val="1"/>
                      </c15:dlblFieldTableCache>
                    </c15:dlblFTEntry>
                  </c15:dlblFieldTable>
                  <c15:showDataLabelsRange val="0"/>
                </c:ext>
                <c:ext xmlns:c16="http://schemas.microsoft.com/office/drawing/2014/chart" uri="{C3380CC4-5D6E-409C-BE32-E72D297353CC}">
                  <c16:uniqueId val="{00000022-0D25-40D1-8D7A-A2E8D3D4B03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{BE260BDB-ABB2-4B66-8766-EC73A584D149}</c15:txfldGUID>
                      <c15:f>Diagramm!$K$58</c15:f>
                      <c15:dlblFieldTableCache>
                        <c:ptCount val="1"/>
                      </c15:dlblFieldTableCache>
                    </c15:dlblFTEntry>
                  </c15:dlblFieldTable>
                  <c15:showDataLabelsRange val="0"/>
                </c:ext>
                <c:ext xmlns:c16="http://schemas.microsoft.com/office/drawing/2014/chart" uri="{C3380CC4-5D6E-409C-BE32-E72D297353CC}">
                  <c16:uniqueId val="{00000023-0D25-40D1-8D7A-A2E8D3D4B03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{349D2DCA-0DC6-4BF9-9CF1-A09DFE650EAD}</c15:txfldGUID>
                      <c15:f>Diagramm!$K$59</c15:f>
                      <c15:dlblFieldTableCache>
                        <c:ptCount val="1"/>
                      </c15:dlblFieldTableCache>
                    </c15:dlblFTEntry>
                  </c15:dlblFieldTable>
                  <c15:showDataLabelsRange val="0"/>
                </c:ext>
                <c:ext xmlns:c16="http://schemas.microsoft.com/office/drawing/2014/chart" uri="{C3380CC4-5D6E-409C-BE32-E72D297353CC}">
                  <c16:uniqueId val="{00000024-0D25-40D1-8D7A-A2E8D3D4B03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{406DBD8D-02A4-4DEF-867A-FD39833AB126}</c15:txfldGUID>
                      <c15:f>Diagramm!$K$60</c15:f>
                      <c15:dlblFieldTableCache>
                        <c:ptCount val="1"/>
                      </c15:dlblFieldTableCache>
                    </c15:dlblFTEntry>
                  </c15:dlblFieldTable>
                  <c15:showDataLabelsRange val="0"/>
                </c:ext>
                <c:ext xmlns:c16="http://schemas.microsoft.com/office/drawing/2014/chart" uri="{C3380CC4-5D6E-409C-BE32-E72D297353CC}">
                  <c16:uniqueId val="{00000025-0D25-40D1-8D7A-A2E8D3D4B03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{C322DE97-CBEF-418D-BCB1-18F0114EF451}</c15:txfldGUID>
                      <c15:f>Diagramm!$K$61</c15:f>
                      <c15:dlblFieldTableCache>
                        <c:ptCount val="1"/>
                      </c15:dlblFieldTableCache>
                    </c15:dlblFTEntry>
                  </c15:dlblFieldTable>
                  <c15:showDataLabelsRange val="0"/>
                </c:ext>
                <c:ext xmlns:c16="http://schemas.microsoft.com/office/drawing/2014/chart" uri="{C3380CC4-5D6E-409C-BE32-E72D297353CC}">
                  <c16:uniqueId val="{00000026-0D25-40D1-8D7A-A2E8D3D4B03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{FE734916-4266-4637-A3C6-02FE94BB7864}</c15:txfldGUID>
                      <c15:f>Diagramm!$K$62</c15:f>
                      <c15:dlblFieldTableCache>
                        <c:ptCount val="1"/>
                      </c15:dlblFieldTableCache>
                    </c15:dlblFTEntry>
                  </c15:dlblFieldTable>
                  <c15:showDataLabelsRange val="0"/>
                </c:ext>
                <c:ext xmlns:c16="http://schemas.microsoft.com/office/drawing/2014/chart" uri="{C3380CC4-5D6E-409C-BE32-E72D297353CC}">
                  <c16:uniqueId val="{00000027-0D25-40D1-8D7A-A2E8D3D4B03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{FB920BF4-1BB1-4322-BE4E-589475DFEDC7}</c15:txfldGUID>
                      <c15:f>Diagramm!$K$63</c15:f>
                      <c15:dlblFieldTableCache>
                        <c:ptCount val="1"/>
                      </c15:dlblFieldTableCache>
                    </c15:dlblFTEntry>
                  </c15:dlblFieldTable>
                  <c15:showDataLabelsRange val="0"/>
                </c:ext>
                <c:ext xmlns:c16="http://schemas.microsoft.com/office/drawing/2014/chart" uri="{C3380CC4-5D6E-409C-BE32-E72D297353CC}">
                  <c16:uniqueId val="{00000028-0D25-40D1-8D7A-A2E8D3D4B03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{A5A2358C-DB28-4BCC-8D1D-B01A70E11602}</c15:txfldGUID>
                      <c15:f>Diagramm!$K$64</c15:f>
                      <c15:dlblFieldTableCache>
                        <c:ptCount val="1"/>
                      </c15:dlblFieldTableCache>
                    </c15:dlblFTEntry>
                  </c15:dlblFieldTable>
                  <c15:showDataLabelsRange val="0"/>
                </c:ext>
                <c:ext xmlns:c16="http://schemas.microsoft.com/office/drawing/2014/chart" uri="{C3380CC4-5D6E-409C-BE32-E72D297353CC}">
                  <c16:uniqueId val="{00000029-0D25-40D1-8D7A-A2E8D3D4B03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{5D719F1D-22A7-4A9D-BF61-5DA66D01FCC1}</c15:txfldGUID>
                      <c15:f>Diagramm!$K$65</c15:f>
                      <c15:dlblFieldTableCache>
                        <c:ptCount val="1"/>
                      </c15:dlblFieldTableCache>
                    </c15:dlblFTEntry>
                  </c15:dlblFieldTable>
                  <c15:showDataLabelsRange val="0"/>
                </c:ext>
                <c:ext xmlns:c16="http://schemas.microsoft.com/office/drawing/2014/chart" uri="{C3380CC4-5D6E-409C-BE32-E72D297353CC}">
                  <c16:uniqueId val="{0000002A-0D25-40D1-8D7A-A2E8D3D4B03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{9C70D5DA-6394-4765-B46E-48BC76652A54}</c15:txfldGUID>
                      <c15:f>Diagramm!$K$66</c15:f>
                      <c15:dlblFieldTableCache>
                        <c:ptCount val="1"/>
                      </c15:dlblFieldTableCache>
                    </c15:dlblFTEntry>
                  </c15:dlblFieldTable>
                  <c15:showDataLabelsRange val="0"/>
                </c:ext>
                <c:ext xmlns:c16="http://schemas.microsoft.com/office/drawing/2014/chart" uri="{C3380CC4-5D6E-409C-BE32-E72D297353CC}">
                  <c16:uniqueId val="{0000002B-0D25-40D1-8D7A-A2E8D3D4B03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{363811A2-6121-416E-96CD-5CC6FDEDED53}</c15:txfldGUID>
                      <c15:f>Diagramm!$K$67</c15:f>
                      <c15:dlblFieldTableCache>
                        <c:ptCount val="1"/>
                      </c15:dlblFieldTableCache>
                    </c15:dlblFTEntry>
                  </c15:dlblFieldTable>
                  <c15:showDataLabelsRange val="0"/>
                </c:ext>
                <c:ext xmlns:c16="http://schemas.microsoft.com/office/drawing/2014/chart" uri="{C3380CC4-5D6E-409C-BE32-E72D297353CC}">
                  <c16:uniqueId val="{0000002C-0D25-40D1-8D7A-A2E8D3D4B03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25-40D1-8D7A-A2E8D3D4B03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{8603E708-0268-40EC-8F33-C1CC942A254D}</c15:txfldGUID>
                      <c15:f>Diagramm!$J$46</c15:f>
                      <c15:dlblFieldTableCache>
                        <c:ptCount val="1"/>
                      </c15:dlblFieldTableCache>
                    </c15:dlblFTEntry>
                  </c15:dlblFieldTable>
                  <c15:showDataLabelsRange val="0"/>
                </c:ext>
                <c:ext xmlns:c16="http://schemas.microsoft.com/office/drawing/2014/chart" uri="{C3380CC4-5D6E-409C-BE32-E72D297353CC}">
                  <c16:uniqueId val="{0000002E-0D25-40D1-8D7A-A2E8D3D4B03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{AAA32405-F49A-421D-A47F-ACD2E6C7D738}</c15:txfldGUID>
                      <c15:f>Diagramm!$J$47</c15:f>
                      <c15:dlblFieldTableCache>
                        <c:ptCount val="1"/>
                      </c15:dlblFieldTableCache>
                    </c15:dlblFTEntry>
                  </c15:dlblFieldTable>
                  <c15:showDataLabelsRange val="0"/>
                </c:ext>
                <c:ext xmlns:c16="http://schemas.microsoft.com/office/drawing/2014/chart" uri="{C3380CC4-5D6E-409C-BE32-E72D297353CC}">
                  <c16:uniqueId val="{0000002F-0D25-40D1-8D7A-A2E8D3D4B03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{8BF35358-36DF-4134-A060-3E3EA3DC7567}</c15:txfldGUID>
                      <c15:f>Diagramm!$J$48</c15:f>
                      <c15:dlblFieldTableCache>
                        <c:ptCount val="1"/>
                      </c15:dlblFieldTableCache>
                    </c15:dlblFTEntry>
                  </c15:dlblFieldTable>
                  <c15:showDataLabelsRange val="0"/>
                </c:ext>
                <c:ext xmlns:c16="http://schemas.microsoft.com/office/drawing/2014/chart" uri="{C3380CC4-5D6E-409C-BE32-E72D297353CC}">
                  <c16:uniqueId val="{00000030-0D25-40D1-8D7A-A2E8D3D4B03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{CA878B6A-D13A-462E-84EF-B0627CCA7115}</c15:txfldGUID>
                      <c15:f>Diagramm!$J$49</c15:f>
                      <c15:dlblFieldTableCache>
                        <c:ptCount val="1"/>
                      </c15:dlblFieldTableCache>
                    </c15:dlblFTEntry>
                  </c15:dlblFieldTable>
                  <c15:showDataLabelsRange val="0"/>
                </c:ext>
                <c:ext xmlns:c16="http://schemas.microsoft.com/office/drawing/2014/chart" uri="{C3380CC4-5D6E-409C-BE32-E72D297353CC}">
                  <c16:uniqueId val="{00000031-0D25-40D1-8D7A-A2E8D3D4B03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{FA8C8E13-234F-4810-B907-8F2C1F7B8F33}</c15:txfldGUID>
                      <c15:f>Diagramm!$J$50</c15:f>
                      <c15:dlblFieldTableCache>
                        <c:ptCount val="1"/>
                      </c15:dlblFieldTableCache>
                    </c15:dlblFTEntry>
                  </c15:dlblFieldTable>
                  <c15:showDataLabelsRange val="0"/>
                </c:ext>
                <c:ext xmlns:c16="http://schemas.microsoft.com/office/drawing/2014/chart" uri="{C3380CC4-5D6E-409C-BE32-E72D297353CC}">
                  <c16:uniqueId val="{00000032-0D25-40D1-8D7A-A2E8D3D4B03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{8B2B7D96-0B13-496C-8679-C760C27FD161}</c15:txfldGUID>
                      <c15:f>Diagramm!$J$51</c15:f>
                      <c15:dlblFieldTableCache>
                        <c:ptCount val="1"/>
                      </c15:dlblFieldTableCache>
                    </c15:dlblFTEntry>
                  </c15:dlblFieldTable>
                  <c15:showDataLabelsRange val="0"/>
                </c:ext>
                <c:ext xmlns:c16="http://schemas.microsoft.com/office/drawing/2014/chart" uri="{C3380CC4-5D6E-409C-BE32-E72D297353CC}">
                  <c16:uniqueId val="{00000033-0D25-40D1-8D7A-A2E8D3D4B03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{E47A5BED-F830-4D69-A4E5-4EC7E8AB3619}</c15:txfldGUID>
                      <c15:f>Diagramm!$J$52</c15:f>
                      <c15:dlblFieldTableCache>
                        <c:ptCount val="1"/>
                      </c15:dlblFieldTableCache>
                    </c15:dlblFTEntry>
                  </c15:dlblFieldTable>
                  <c15:showDataLabelsRange val="0"/>
                </c:ext>
                <c:ext xmlns:c16="http://schemas.microsoft.com/office/drawing/2014/chart" uri="{C3380CC4-5D6E-409C-BE32-E72D297353CC}">
                  <c16:uniqueId val="{00000034-0D25-40D1-8D7A-A2E8D3D4B03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{7543FB82-CD6A-4349-BB86-187B92009080}</c15:txfldGUID>
                      <c15:f>Diagramm!$J$53</c15:f>
                      <c15:dlblFieldTableCache>
                        <c:ptCount val="1"/>
                      </c15:dlblFieldTableCache>
                    </c15:dlblFTEntry>
                  </c15:dlblFieldTable>
                  <c15:showDataLabelsRange val="0"/>
                </c:ext>
                <c:ext xmlns:c16="http://schemas.microsoft.com/office/drawing/2014/chart" uri="{C3380CC4-5D6E-409C-BE32-E72D297353CC}">
                  <c16:uniqueId val="{00000035-0D25-40D1-8D7A-A2E8D3D4B03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{55990B27-9117-4C9F-8384-DADD842C85D5}</c15:txfldGUID>
                      <c15:f>Diagramm!$J$54</c15:f>
                      <c15:dlblFieldTableCache>
                        <c:ptCount val="1"/>
                      </c15:dlblFieldTableCache>
                    </c15:dlblFTEntry>
                  </c15:dlblFieldTable>
                  <c15:showDataLabelsRange val="0"/>
                </c:ext>
                <c:ext xmlns:c16="http://schemas.microsoft.com/office/drawing/2014/chart" uri="{C3380CC4-5D6E-409C-BE32-E72D297353CC}">
                  <c16:uniqueId val="{00000036-0D25-40D1-8D7A-A2E8D3D4B03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{0C8CC441-C2B3-41F5-A529-362C311F38E2}</c15:txfldGUID>
                      <c15:f>Diagramm!$J$55</c15:f>
                      <c15:dlblFieldTableCache>
                        <c:ptCount val="1"/>
                      </c15:dlblFieldTableCache>
                    </c15:dlblFTEntry>
                  </c15:dlblFieldTable>
                  <c15:showDataLabelsRange val="0"/>
                </c:ext>
                <c:ext xmlns:c16="http://schemas.microsoft.com/office/drawing/2014/chart" uri="{C3380CC4-5D6E-409C-BE32-E72D297353CC}">
                  <c16:uniqueId val="{00000037-0D25-40D1-8D7A-A2E8D3D4B03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{1C3D14B1-9AA2-4B8B-A696-2D9CAE177388}</c15:txfldGUID>
                      <c15:f>Diagramm!$J$56</c15:f>
                      <c15:dlblFieldTableCache>
                        <c:ptCount val="1"/>
                      </c15:dlblFieldTableCache>
                    </c15:dlblFTEntry>
                  </c15:dlblFieldTable>
                  <c15:showDataLabelsRange val="0"/>
                </c:ext>
                <c:ext xmlns:c16="http://schemas.microsoft.com/office/drawing/2014/chart" uri="{C3380CC4-5D6E-409C-BE32-E72D297353CC}">
                  <c16:uniqueId val="{00000038-0D25-40D1-8D7A-A2E8D3D4B03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{AF99EF6D-5B82-4B14-867F-22CA9F01EDE2}</c15:txfldGUID>
                      <c15:f>Diagramm!$J$57</c15:f>
                      <c15:dlblFieldTableCache>
                        <c:ptCount val="1"/>
                      </c15:dlblFieldTableCache>
                    </c15:dlblFTEntry>
                  </c15:dlblFieldTable>
                  <c15:showDataLabelsRange val="0"/>
                </c:ext>
                <c:ext xmlns:c16="http://schemas.microsoft.com/office/drawing/2014/chart" uri="{C3380CC4-5D6E-409C-BE32-E72D297353CC}">
                  <c16:uniqueId val="{00000039-0D25-40D1-8D7A-A2E8D3D4B03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{C6F26380-3CD4-4403-9C34-B0EA43244904}</c15:txfldGUID>
                      <c15:f>Diagramm!$J$58</c15:f>
                      <c15:dlblFieldTableCache>
                        <c:ptCount val="1"/>
                      </c15:dlblFieldTableCache>
                    </c15:dlblFTEntry>
                  </c15:dlblFieldTable>
                  <c15:showDataLabelsRange val="0"/>
                </c:ext>
                <c:ext xmlns:c16="http://schemas.microsoft.com/office/drawing/2014/chart" uri="{C3380CC4-5D6E-409C-BE32-E72D297353CC}">
                  <c16:uniqueId val="{0000003A-0D25-40D1-8D7A-A2E8D3D4B03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{1464B097-CAD9-4D4E-BCC9-950A2C7CBAFF}</c15:txfldGUID>
                      <c15:f>Diagramm!$J$59</c15:f>
                      <c15:dlblFieldTableCache>
                        <c:ptCount val="1"/>
                      </c15:dlblFieldTableCache>
                    </c15:dlblFTEntry>
                  </c15:dlblFieldTable>
                  <c15:showDataLabelsRange val="0"/>
                </c:ext>
                <c:ext xmlns:c16="http://schemas.microsoft.com/office/drawing/2014/chart" uri="{C3380CC4-5D6E-409C-BE32-E72D297353CC}">
                  <c16:uniqueId val="{0000003B-0D25-40D1-8D7A-A2E8D3D4B03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{FCCD2CBB-7DD4-4AC1-AEF1-782181A65C40}</c15:txfldGUID>
                      <c15:f>Diagramm!$J$60</c15:f>
                      <c15:dlblFieldTableCache>
                        <c:ptCount val="1"/>
                      </c15:dlblFieldTableCache>
                    </c15:dlblFTEntry>
                  </c15:dlblFieldTable>
                  <c15:showDataLabelsRange val="0"/>
                </c:ext>
                <c:ext xmlns:c16="http://schemas.microsoft.com/office/drawing/2014/chart" uri="{C3380CC4-5D6E-409C-BE32-E72D297353CC}">
                  <c16:uniqueId val="{0000003C-0D25-40D1-8D7A-A2E8D3D4B03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{01F93AAB-3714-4274-97E9-AAD90536A0C1}</c15:txfldGUID>
                      <c15:f>Diagramm!$J$61</c15:f>
                      <c15:dlblFieldTableCache>
                        <c:ptCount val="1"/>
                      </c15:dlblFieldTableCache>
                    </c15:dlblFTEntry>
                  </c15:dlblFieldTable>
                  <c15:showDataLabelsRange val="0"/>
                </c:ext>
                <c:ext xmlns:c16="http://schemas.microsoft.com/office/drawing/2014/chart" uri="{C3380CC4-5D6E-409C-BE32-E72D297353CC}">
                  <c16:uniqueId val="{0000003D-0D25-40D1-8D7A-A2E8D3D4B03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{76F458D6-53C9-4826-8540-36D3F7FF7FB1}</c15:txfldGUID>
                      <c15:f>Diagramm!$J$62</c15:f>
                      <c15:dlblFieldTableCache>
                        <c:ptCount val="1"/>
                      </c15:dlblFieldTableCache>
                    </c15:dlblFTEntry>
                  </c15:dlblFieldTable>
                  <c15:showDataLabelsRange val="0"/>
                </c:ext>
                <c:ext xmlns:c16="http://schemas.microsoft.com/office/drawing/2014/chart" uri="{C3380CC4-5D6E-409C-BE32-E72D297353CC}">
                  <c16:uniqueId val="{0000003E-0D25-40D1-8D7A-A2E8D3D4B03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{FA86F89C-C85B-406C-B2A7-54CA6EC894D2}</c15:txfldGUID>
                      <c15:f>Diagramm!$J$63</c15:f>
                      <c15:dlblFieldTableCache>
                        <c:ptCount val="1"/>
                      </c15:dlblFieldTableCache>
                    </c15:dlblFTEntry>
                  </c15:dlblFieldTable>
                  <c15:showDataLabelsRange val="0"/>
                </c:ext>
                <c:ext xmlns:c16="http://schemas.microsoft.com/office/drawing/2014/chart" uri="{C3380CC4-5D6E-409C-BE32-E72D297353CC}">
                  <c16:uniqueId val="{0000003F-0D25-40D1-8D7A-A2E8D3D4B03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{F44AA668-8617-4121-8D7F-952AC2B417CF}</c15:txfldGUID>
                      <c15:f>Diagramm!$J$64</c15:f>
                      <c15:dlblFieldTableCache>
                        <c:ptCount val="1"/>
                      </c15:dlblFieldTableCache>
                    </c15:dlblFTEntry>
                  </c15:dlblFieldTable>
                  <c15:showDataLabelsRange val="0"/>
                </c:ext>
                <c:ext xmlns:c16="http://schemas.microsoft.com/office/drawing/2014/chart" uri="{C3380CC4-5D6E-409C-BE32-E72D297353CC}">
                  <c16:uniqueId val="{00000040-0D25-40D1-8D7A-A2E8D3D4B03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{ED3066FF-ACF8-427A-9416-8F627772C2E2}</c15:txfldGUID>
                      <c15:f>Diagramm!$J$65</c15:f>
                      <c15:dlblFieldTableCache>
                        <c:ptCount val="1"/>
                      </c15:dlblFieldTableCache>
                    </c15:dlblFTEntry>
                  </c15:dlblFieldTable>
                  <c15:showDataLabelsRange val="0"/>
                </c:ext>
                <c:ext xmlns:c16="http://schemas.microsoft.com/office/drawing/2014/chart" uri="{C3380CC4-5D6E-409C-BE32-E72D297353CC}">
                  <c16:uniqueId val="{00000041-0D25-40D1-8D7A-A2E8D3D4B03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{A4929F80-BC7F-487F-8712-ADFD3C53D94E}</c15:txfldGUID>
                      <c15:f>Diagramm!$J$66</c15:f>
                      <c15:dlblFieldTableCache>
                        <c:ptCount val="1"/>
                      </c15:dlblFieldTableCache>
                    </c15:dlblFTEntry>
                  </c15:dlblFieldTable>
                  <c15:showDataLabelsRange val="0"/>
                </c:ext>
                <c:ext xmlns:c16="http://schemas.microsoft.com/office/drawing/2014/chart" uri="{C3380CC4-5D6E-409C-BE32-E72D297353CC}">
                  <c16:uniqueId val="{00000042-0D25-40D1-8D7A-A2E8D3D4B03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{CC506062-48E4-44C0-AD8E-C598B22B215A}</c15:txfldGUID>
                      <c15:f>Diagramm!$J$67</c15:f>
                      <c15:dlblFieldTableCache>
                        <c:ptCount val="1"/>
                      </c15:dlblFieldTableCache>
                    </c15:dlblFTEntry>
                  </c15:dlblFieldTable>
                  <c15:showDataLabelsRange val="0"/>
                </c:ext>
                <c:ext xmlns:c16="http://schemas.microsoft.com/office/drawing/2014/chart" uri="{C3380CC4-5D6E-409C-BE32-E72D297353CC}">
                  <c16:uniqueId val="{00000043-0D25-40D1-8D7A-A2E8D3D4B0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25-40D1-8D7A-A2E8D3D4B03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66-4A2A-A8CF-E7FCD10970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66-4A2A-A8CF-E7FCD10970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66-4A2A-A8CF-E7FCD10970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66-4A2A-A8CF-E7FCD10970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66-4A2A-A8CF-E7FCD10970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66-4A2A-A8CF-E7FCD10970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66-4A2A-A8CF-E7FCD10970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66-4A2A-A8CF-E7FCD10970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66-4A2A-A8CF-E7FCD10970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66-4A2A-A8CF-E7FCD10970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66-4A2A-A8CF-E7FCD10970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66-4A2A-A8CF-E7FCD10970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66-4A2A-A8CF-E7FCD10970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66-4A2A-A8CF-E7FCD10970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66-4A2A-A8CF-E7FCD10970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66-4A2A-A8CF-E7FCD10970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66-4A2A-A8CF-E7FCD10970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66-4A2A-A8CF-E7FCD10970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66-4A2A-A8CF-E7FCD10970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66-4A2A-A8CF-E7FCD10970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66-4A2A-A8CF-E7FCD10970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66-4A2A-A8CF-E7FCD10970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66-4A2A-A8CF-E7FCD109708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66-4A2A-A8CF-E7FCD10970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66-4A2A-A8CF-E7FCD10970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66-4A2A-A8CF-E7FCD10970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66-4A2A-A8CF-E7FCD10970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66-4A2A-A8CF-E7FCD10970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66-4A2A-A8CF-E7FCD10970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66-4A2A-A8CF-E7FCD10970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66-4A2A-A8CF-E7FCD10970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66-4A2A-A8CF-E7FCD10970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66-4A2A-A8CF-E7FCD10970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66-4A2A-A8CF-E7FCD10970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66-4A2A-A8CF-E7FCD10970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66-4A2A-A8CF-E7FCD10970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66-4A2A-A8CF-E7FCD10970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66-4A2A-A8CF-E7FCD10970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66-4A2A-A8CF-E7FCD10970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66-4A2A-A8CF-E7FCD10970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A66-4A2A-A8CF-E7FCD10970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A66-4A2A-A8CF-E7FCD10970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A66-4A2A-A8CF-E7FCD10970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A66-4A2A-A8CF-E7FCD10970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A66-4A2A-A8CF-E7FCD10970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66-4A2A-A8CF-E7FCD109708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A66-4A2A-A8CF-E7FCD10970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A66-4A2A-A8CF-E7FCD10970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A66-4A2A-A8CF-E7FCD10970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A66-4A2A-A8CF-E7FCD10970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A66-4A2A-A8CF-E7FCD10970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A66-4A2A-A8CF-E7FCD10970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A66-4A2A-A8CF-E7FCD10970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A66-4A2A-A8CF-E7FCD10970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A66-4A2A-A8CF-E7FCD10970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A66-4A2A-A8CF-E7FCD10970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A66-4A2A-A8CF-E7FCD10970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A66-4A2A-A8CF-E7FCD10970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A66-4A2A-A8CF-E7FCD10970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A66-4A2A-A8CF-E7FCD10970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A66-4A2A-A8CF-E7FCD10970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A66-4A2A-A8CF-E7FCD10970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A66-4A2A-A8CF-E7FCD10970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A66-4A2A-A8CF-E7FCD10970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A66-4A2A-A8CF-E7FCD10970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A66-4A2A-A8CF-E7FCD10970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A66-4A2A-A8CF-E7FCD10970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A66-4A2A-A8CF-E7FCD10970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66-4A2A-A8CF-E7FCD109708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100.42416808451706</c:v>
                </c:pt>
                <c:pt idx="2">
                  <c:v>101.42207098484548</c:v>
                </c:pt>
                <c:pt idx="3">
                  <c:v>100.8127250425355</c:v>
                </c:pt>
                <c:pt idx="4">
                  <c:v>100.71617932180588</c:v>
                </c:pt>
                <c:pt idx="5">
                  <c:v>101.11818937205715</c:v>
                </c:pt>
                <c:pt idx="6">
                  <c:v>102.34875163217663</c:v>
                </c:pt>
                <c:pt idx="7">
                  <c:v>102.47774304593835</c:v>
                </c:pt>
                <c:pt idx="8">
                  <c:v>102.48407391287144</c:v>
                </c:pt>
                <c:pt idx="9">
                  <c:v>103.02140624381751</c:v>
                </c:pt>
                <c:pt idx="10">
                  <c:v>105.51497645708858</c:v>
                </c:pt>
                <c:pt idx="11">
                  <c:v>105.31397143196297</c:v>
                </c:pt>
                <c:pt idx="12">
                  <c:v>105.81806671151031</c:v>
                </c:pt>
                <c:pt idx="13">
                  <c:v>106.14094092509794</c:v>
                </c:pt>
                <c:pt idx="14">
                  <c:v>107.19503026945752</c:v>
                </c:pt>
                <c:pt idx="15">
                  <c:v>106.70834487397617</c:v>
                </c:pt>
                <c:pt idx="16">
                  <c:v>106.68302140624381</c:v>
                </c:pt>
                <c:pt idx="17">
                  <c:v>107.02726229573062</c:v>
                </c:pt>
                <c:pt idx="18">
                  <c:v>109.04206069718671</c:v>
                </c:pt>
                <c:pt idx="19">
                  <c:v>109.42507814663871</c:v>
                </c:pt>
                <c:pt idx="20">
                  <c:v>109.35069046017489</c:v>
                </c:pt>
                <c:pt idx="21">
                  <c:v>108.99457919518854</c:v>
                </c:pt>
                <c:pt idx="22">
                  <c:v>111.22700114746964</c:v>
                </c:pt>
                <c:pt idx="23">
                  <c:v>110.88671704981601</c:v>
                </c:pt>
                <c:pt idx="24">
                  <c:v>110.59787124599374</c:v>
                </c:pt>
              </c:numCache>
            </c:numRef>
          </c:val>
          <c:smooth val="0"/>
          <c:extLst>
            <c:ext xmlns:c16="http://schemas.microsoft.com/office/drawing/2014/chart" uri="{C3380CC4-5D6E-409C-BE32-E72D297353CC}">
              <c16:uniqueId val="{00000000-52F9-45D7-A103-05F73BF24DB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101.58999364002543</c:v>
                </c:pt>
                <c:pt idx="2">
                  <c:v>103.61458554165783</c:v>
                </c:pt>
                <c:pt idx="3">
                  <c:v>102.81958872164512</c:v>
                </c:pt>
                <c:pt idx="4">
                  <c:v>100.20139919440322</c:v>
                </c:pt>
                <c:pt idx="5">
                  <c:v>103.37078651685394</c:v>
                </c:pt>
                <c:pt idx="6">
                  <c:v>106.08437566249735</c:v>
                </c:pt>
                <c:pt idx="7">
                  <c:v>105.75577697689209</c:v>
                </c:pt>
                <c:pt idx="8">
                  <c:v>106.62497350010599</c:v>
                </c:pt>
                <c:pt idx="9">
                  <c:v>107.92876828492686</c:v>
                </c:pt>
                <c:pt idx="10">
                  <c:v>111.19355522577909</c:v>
                </c:pt>
                <c:pt idx="11">
                  <c:v>111.9567521729913</c:v>
                </c:pt>
                <c:pt idx="12">
                  <c:v>112.1687513249947</c:v>
                </c:pt>
                <c:pt idx="13">
                  <c:v>114.53254186983253</c:v>
                </c:pt>
                <c:pt idx="14">
                  <c:v>117.90332838668644</c:v>
                </c:pt>
                <c:pt idx="15">
                  <c:v>116.66313334746661</c:v>
                </c:pt>
                <c:pt idx="16">
                  <c:v>113.61034555861778</c:v>
                </c:pt>
                <c:pt idx="17">
                  <c:v>117.00233199067205</c:v>
                </c:pt>
                <c:pt idx="18">
                  <c:v>119.70532117871528</c:v>
                </c:pt>
                <c:pt idx="19">
                  <c:v>119.71592113631546</c:v>
                </c:pt>
                <c:pt idx="20">
                  <c:v>120.15051939792241</c:v>
                </c:pt>
                <c:pt idx="21">
                  <c:v>123.26690693237228</c:v>
                </c:pt>
                <c:pt idx="22">
                  <c:v>125.99109603561587</c:v>
                </c:pt>
                <c:pt idx="23">
                  <c:v>125.80029679881279</c:v>
                </c:pt>
                <c:pt idx="24">
                  <c:v>119.46152215391139</c:v>
                </c:pt>
              </c:numCache>
            </c:numRef>
          </c:val>
          <c:smooth val="0"/>
          <c:extLst>
            <c:ext xmlns:c16="http://schemas.microsoft.com/office/drawing/2014/chart" uri="{C3380CC4-5D6E-409C-BE32-E72D297353CC}">
              <c16:uniqueId val="{00000001-52F9-45D7-A103-05F73BF24DB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102.99878345498783</c:v>
                </c:pt>
                <c:pt idx="2">
                  <c:v>100.68126520681264</c:v>
                </c:pt>
                <c:pt idx="3">
                  <c:v>100.67518248175182</c:v>
                </c:pt>
                <c:pt idx="4">
                  <c:v>97.244525547445264</c:v>
                </c:pt>
                <c:pt idx="5">
                  <c:v>99.65936739659368</c:v>
                </c:pt>
                <c:pt idx="6">
                  <c:v>97.396593673965938</c:v>
                </c:pt>
                <c:pt idx="7">
                  <c:v>98.126520681265205</c:v>
                </c:pt>
                <c:pt idx="8">
                  <c:v>97.785888077858885</c:v>
                </c:pt>
                <c:pt idx="9">
                  <c:v>99.84184914841849</c:v>
                </c:pt>
                <c:pt idx="10">
                  <c:v>97.00121654501217</c:v>
                </c:pt>
                <c:pt idx="11">
                  <c:v>98.266423357664237</c:v>
                </c:pt>
                <c:pt idx="12">
                  <c:v>97.427007299270073</c:v>
                </c:pt>
                <c:pt idx="13">
                  <c:v>99.555961070559604</c:v>
                </c:pt>
                <c:pt idx="14">
                  <c:v>97.773722627737229</c:v>
                </c:pt>
                <c:pt idx="15">
                  <c:v>95.857664233576642</c:v>
                </c:pt>
                <c:pt idx="16">
                  <c:v>93.753041362530411</c:v>
                </c:pt>
                <c:pt idx="17">
                  <c:v>95.358880778588812</c:v>
                </c:pt>
                <c:pt idx="18">
                  <c:v>93.169099756690997</c:v>
                </c:pt>
                <c:pt idx="19">
                  <c:v>94.951338199513373</c:v>
                </c:pt>
                <c:pt idx="20">
                  <c:v>93.150851581508519</c:v>
                </c:pt>
                <c:pt idx="21">
                  <c:v>95.042579075425792</c:v>
                </c:pt>
                <c:pt idx="22">
                  <c:v>92.530413625304135</c:v>
                </c:pt>
                <c:pt idx="23">
                  <c:v>93.065693430656935</c:v>
                </c:pt>
                <c:pt idx="24">
                  <c:v>87.84063260340632</c:v>
                </c:pt>
              </c:numCache>
            </c:numRef>
          </c:val>
          <c:smooth val="0"/>
          <c:extLst>
            <c:ext xmlns:c16="http://schemas.microsoft.com/office/drawing/2014/chart" uri="{C3380CC4-5D6E-409C-BE32-E72D297353CC}">
              <c16:uniqueId val="{00000002-52F9-45D7-A103-05F73BF24DB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2F9-45D7-A103-05F73BF24DBD}"/>
                </c:ext>
              </c:extLst>
            </c:dLbl>
            <c:dLbl>
              <c:idx val="1"/>
              <c:delete val="1"/>
              <c:extLst>
                <c:ext xmlns:c15="http://schemas.microsoft.com/office/drawing/2012/chart" uri="{CE6537A1-D6FC-4f65-9D91-7224C49458BB}"/>
                <c:ext xmlns:c16="http://schemas.microsoft.com/office/drawing/2014/chart" uri="{C3380CC4-5D6E-409C-BE32-E72D297353CC}">
                  <c16:uniqueId val="{00000004-52F9-45D7-A103-05F73BF24DBD}"/>
                </c:ext>
              </c:extLst>
            </c:dLbl>
            <c:dLbl>
              <c:idx val="2"/>
              <c:delete val="1"/>
              <c:extLst>
                <c:ext xmlns:c15="http://schemas.microsoft.com/office/drawing/2012/chart" uri="{CE6537A1-D6FC-4f65-9D91-7224C49458BB}"/>
                <c:ext xmlns:c16="http://schemas.microsoft.com/office/drawing/2014/chart" uri="{C3380CC4-5D6E-409C-BE32-E72D297353CC}">
                  <c16:uniqueId val="{00000005-52F9-45D7-A103-05F73BF24DBD}"/>
                </c:ext>
              </c:extLst>
            </c:dLbl>
            <c:dLbl>
              <c:idx val="3"/>
              <c:delete val="1"/>
              <c:extLst>
                <c:ext xmlns:c15="http://schemas.microsoft.com/office/drawing/2012/chart" uri="{CE6537A1-D6FC-4f65-9D91-7224C49458BB}"/>
                <c:ext xmlns:c16="http://schemas.microsoft.com/office/drawing/2014/chart" uri="{C3380CC4-5D6E-409C-BE32-E72D297353CC}">
                  <c16:uniqueId val="{00000006-52F9-45D7-A103-05F73BF24DBD}"/>
                </c:ext>
              </c:extLst>
            </c:dLbl>
            <c:dLbl>
              <c:idx val="4"/>
              <c:delete val="1"/>
              <c:extLst>
                <c:ext xmlns:c15="http://schemas.microsoft.com/office/drawing/2012/chart" uri="{CE6537A1-D6FC-4f65-9D91-7224C49458BB}"/>
                <c:ext xmlns:c16="http://schemas.microsoft.com/office/drawing/2014/chart" uri="{C3380CC4-5D6E-409C-BE32-E72D297353CC}">
                  <c16:uniqueId val="{00000007-52F9-45D7-A103-05F73BF24DBD}"/>
                </c:ext>
              </c:extLst>
            </c:dLbl>
            <c:dLbl>
              <c:idx val="5"/>
              <c:delete val="1"/>
              <c:extLst>
                <c:ext xmlns:c15="http://schemas.microsoft.com/office/drawing/2012/chart" uri="{CE6537A1-D6FC-4f65-9D91-7224C49458BB}"/>
                <c:ext xmlns:c16="http://schemas.microsoft.com/office/drawing/2014/chart" uri="{C3380CC4-5D6E-409C-BE32-E72D297353CC}">
                  <c16:uniqueId val="{00000008-52F9-45D7-A103-05F73BF24DBD}"/>
                </c:ext>
              </c:extLst>
            </c:dLbl>
            <c:dLbl>
              <c:idx val="6"/>
              <c:delete val="1"/>
              <c:extLst>
                <c:ext xmlns:c15="http://schemas.microsoft.com/office/drawing/2012/chart" uri="{CE6537A1-D6FC-4f65-9D91-7224C49458BB}"/>
                <c:ext xmlns:c16="http://schemas.microsoft.com/office/drawing/2014/chart" uri="{C3380CC4-5D6E-409C-BE32-E72D297353CC}">
                  <c16:uniqueId val="{00000009-52F9-45D7-A103-05F73BF24DBD}"/>
                </c:ext>
              </c:extLst>
            </c:dLbl>
            <c:dLbl>
              <c:idx val="7"/>
              <c:delete val="1"/>
              <c:extLst>
                <c:ext xmlns:c15="http://schemas.microsoft.com/office/drawing/2012/chart" uri="{CE6537A1-D6FC-4f65-9D91-7224C49458BB}"/>
                <c:ext xmlns:c16="http://schemas.microsoft.com/office/drawing/2014/chart" uri="{C3380CC4-5D6E-409C-BE32-E72D297353CC}">
                  <c16:uniqueId val="{0000000A-52F9-45D7-A103-05F73BF24DBD}"/>
                </c:ext>
              </c:extLst>
            </c:dLbl>
            <c:dLbl>
              <c:idx val="8"/>
              <c:delete val="1"/>
              <c:extLst>
                <c:ext xmlns:c15="http://schemas.microsoft.com/office/drawing/2012/chart" uri="{CE6537A1-D6FC-4f65-9D91-7224C49458BB}"/>
                <c:ext xmlns:c16="http://schemas.microsoft.com/office/drawing/2014/chart" uri="{C3380CC4-5D6E-409C-BE32-E72D297353CC}">
                  <c16:uniqueId val="{0000000B-52F9-45D7-A103-05F73BF24DBD}"/>
                </c:ext>
              </c:extLst>
            </c:dLbl>
            <c:dLbl>
              <c:idx val="9"/>
              <c:delete val="1"/>
              <c:extLst>
                <c:ext xmlns:c15="http://schemas.microsoft.com/office/drawing/2012/chart" uri="{CE6537A1-D6FC-4f65-9D91-7224C49458BB}"/>
                <c:ext xmlns:c16="http://schemas.microsoft.com/office/drawing/2014/chart" uri="{C3380CC4-5D6E-409C-BE32-E72D297353CC}">
                  <c16:uniqueId val="{0000000C-52F9-45D7-A103-05F73BF24DBD}"/>
                </c:ext>
              </c:extLst>
            </c:dLbl>
            <c:dLbl>
              <c:idx val="10"/>
              <c:delete val="1"/>
              <c:extLst>
                <c:ext xmlns:c15="http://schemas.microsoft.com/office/drawing/2012/chart" uri="{CE6537A1-D6FC-4f65-9D91-7224C49458BB}"/>
                <c:ext xmlns:c16="http://schemas.microsoft.com/office/drawing/2014/chart" uri="{C3380CC4-5D6E-409C-BE32-E72D297353CC}">
                  <c16:uniqueId val="{0000000D-52F9-45D7-A103-05F73BF24DBD}"/>
                </c:ext>
              </c:extLst>
            </c:dLbl>
            <c:dLbl>
              <c:idx val="11"/>
              <c:delete val="1"/>
              <c:extLst>
                <c:ext xmlns:c15="http://schemas.microsoft.com/office/drawing/2012/chart" uri="{CE6537A1-D6FC-4f65-9D91-7224C49458BB}"/>
                <c:ext xmlns:c16="http://schemas.microsoft.com/office/drawing/2014/chart" uri="{C3380CC4-5D6E-409C-BE32-E72D297353CC}">
                  <c16:uniqueId val="{0000000E-52F9-45D7-A103-05F73BF24DBD}"/>
                </c:ext>
              </c:extLst>
            </c:dLbl>
            <c:dLbl>
              <c:idx val="12"/>
              <c:delete val="1"/>
              <c:extLst>
                <c:ext xmlns:c15="http://schemas.microsoft.com/office/drawing/2012/chart" uri="{CE6537A1-D6FC-4f65-9D91-7224C49458BB}"/>
                <c:ext xmlns:c16="http://schemas.microsoft.com/office/drawing/2014/chart" uri="{C3380CC4-5D6E-409C-BE32-E72D297353CC}">
                  <c16:uniqueId val="{0000000F-52F9-45D7-A103-05F73BF24DB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2F9-45D7-A103-05F73BF24DBD}"/>
                </c:ext>
              </c:extLst>
            </c:dLbl>
            <c:dLbl>
              <c:idx val="14"/>
              <c:delete val="1"/>
              <c:extLst>
                <c:ext xmlns:c15="http://schemas.microsoft.com/office/drawing/2012/chart" uri="{CE6537A1-D6FC-4f65-9D91-7224C49458BB}"/>
                <c:ext xmlns:c16="http://schemas.microsoft.com/office/drawing/2014/chart" uri="{C3380CC4-5D6E-409C-BE32-E72D297353CC}">
                  <c16:uniqueId val="{00000011-52F9-45D7-A103-05F73BF24DBD}"/>
                </c:ext>
              </c:extLst>
            </c:dLbl>
            <c:dLbl>
              <c:idx val="15"/>
              <c:delete val="1"/>
              <c:extLst>
                <c:ext xmlns:c15="http://schemas.microsoft.com/office/drawing/2012/chart" uri="{CE6537A1-D6FC-4f65-9D91-7224C49458BB}"/>
                <c:ext xmlns:c16="http://schemas.microsoft.com/office/drawing/2014/chart" uri="{C3380CC4-5D6E-409C-BE32-E72D297353CC}">
                  <c16:uniqueId val="{00000012-52F9-45D7-A103-05F73BF24DBD}"/>
                </c:ext>
              </c:extLst>
            </c:dLbl>
            <c:dLbl>
              <c:idx val="16"/>
              <c:delete val="1"/>
              <c:extLst>
                <c:ext xmlns:c15="http://schemas.microsoft.com/office/drawing/2012/chart" uri="{CE6537A1-D6FC-4f65-9D91-7224C49458BB}"/>
                <c:ext xmlns:c16="http://schemas.microsoft.com/office/drawing/2014/chart" uri="{C3380CC4-5D6E-409C-BE32-E72D297353CC}">
                  <c16:uniqueId val="{00000013-52F9-45D7-A103-05F73BF24DBD}"/>
                </c:ext>
              </c:extLst>
            </c:dLbl>
            <c:dLbl>
              <c:idx val="17"/>
              <c:delete val="1"/>
              <c:extLst>
                <c:ext xmlns:c15="http://schemas.microsoft.com/office/drawing/2012/chart" uri="{CE6537A1-D6FC-4f65-9D91-7224C49458BB}"/>
                <c:ext xmlns:c16="http://schemas.microsoft.com/office/drawing/2014/chart" uri="{C3380CC4-5D6E-409C-BE32-E72D297353CC}">
                  <c16:uniqueId val="{00000014-52F9-45D7-A103-05F73BF24DBD}"/>
                </c:ext>
              </c:extLst>
            </c:dLbl>
            <c:dLbl>
              <c:idx val="18"/>
              <c:delete val="1"/>
              <c:extLst>
                <c:ext xmlns:c15="http://schemas.microsoft.com/office/drawing/2012/chart" uri="{CE6537A1-D6FC-4f65-9D91-7224C49458BB}"/>
                <c:ext xmlns:c16="http://schemas.microsoft.com/office/drawing/2014/chart" uri="{C3380CC4-5D6E-409C-BE32-E72D297353CC}">
                  <c16:uniqueId val="{00000015-52F9-45D7-A103-05F73BF24DBD}"/>
                </c:ext>
              </c:extLst>
            </c:dLbl>
            <c:dLbl>
              <c:idx val="19"/>
              <c:delete val="1"/>
              <c:extLst>
                <c:ext xmlns:c15="http://schemas.microsoft.com/office/drawing/2012/chart" uri="{CE6537A1-D6FC-4f65-9D91-7224C49458BB}"/>
                <c:ext xmlns:c16="http://schemas.microsoft.com/office/drawing/2014/chart" uri="{C3380CC4-5D6E-409C-BE32-E72D297353CC}">
                  <c16:uniqueId val="{00000016-52F9-45D7-A103-05F73BF24DBD}"/>
                </c:ext>
              </c:extLst>
            </c:dLbl>
            <c:dLbl>
              <c:idx val="20"/>
              <c:delete val="1"/>
              <c:extLst>
                <c:ext xmlns:c15="http://schemas.microsoft.com/office/drawing/2012/chart" uri="{CE6537A1-D6FC-4f65-9D91-7224C49458BB}"/>
                <c:ext xmlns:c16="http://schemas.microsoft.com/office/drawing/2014/chart" uri="{C3380CC4-5D6E-409C-BE32-E72D297353CC}">
                  <c16:uniqueId val="{00000017-52F9-45D7-A103-05F73BF24DBD}"/>
                </c:ext>
              </c:extLst>
            </c:dLbl>
            <c:dLbl>
              <c:idx val="21"/>
              <c:delete val="1"/>
              <c:extLst>
                <c:ext xmlns:c15="http://schemas.microsoft.com/office/drawing/2012/chart" uri="{CE6537A1-D6FC-4f65-9D91-7224C49458BB}"/>
                <c:ext xmlns:c16="http://schemas.microsoft.com/office/drawing/2014/chart" uri="{C3380CC4-5D6E-409C-BE32-E72D297353CC}">
                  <c16:uniqueId val="{00000018-52F9-45D7-A103-05F73BF24DBD}"/>
                </c:ext>
              </c:extLst>
            </c:dLbl>
            <c:dLbl>
              <c:idx val="22"/>
              <c:delete val="1"/>
              <c:extLst>
                <c:ext xmlns:c15="http://schemas.microsoft.com/office/drawing/2012/chart" uri="{CE6537A1-D6FC-4f65-9D91-7224C49458BB}"/>
                <c:ext xmlns:c16="http://schemas.microsoft.com/office/drawing/2014/chart" uri="{C3380CC4-5D6E-409C-BE32-E72D297353CC}">
                  <c16:uniqueId val="{00000019-52F9-45D7-A103-05F73BF24DBD}"/>
                </c:ext>
              </c:extLst>
            </c:dLbl>
            <c:dLbl>
              <c:idx val="23"/>
              <c:delete val="1"/>
              <c:extLst>
                <c:ext xmlns:c15="http://schemas.microsoft.com/office/drawing/2012/chart" uri="{CE6537A1-D6FC-4f65-9D91-7224C49458BB}"/>
                <c:ext xmlns:c16="http://schemas.microsoft.com/office/drawing/2014/chart" uri="{C3380CC4-5D6E-409C-BE32-E72D297353CC}">
                  <c16:uniqueId val="{0000001A-52F9-45D7-A103-05F73BF24DBD}"/>
                </c:ext>
              </c:extLst>
            </c:dLbl>
            <c:dLbl>
              <c:idx val="24"/>
              <c:delete val="1"/>
              <c:extLst>
                <c:ext xmlns:c15="http://schemas.microsoft.com/office/drawing/2012/chart" uri="{CE6537A1-D6FC-4f65-9D91-7224C49458BB}"/>
                <c:ext xmlns:c16="http://schemas.microsoft.com/office/drawing/2014/chart" uri="{C3380CC4-5D6E-409C-BE32-E72D297353CC}">
                  <c16:uniqueId val="{0000001B-52F9-45D7-A103-05F73BF24DB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2F9-45D7-A103-05F73BF24DB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Wiesbaden, Landeshauptstadt (06414)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139757</v>
      </c>
      <c r="F11" s="238">
        <v>140122</v>
      </c>
      <c r="G11" s="238">
        <v>140552</v>
      </c>
      <c r="H11" s="238">
        <v>137731</v>
      </c>
      <c r="I11" s="265">
        <v>138181</v>
      </c>
      <c r="J11" s="263">
        <v>1576</v>
      </c>
      <c r="K11" s="266">
        <v>1.1405330689458029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12.264144193135227</v>
      </c>
      <c r="E13" s="115">
        <v>17140</v>
      </c>
      <c r="F13" s="114">
        <v>17229</v>
      </c>
      <c r="G13" s="114">
        <v>17590</v>
      </c>
      <c r="H13" s="114">
        <v>17550</v>
      </c>
      <c r="I13" s="140">
        <v>17340</v>
      </c>
      <c r="J13" s="115">
        <v>-200</v>
      </c>
      <c r="K13" s="116">
        <v>-1.1534025374855825</v>
      </c>
    </row>
    <row r="14" spans="1:255" ht="14.1" customHeight="1" x14ac:dyDescent="0.2">
      <c r="A14" s="306" t="s">
        <v>230</v>
      </c>
      <c r="B14" s="307"/>
      <c r="C14" s="308"/>
      <c r="D14" s="113">
        <v>53.44419241969991</v>
      </c>
      <c r="E14" s="115">
        <v>74692</v>
      </c>
      <c r="F14" s="114">
        <v>75345</v>
      </c>
      <c r="G14" s="114">
        <v>75566</v>
      </c>
      <c r="H14" s="114">
        <v>73466</v>
      </c>
      <c r="I14" s="140">
        <v>74219</v>
      </c>
      <c r="J14" s="115">
        <v>473</v>
      </c>
      <c r="K14" s="116">
        <v>0.63730311645266036</v>
      </c>
    </row>
    <row r="15" spans="1:255" ht="14.1" customHeight="1" x14ac:dyDescent="0.2">
      <c r="A15" s="306" t="s">
        <v>231</v>
      </c>
      <c r="B15" s="307"/>
      <c r="C15" s="308"/>
      <c r="D15" s="113">
        <v>16.811322509784841</v>
      </c>
      <c r="E15" s="115">
        <v>23495</v>
      </c>
      <c r="F15" s="114">
        <v>23241</v>
      </c>
      <c r="G15" s="114">
        <v>23217</v>
      </c>
      <c r="H15" s="114">
        <v>23002</v>
      </c>
      <c r="I15" s="140">
        <v>22931</v>
      </c>
      <c r="J15" s="115">
        <v>564</v>
      </c>
      <c r="K15" s="116">
        <v>2.4595525707557453</v>
      </c>
    </row>
    <row r="16" spans="1:255" ht="14.1" customHeight="1" x14ac:dyDescent="0.2">
      <c r="A16" s="306" t="s">
        <v>232</v>
      </c>
      <c r="B16" s="307"/>
      <c r="C16" s="308"/>
      <c r="D16" s="113">
        <v>17.15119815107651</v>
      </c>
      <c r="E16" s="115">
        <v>23970</v>
      </c>
      <c r="F16" s="114">
        <v>23835</v>
      </c>
      <c r="G16" s="114">
        <v>23704</v>
      </c>
      <c r="H16" s="114">
        <v>23232</v>
      </c>
      <c r="I16" s="140">
        <v>23206</v>
      </c>
      <c r="J16" s="115">
        <v>764</v>
      </c>
      <c r="K16" s="116">
        <v>3.2922520037921226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0.20750302310438834</v>
      </c>
      <c r="E18" s="115">
        <v>290</v>
      </c>
      <c r="F18" s="114">
        <v>281</v>
      </c>
      <c r="G18" s="114">
        <v>315</v>
      </c>
      <c r="H18" s="114">
        <v>298</v>
      </c>
      <c r="I18" s="140">
        <v>274</v>
      </c>
      <c r="J18" s="115">
        <v>16</v>
      </c>
      <c r="K18" s="116">
        <v>5.8394160583941606</v>
      </c>
    </row>
    <row r="19" spans="1:255" ht="14.1" customHeight="1" x14ac:dyDescent="0.2">
      <c r="A19" s="306" t="s">
        <v>235</v>
      </c>
      <c r="B19" s="307" t="s">
        <v>236</v>
      </c>
      <c r="C19" s="308"/>
      <c r="D19" s="113">
        <v>9.5880707227544951E-2</v>
      </c>
      <c r="E19" s="115">
        <v>134</v>
      </c>
      <c r="F19" s="114">
        <v>124</v>
      </c>
      <c r="G19" s="114">
        <v>153</v>
      </c>
      <c r="H19" s="114">
        <v>151</v>
      </c>
      <c r="I19" s="140">
        <v>125</v>
      </c>
      <c r="J19" s="115">
        <v>9</v>
      </c>
      <c r="K19" s="116">
        <v>7.2</v>
      </c>
    </row>
    <row r="20" spans="1:255" ht="14.1" customHeight="1" x14ac:dyDescent="0.2">
      <c r="A20" s="306">
        <v>12</v>
      </c>
      <c r="B20" s="307" t="s">
        <v>237</v>
      </c>
      <c r="C20" s="308"/>
      <c r="D20" s="113">
        <v>1.0260666728679064</v>
      </c>
      <c r="E20" s="115">
        <v>1434</v>
      </c>
      <c r="F20" s="114">
        <v>1365</v>
      </c>
      <c r="G20" s="114">
        <v>1499</v>
      </c>
      <c r="H20" s="114">
        <v>1451</v>
      </c>
      <c r="I20" s="140">
        <v>1351</v>
      </c>
      <c r="J20" s="115">
        <v>83</v>
      </c>
      <c r="K20" s="116">
        <v>6.14359733530718</v>
      </c>
    </row>
    <row r="21" spans="1:255" ht="14.1" customHeight="1" x14ac:dyDescent="0.2">
      <c r="A21" s="306">
        <v>21</v>
      </c>
      <c r="B21" s="307" t="s">
        <v>238</v>
      </c>
      <c r="C21" s="308"/>
      <c r="D21" s="113">
        <v>0.120924175533247</v>
      </c>
      <c r="E21" s="115">
        <v>169</v>
      </c>
      <c r="F21" s="114">
        <v>167</v>
      </c>
      <c r="G21" s="114" t="s">
        <v>513</v>
      </c>
      <c r="H21" s="114">
        <v>155</v>
      </c>
      <c r="I21" s="140">
        <v>149</v>
      </c>
      <c r="J21" s="115">
        <v>20</v>
      </c>
      <c r="K21" s="116">
        <v>13.422818791946309</v>
      </c>
    </row>
    <row r="22" spans="1:255" ht="14.1" customHeight="1" x14ac:dyDescent="0.2">
      <c r="A22" s="306">
        <v>22</v>
      </c>
      <c r="B22" s="307" t="s">
        <v>239</v>
      </c>
      <c r="C22" s="308"/>
      <c r="D22" s="113">
        <v>0.57599977103114697</v>
      </c>
      <c r="E22" s="115">
        <v>805</v>
      </c>
      <c r="F22" s="114">
        <v>846</v>
      </c>
      <c r="G22" s="114">
        <v>852</v>
      </c>
      <c r="H22" s="114">
        <v>824</v>
      </c>
      <c r="I22" s="140">
        <v>817</v>
      </c>
      <c r="J22" s="115">
        <v>-12</v>
      </c>
      <c r="K22" s="116">
        <v>-1.4687882496940023</v>
      </c>
    </row>
    <row r="23" spans="1:255" ht="14.1" customHeight="1" x14ac:dyDescent="0.2">
      <c r="A23" s="306">
        <v>23</v>
      </c>
      <c r="B23" s="307" t="s">
        <v>240</v>
      </c>
      <c r="C23" s="308"/>
      <c r="D23" s="113">
        <v>0.85863319905264135</v>
      </c>
      <c r="E23" s="115">
        <v>1200</v>
      </c>
      <c r="F23" s="114">
        <v>1204</v>
      </c>
      <c r="G23" s="114">
        <v>1206</v>
      </c>
      <c r="H23" s="114">
        <v>1179</v>
      </c>
      <c r="I23" s="140">
        <v>1214</v>
      </c>
      <c r="J23" s="115">
        <v>-14</v>
      </c>
      <c r="K23" s="116">
        <v>-1.1532125205930808</v>
      </c>
    </row>
    <row r="24" spans="1:255" ht="14.1" customHeight="1" x14ac:dyDescent="0.2">
      <c r="A24" s="306">
        <v>24</v>
      </c>
      <c r="B24" s="307" t="s">
        <v>241</v>
      </c>
      <c r="C24" s="308"/>
      <c r="D24" s="113">
        <v>0.80854626244123728</v>
      </c>
      <c r="E24" s="115">
        <v>1130</v>
      </c>
      <c r="F24" s="114">
        <v>1163</v>
      </c>
      <c r="G24" s="114">
        <v>1202</v>
      </c>
      <c r="H24" s="114">
        <v>1202</v>
      </c>
      <c r="I24" s="140">
        <v>1242</v>
      </c>
      <c r="J24" s="115">
        <v>-112</v>
      </c>
      <c r="K24" s="116">
        <v>-9.0177133655394517</v>
      </c>
    </row>
    <row r="25" spans="1:255" ht="14.1" customHeight="1" x14ac:dyDescent="0.2">
      <c r="A25" s="306">
        <v>25</v>
      </c>
      <c r="B25" s="307" t="s">
        <v>242</v>
      </c>
      <c r="C25" s="308"/>
      <c r="D25" s="113">
        <v>3.1003813762459127</v>
      </c>
      <c r="E25" s="115">
        <v>4333</v>
      </c>
      <c r="F25" s="114">
        <v>4328</v>
      </c>
      <c r="G25" s="114">
        <v>4356</v>
      </c>
      <c r="H25" s="114">
        <v>4271</v>
      </c>
      <c r="I25" s="140">
        <v>4280</v>
      </c>
      <c r="J25" s="115">
        <v>53</v>
      </c>
      <c r="K25" s="116">
        <v>1.2383177570093458</v>
      </c>
    </row>
    <row r="26" spans="1:255" ht="14.1" customHeight="1" x14ac:dyDescent="0.2">
      <c r="A26" s="306">
        <v>26</v>
      </c>
      <c r="B26" s="307" t="s">
        <v>243</v>
      </c>
      <c r="C26" s="308"/>
      <c r="D26" s="113">
        <v>1.9934600771338824</v>
      </c>
      <c r="E26" s="115">
        <v>2786</v>
      </c>
      <c r="F26" s="114">
        <v>2795</v>
      </c>
      <c r="G26" s="114">
        <v>2773</v>
      </c>
      <c r="H26" s="114">
        <v>2718</v>
      </c>
      <c r="I26" s="140">
        <v>2717</v>
      </c>
      <c r="J26" s="115">
        <v>69</v>
      </c>
      <c r="K26" s="116">
        <v>2.5395656974604344</v>
      </c>
    </row>
    <row r="27" spans="1:255" ht="14.1" customHeight="1" x14ac:dyDescent="0.2">
      <c r="A27" s="306">
        <v>27</v>
      </c>
      <c r="B27" s="307" t="s">
        <v>244</v>
      </c>
      <c r="C27" s="308"/>
      <c r="D27" s="113">
        <v>2.1172463633306382</v>
      </c>
      <c r="E27" s="115">
        <v>2959</v>
      </c>
      <c r="F27" s="114">
        <v>2925</v>
      </c>
      <c r="G27" s="114">
        <v>2958</v>
      </c>
      <c r="H27" s="114">
        <v>2894</v>
      </c>
      <c r="I27" s="140">
        <v>2837</v>
      </c>
      <c r="J27" s="115">
        <v>122</v>
      </c>
      <c r="K27" s="116">
        <v>4.300317236517448</v>
      </c>
    </row>
    <row r="28" spans="1:255" ht="14.1" customHeight="1" x14ac:dyDescent="0.2">
      <c r="A28" s="306">
        <v>28</v>
      </c>
      <c r="B28" s="307" t="s">
        <v>245</v>
      </c>
      <c r="C28" s="308"/>
      <c r="D28" s="113" t="s">
        <v>513</v>
      </c>
      <c r="E28" s="115" t="s">
        <v>513</v>
      </c>
      <c r="F28" s="114">
        <v>165</v>
      </c>
      <c r="G28" s="114">
        <v>171</v>
      </c>
      <c r="H28" s="114">
        <v>165</v>
      </c>
      <c r="I28" s="140">
        <v>168</v>
      </c>
      <c r="J28" s="115" t="s">
        <v>513</v>
      </c>
      <c r="K28" s="116" t="s">
        <v>513</v>
      </c>
    </row>
    <row r="29" spans="1:255" ht="14.1" customHeight="1" x14ac:dyDescent="0.2">
      <c r="A29" s="306">
        <v>29</v>
      </c>
      <c r="B29" s="307" t="s">
        <v>246</v>
      </c>
      <c r="C29" s="308"/>
      <c r="D29" s="113">
        <v>2.0521333457358129</v>
      </c>
      <c r="E29" s="115">
        <v>2868</v>
      </c>
      <c r="F29" s="114">
        <v>2939</v>
      </c>
      <c r="G29" s="114">
        <v>2945</v>
      </c>
      <c r="H29" s="114">
        <v>2858</v>
      </c>
      <c r="I29" s="140">
        <v>2821</v>
      </c>
      <c r="J29" s="115">
        <v>47</v>
      </c>
      <c r="K29" s="116">
        <v>1.6660758596242466</v>
      </c>
    </row>
    <row r="30" spans="1:255" ht="14.1" customHeight="1" x14ac:dyDescent="0.2">
      <c r="A30" s="306" t="s">
        <v>247</v>
      </c>
      <c r="B30" s="307" t="s">
        <v>248</v>
      </c>
      <c r="C30" s="308"/>
      <c r="D30" s="113">
        <v>0.49371408945526879</v>
      </c>
      <c r="E30" s="115">
        <v>690</v>
      </c>
      <c r="F30" s="114">
        <v>689</v>
      </c>
      <c r="G30" s="114">
        <v>698</v>
      </c>
      <c r="H30" s="114">
        <v>638</v>
      </c>
      <c r="I30" s="140">
        <v>639</v>
      </c>
      <c r="J30" s="115">
        <v>51</v>
      </c>
      <c r="K30" s="116">
        <v>7.981220657276995</v>
      </c>
    </row>
    <row r="31" spans="1:255" ht="14.1" customHeight="1" x14ac:dyDescent="0.2">
      <c r="A31" s="306" t="s">
        <v>249</v>
      </c>
      <c r="B31" s="307" t="s">
        <v>250</v>
      </c>
      <c r="C31" s="308"/>
      <c r="D31" s="113">
        <v>1.5233584006525613</v>
      </c>
      <c r="E31" s="115">
        <v>2129</v>
      </c>
      <c r="F31" s="114">
        <v>2199</v>
      </c>
      <c r="G31" s="114">
        <v>2195</v>
      </c>
      <c r="H31" s="114">
        <v>2174</v>
      </c>
      <c r="I31" s="140">
        <v>2132</v>
      </c>
      <c r="J31" s="115">
        <v>-3</v>
      </c>
      <c r="K31" s="116">
        <v>-0.14071294559099437</v>
      </c>
    </row>
    <row r="32" spans="1:255" ht="14.1" customHeight="1" x14ac:dyDescent="0.2">
      <c r="A32" s="306">
        <v>31</v>
      </c>
      <c r="B32" s="307" t="s">
        <v>251</v>
      </c>
      <c r="C32" s="308"/>
      <c r="D32" s="113">
        <v>1.2972516582353657</v>
      </c>
      <c r="E32" s="115">
        <v>1813</v>
      </c>
      <c r="F32" s="114">
        <v>1819</v>
      </c>
      <c r="G32" s="114">
        <v>1804</v>
      </c>
      <c r="H32" s="114">
        <v>1768</v>
      </c>
      <c r="I32" s="140">
        <v>1769</v>
      </c>
      <c r="J32" s="115">
        <v>44</v>
      </c>
      <c r="K32" s="116">
        <v>2.4872809496890897</v>
      </c>
    </row>
    <row r="33" spans="1:11" ht="14.1" customHeight="1" x14ac:dyDescent="0.2">
      <c r="A33" s="306">
        <v>32</v>
      </c>
      <c r="B33" s="307" t="s">
        <v>252</v>
      </c>
      <c r="C33" s="308"/>
      <c r="D33" s="113">
        <v>1.1548616527258027</v>
      </c>
      <c r="E33" s="115">
        <v>1614</v>
      </c>
      <c r="F33" s="114">
        <v>1575</v>
      </c>
      <c r="G33" s="114">
        <v>1649</v>
      </c>
      <c r="H33" s="114">
        <v>1708</v>
      </c>
      <c r="I33" s="140">
        <v>1701</v>
      </c>
      <c r="J33" s="115">
        <v>-87</v>
      </c>
      <c r="K33" s="116">
        <v>-5.1146384479717817</v>
      </c>
    </row>
    <row r="34" spans="1:11" ht="14.1" customHeight="1" x14ac:dyDescent="0.2">
      <c r="A34" s="306">
        <v>33</v>
      </c>
      <c r="B34" s="307" t="s">
        <v>253</v>
      </c>
      <c r="C34" s="308"/>
      <c r="D34" s="113">
        <v>0.7713388238156228</v>
      </c>
      <c r="E34" s="115">
        <v>1078</v>
      </c>
      <c r="F34" s="114">
        <v>1080</v>
      </c>
      <c r="G34" s="114">
        <v>1099</v>
      </c>
      <c r="H34" s="114">
        <v>1063</v>
      </c>
      <c r="I34" s="140">
        <v>1042</v>
      </c>
      <c r="J34" s="115">
        <v>36</v>
      </c>
      <c r="K34" s="116">
        <v>3.45489443378119</v>
      </c>
    </row>
    <row r="35" spans="1:11" ht="14.1" customHeight="1" x14ac:dyDescent="0.2">
      <c r="A35" s="306">
        <v>34</v>
      </c>
      <c r="B35" s="307" t="s">
        <v>254</v>
      </c>
      <c r="C35" s="308"/>
      <c r="D35" s="113">
        <v>2.0385383200841463</v>
      </c>
      <c r="E35" s="115">
        <v>2849</v>
      </c>
      <c r="F35" s="114">
        <v>2847</v>
      </c>
      <c r="G35" s="114">
        <v>2859</v>
      </c>
      <c r="H35" s="114">
        <v>2732</v>
      </c>
      <c r="I35" s="140">
        <v>2695</v>
      </c>
      <c r="J35" s="115">
        <v>154</v>
      </c>
      <c r="K35" s="116">
        <v>5.7142857142857144</v>
      </c>
    </row>
    <row r="36" spans="1:11" ht="14.1" customHeight="1" x14ac:dyDescent="0.2">
      <c r="A36" s="306">
        <v>41</v>
      </c>
      <c r="B36" s="307" t="s">
        <v>255</v>
      </c>
      <c r="C36" s="308"/>
      <c r="D36" s="113">
        <v>2.734746738982663</v>
      </c>
      <c r="E36" s="115">
        <v>3822</v>
      </c>
      <c r="F36" s="114">
        <v>3782</v>
      </c>
      <c r="G36" s="114">
        <v>3778</v>
      </c>
      <c r="H36" s="114">
        <v>3694</v>
      </c>
      <c r="I36" s="140">
        <v>3709</v>
      </c>
      <c r="J36" s="115">
        <v>113</v>
      </c>
      <c r="K36" s="116">
        <v>3.0466433000808841</v>
      </c>
    </row>
    <row r="37" spans="1:11" ht="14.1" customHeight="1" x14ac:dyDescent="0.2">
      <c r="A37" s="306">
        <v>42</v>
      </c>
      <c r="B37" s="307" t="s">
        <v>256</v>
      </c>
      <c r="C37" s="308"/>
      <c r="D37" s="113">
        <v>0.21608935509491475</v>
      </c>
      <c r="E37" s="115">
        <v>302</v>
      </c>
      <c r="F37" s="114">
        <v>292</v>
      </c>
      <c r="G37" s="114">
        <v>294</v>
      </c>
      <c r="H37" s="114">
        <v>281</v>
      </c>
      <c r="I37" s="140">
        <v>270</v>
      </c>
      <c r="J37" s="115">
        <v>32</v>
      </c>
      <c r="K37" s="116">
        <v>11.851851851851851</v>
      </c>
    </row>
    <row r="38" spans="1:11" ht="14.1" customHeight="1" x14ac:dyDescent="0.2">
      <c r="A38" s="306">
        <v>43</v>
      </c>
      <c r="B38" s="307" t="s">
        <v>257</v>
      </c>
      <c r="C38" s="308"/>
      <c r="D38" s="113">
        <v>5.141781806993567</v>
      </c>
      <c r="E38" s="115">
        <v>7186</v>
      </c>
      <c r="F38" s="114">
        <v>7065</v>
      </c>
      <c r="G38" s="114">
        <v>6935</v>
      </c>
      <c r="H38" s="114">
        <v>6755</v>
      </c>
      <c r="I38" s="140">
        <v>6652</v>
      </c>
      <c r="J38" s="115">
        <v>534</v>
      </c>
      <c r="K38" s="116">
        <v>8.0276608538785332</v>
      </c>
    </row>
    <row r="39" spans="1:11" ht="14.1" customHeight="1" x14ac:dyDescent="0.2">
      <c r="A39" s="306">
        <v>51</v>
      </c>
      <c r="B39" s="307" t="s">
        <v>258</v>
      </c>
      <c r="C39" s="308"/>
      <c r="D39" s="113">
        <v>4.2201821733437326</v>
      </c>
      <c r="E39" s="115">
        <v>5898</v>
      </c>
      <c r="F39" s="114">
        <v>6084</v>
      </c>
      <c r="G39" s="114">
        <v>6109</v>
      </c>
      <c r="H39" s="114">
        <v>6094</v>
      </c>
      <c r="I39" s="140">
        <v>6156</v>
      </c>
      <c r="J39" s="115">
        <v>-258</v>
      </c>
      <c r="K39" s="116">
        <v>-4.1910331384015596</v>
      </c>
    </row>
    <row r="40" spans="1:11" ht="14.1" customHeight="1" x14ac:dyDescent="0.2">
      <c r="A40" s="306" t="s">
        <v>259</v>
      </c>
      <c r="B40" s="307" t="s">
        <v>260</v>
      </c>
      <c r="C40" s="308"/>
      <c r="D40" s="113">
        <v>3.497499230807759</v>
      </c>
      <c r="E40" s="115">
        <v>4888</v>
      </c>
      <c r="F40" s="114">
        <v>5041</v>
      </c>
      <c r="G40" s="114">
        <v>5050</v>
      </c>
      <c r="H40" s="114">
        <v>5040</v>
      </c>
      <c r="I40" s="140">
        <v>5123</v>
      </c>
      <c r="J40" s="115">
        <v>-235</v>
      </c>
      <c r="K40" s="116">
        <v>-4.5871559633027523</v>
      </c>
    </row>
    <row r="41" spans="1:11" ht="14.1" customHeight="1" x14ac:dyDescent="0.2">
      <c r="A41" s="306"/>
      <c r="B41" s="307" t="s">
        <v>261</v>
      </c>
      <c r="C41" s="308"/>
      <c r="D41" s="113">
        <v>2.7383243773120487</v>
      </c>
      <c r="E41" s="115">
        <v>3827</v>
      </c>
      <c r="F41" s="114">
        <v>3972</v>
      </c>
      <c r="G41" s="114">
        <v>4006</v>
      </c>
      <c r="H41" s="114">
        <v>4032</v>
      </c>
      <c r="I41" s="140">
        <v>4051</v>
      </c>
      <c r="J41" s="115">
        <v>-224</v>
      </c>
      <c r="K41" s="116">
        <v>-5.52949888916317</v>
      </c>
    </row>
    <row r="42" spans="1:11" ht="14.1" customHeight="1" x14ac:dyDescent="0.2">
      <c r="A42" s="306">
        <v>52</v>
      </c>
      <c r="B42" s="307" t="s">
        <v>262</v>
      </c>
      <c r="C42" s="308"/>
      <c r="D42" s="113">
        <v>2.4420959236388873</v>
      </c>
      <c r="E42" s="115">
        <v>3413</v>
      </c>
      <c r="F42" s="114">
        <v>3415</v>
      </c>
      <c r="G42" s="114">
        <v>3438</v>
      </c>
      <c r="H42" s="114">
        <v>3415</v>
      </c>
      <c r="I42" s="140">
        <v>3426</v>
      </c>
      <c r="J42" s="115">
        <v>-13</v>
      </c>
      <c r="K42" s="116">
        <v>-0.37945125510799765</v>
      </c>
    </row>
    <row r="43" spans="1:11" ht="14.1" customHeight="1" x14ac:dyDescent="0.2">
      <c r="A43" s="306" t="s">
        <v>263</v>
      </c>
      <c r="B43" s="307" t="s">
        <v>264</v>
      </c>
      <c r="C43" s="308"/>
      <c r="D43" s="113">
        <v>2.1952388789112529</v>
      </c>
      <c r="E43" s="115">
        <v>3068</v>
      </c>
      <c r="F43" s="114">
        <v>3063</v>
      </c>
      <c r="G43" s="114">
        <v>3078</v>
      </c>
      <c r="H43" s="114">
        <v>3094</v>
      </c>
      <c r="I43" s="140">
        <v>3109</v>
      </c>
      <c r="J43" s="115">
        <v>-41</v>
      </c>
      <c r="K43" s="116">
        <v>-1.3187520102926986</v>
      </c>
    </row>
    <row r="44" spans="1:11" ht="14.1" customHeight="1" x14ac:dyDescent="0.2">
      <c r="A44" s="306">
        <v>53</v>
      </c>
      <c r="B44" s="307" t="s">
        <v>265</v>
      </c>
      <c r="C44" s="308"/>
      <c r="D44" s="113">
        <v>1.1033436607826441</v>
      </c>
      <c r="E44" s="115">
        <v>1542</v>
      </c>
      <c r="F44" s="114">
        <v>1565</v>
      </c>
      <c r="G44" s="114">
        <v>1583</v>
      </c>
      <c r="H44" s="114">
        <v>1538</v>
      </c>
      <c r="I44" s="140">
        <v>1512</v>
      </c>
      <c r="J44" s="115">
        <v>30</v>
      </c>
      <c r="K44" s="116">
        <v>1.9841269841269842</v>
      </c>
    </row>
    <row r="45" spans="1:11" ht="14.1" customHeight="1" x14ac:dyDescent="0.2">
      <c r="A45" s="306" t="s">
        <v>266</v>
      </c>
      <c r="B45" s="307" t="s">
        <v>267</v>
      </c>
      <c r="C45" s="308"/>
      <c r="D45" s="113">
        <v>1.0310753665290469</v>
      </c>
      <c r="E45" s="115">
        <v>1441</v>
      </c>
      <c r="F45" s="114">
        <v>1465</v>
      </c>
      <c r="G45" s="114">
        <v>1477</v>
      </c>
      <c r="H45" s="114">
        <v>1434</v>
      </c>
      <c r="I45" s="140">
        <v>1418</v>
      </c>
      <c r="J45" s="115">
        <v>23</v>
      </c>
      <c r="K45" s="116">
        <v>1.622002820874471</v>
      </c>
    </row>
    <row r="46" spans="1:11" ht="14.1" customHeight="1" x14ac:dyDescent="0.2">
      <c r="A46" s="306">
        <v>54</v>
      </c>
      <c r="B46" s="307" t="s">
        <v>268</v>
      </c>
      <c r="C46" s="308"/>
      <c r="D46" s="113">
        <v>2.7433330709731893</v>
      </c>
      <c r="E46" s="115">
        <v>3834</v>
      </c>
      <c r="F46" s="114">
        <v>3881</v>
      </c>
      <c r="G46" s="114">
        <v>4007</v>
      </c>
      <c r="H46" s="114">
        <v>3880</v>
      </c>
      <c r="I46" s="140">
        <v>3760</v>
      </c>
      <c r="J46" s="115">
        <v>74</v>
      </c>
      <c r="K46" s="116">
        <v>1.9680851063829787</v>
      </c>
    </row>
    <row r="47" spans="1:11" ht="14.1" customHeight="1" x14ac:dyDescent="0.2">
      <c r="A47" s="306">
        <v>61</v>
      </c>
      <c r="B47" s="307" t="s">
        <v>269</v>
      </c>
      <c r="C47" s="308"/>
      <c r="D47" s="113">
        <v>4.1085598574668891</v>
      </c>
      <c r="E47" s="115">
        <v>5742</v>
      </c>
      <c r="F47" s="114">
        <v>5751</v>
      </c>
      <c r="G47" s="114">
        <v>5812</v>
      </c>
      <c r="H47" s="114">
        <v>5646</v>
      </c>
      <c r="I47" s="140">
        <v>5659</v>
      </c>
      <c r="J47" s="115">
        <v>83</v>
      </c>
      <c r="K47" s="116">
        <v>1.4666902279554692</v>
      </c>
    </row>
    <row r="48" spans="1:11" ht="14.1" customHeight="1" x14ac:dyDescent="0.2">
      <c r="A48" s="306">
        <v>62</v>
      </c>
      <c r="B48" s="307" t="s">
        <v>270</v>
      </c>
      <c r="C48" s="308"/>
      <c r="D48" s="113">
        <v>5.9775181207381385</v>
      </c>
      <c r="E48" s="115">
        <v>8354</v>
      </c>
      <c r="F48" s="114">
        <v>8680</v>
      </c>
      <c r="G48" s="114">
        <v>8696</v>
      </c>
      <c r="H48" s="114">
        <v>8473</v>
      </c>
      <c r="I48" s="140">
        <v>8601</v>
      </c>
      <c r="J48" s="115">
        <v>-247</v>
      </c>
      <c r="K48" s="116">
        <v>-2.8717590977793281</v>
      </c>
    </row>
    <row r="49" spans="1:11" ht="14.1" customHeight="1" x14ac:dyDescent="0.2">
      <c r="A49" s="306">
        <v>63</v>
      </c>
      <c r="B49" s="307" t="s">
        <v>271</v>
      </c>
      <c r="C49" s="308"/>
      <c r="D49" s="113">
        <v>2.7476262369684523</v>
      </c>
      <c r="E49" s="115">
        <v>3840</v>
      </c>
      <c r="F49" s="114">
        <v>4002</v>
      </c>
      <c r="G49" s="114">
        <v>4058</v>
      </c>
      <c r="H49" s="114">
        <v>3902</v>
      </c>
      <c r="I49" s="140">
        <v>3800</v>
      </c>
      <c r="J49" s="115">
        <v>40</v>
      </c>
      <c r="K49" s="116">
        <v>1.0526315789473684</v>
      </c>
    </row>
    <row r="50" spans="1:11" ht="14.1" customHeight="1" x14ac:dyDescent="0.2">
      <c r="A50" s="306" t="s">
        <v>272</v>
      </c>
      <c r="B50" s="307" t="s">
        <v>273</v>
      </c>
      <c r="C50" s="308"/>
      <c r="D50" s="113">
        <v>0.47224825947895277</v>
      </c>
      <c r="E50" s="115">
        <v>660</v>
      </c>
      <c r="F50" s="114">
        <v>673</v>
      </c>
      <c r="G50" s="114">
        <v>690</v>
      </c>
      <c r="H50" s="114">
        <v>618</v>
      </c>
      <c r="I50" s="140">
        <v>634</v>
      </c>
      <c r="J50" s="115">
        <v>26</v>
      </c>
      <c r="K50" s="116">
        <v>4.1009463722397479</v>
      </c>
    </row>
    <row r="51" spans="1:11" ht="14.1" customHeight="1" x14ac:dyDescent="0.2">
      <c r="A51" s="306" t="s">
        <v>274</v>
      </c>
      <c r="B51" s="307" t="s">
        <v>275</v>
      </c>
      <c r="C51" s="308"/>
      <c r="D51" s="113">
        <v>1.9426576128566011</v>
      </c>
      <c r="E51" s="115">
        <v>2715</v>
      </c>
      <c r="F51" s="114">
        <v>2859</v>
      </c>
      <c r="G51" s="114">
        <v>2896</v>
      </c>
      <c r="H51" s="114">
        <v>2819</v>
      </c>
      <c r="I51" s="140">
        <v>2696</v>
      </c>
      <c r="J51" s="115">
        <v>19</v>
      </c>
      <c r="K51" s="116">
        <v>0.70474777448071213</v>
      </c>
    </row>
    <row r="52" spans="1:11" ht="14.1" customHeight="1" x14ac:dyDescent="0.2">
      <c r="A52" s="306">
        <v>71</v>
      </c>
      <c r="B52" s="307" t="s">
        <v>276</v>
      </c>
      <c r="C52" s="308"/>
      <c r="D52" s="113">
        <v>14.767775496039555</v>
      </c>
      <c r="E52" s="115">
        <v>20639</v>
      </c>
      <c r="F52" s="114">
        <v>20610</v>
      </c>
      <c r="G52" s="114">
        <v>20701</v>
      </c>
      <c r="H52" s="114">
        <v>20491</v>
      </c>
      <c r="I52" s="140">
        <v>20679</v>
      </c>
      <c r="J52" s="115">
        <v>-40</v>
      </c>
      <c r="K52" s="116">
        <v>-0.1934329513032545</v>
      </c>
    </row>
    <row r="53" spans="1:11" ht="14.1" customHeight="1" x14ac:dyDescent="0.2">
      <c r="A53" s="306" t="s">
        <v>277</v>
      </c>
      <c r="B53" s="307" t="s">
        <v>278</v>
      </c>
      <c r="C53" s="308"/>
      <c r="D53" s="113">
        <v>5.232653820559972</v>
      </c>
      <c r="E53" s="115">
        <v>7313</v>
      </c>
      <c r="F53" s="114">
        <v>7338</v>
      </c>
      <c r="G53" s="114">
        <v>7329</v>
      </c>
      <c r="H53" s="114">
        <v>7239</v>
      </c>
      <c r="I53" s="140">
        <v>7343</v>
      </c>
      <c r="J53" s="115">
        <v>-30</v>
      </c>
      <c r="K53" s="116">
        <v>-0.40855236279449814</v>
      </c>
    </row>
    <row r="54" spans="1:11" ht="14.1" customHeight="1" x14ac:dyDescent="0.2">
      <c r="A54" s="306" t="s">
        <v>279</v>
      </c>
      <c r="B54" s="307" t="s">
        <v>280</v>
      </c>
      <c r="C54" s="308"/>
      <c r="D54" s="113">
        <v>7.8758130183103532</v>
      </c>
      <c r="E54" s="115">
        <v>11007</v>
      </c>
      <c r="F54" s="114">
        <v>10979</v>
      </c>
      <c r="G54" s="114">
        <v>11075</v>
      </c>
      <c r="H54" s="114">
        <v>11012</v>
      </c>
      <c r="I54" s="140">
        <v>11072</v>
      </c>
      <c r="J54" s="115">
        <v>-65</v>
      </c>
      <c r="K54" s="116">
        <v>-0.58706647398843925</v>
      </c>
    </row>
    <row r="55" spans="1:11" ht="14.1" customHeight="1" x14ac:dyDescent="0.2">
      <c r="A55" s="306">
        <v>72</v>
      </c>
      <c r="B55" s="307" t="s">
        <v>281</v>
      </c>
      <c r="C55" s="308"/>
      <c r="D55" s="113">
        <v>8.4832960066400975</v>
      </c>
      <c r="E55" s="115">
        <v>11856</v>
      </c>
      <c r="F55" s="114">
        <v>11763</v>
      </c>
      <c r="G55" s="114">
        <v>11730</v>
      </c>
      <c r="H55" s="114">
        <v>11494</v>
      </c>
      <c r="I55" s="140">
        <v>11517</v>
      </c>
      <c r="J55" s="115">
        <v>339</v>
      </c>
      <c r="K55" s="116">
        <v>2.9434748632456369</v>
      </c>
    </row>
    <row r="56" spans="1:11" ht="14.1" customHeight="1" x14ac:dyDescent="0.2">
      <c r="A56" s="306" t="s">
        <v>282</v>
      </c>
      <c r="B56" s="307" t="s">
        <v>283</v>
      </c>
      <c r="C56" s="308"/>
      <c r="D56" s="113">
        <v>5.8730510815200674</v>
      </c>
      <c r="E56" s="115">
        <v>8208</v>
      </c>
      <c r="F56" s="114">
        <v>8096</v>
      </c>
      <c r="G56" s="114">
        <v>8073</v>
      </c>
      <c r="H56" s="114">
        <v>7863</v>
      </c>
      <c r="I56" s="140">
        <v>7882</v>
      </c>
      <c r="J56" s="115">
        <v>326</v>
      </c>
      <c r="K56" s="116">
        <v>4.1360060898249174</v>
      </c>
    </row>
    <row r="57" spans="1:11" ht="14.1" customHeight="1" x14ac:dyDescent="0.2">
      <c r="A57" s="306" t="s">
        <v>284</v>
      </c>
      <c r="B57" s="307" t="s">
        <v>285</v>
      </c>
      <c r="C57" s="308"/>
      <c r="D57" s="113">
        <v>2.1379966656410772</v>
      </c>
      <c r="E57" s="115">
        <v>2988</v>
      </c>
      <c r="F57" s="114">
        <v>3001</v>
      </c>
      <c r="G57" s="114">
        <v>2985</v>
      </c>
      <c r="H57" s="114">
        <v>2982</v>
      </c>
      <c r="I57" s="140">
        <v>2981</v>
      </c>
      <c r="J57" s="115">
        <v>7</v>
      </c>
      <c r="K57" s="116">
        <v>0.23482053002348205</v>
      </c>
    </row>
    <row r="58" spans="1:11" ht="14.1" customHeight="1" x14ac:dyDescent="0.2">
      <c r="A58" s="306">
        <v>73</v>
      </c>
      <c r="B58" s="307" t="s">
        <v>286</v>
      </c>
      <c r="C58" s="308"/>
      <c r="D58" s="113">
        <v>5.9553367630959455</v>
      </c>
      <c r="E58" s="115">
        <v>8323</v>
      </c>
      <c r="F58" s="114">
        <v>8241</v>
      </c>
      <c r="G58" s="114">
        <v>8179</v>
      </c>
      <c r="H58" s="114">
        <v>7931</v>
      </c>
      <c r="I58" s="140">
        <v>8239</v>
      </c>
      <c r="J58" s="115">
        <v>84</v>
      </c>
      <c r="K58" s="116">
        <v>1.0195412064570943</v>
      </c>
    </row>
    <row r="59" spans="1:11" ht="14.1" customHeight="1" x14ac:dyDescent="0.2">
      <c r="A59" s="306" t="s">
        <v>287</v>
      </c>
      <c r="B59" s="307" t="s">
        <v>288</v>
      </c>
      <c r="C59" s="308"/>
      <c r="D59" s="113">
        <v>4.8512775746474235</v>
      </c>
      <c r="E59" s="115">
        <v>6780</v>
      </c>
      <c r="F59" s="114">
        <v>6671</v>
      </c>
      <c r="G59" s="114">
        <v>6591</v>
      </c>
      <c r="H59" s="114">
        <v>6353</v>
      </c>
      <c r="I59" s="140">
        <v>6629</v>
      </c>
      <c r="J59" s="115">
        <v>151</v>
      </c>
      <c r="K59" s="116">
        <v>2.2778699653039673</v>
      </c>
    </row>
    <row r="60" spans="1:11" ht="14.1" customHeight="1" x14ac:dyDescent="0.2">
      <c r="A60" s="306">
        <v>81</v>
      </c>
      <c r="B60" s="307" t="s">
        <v>289</v>
      </c>
      <c r="C60" s="308"/>
      <c r="D60" s="113">
        <v>7.6847671315211405</v>
      </c>
      <c r="E60" s="115">
        <v>10740</v>
      </c>
      <c r="F60" s="114">
        <v>10795</v>
      </c>
      <c r="G60" s="114">
        <v>10752</v>
      </c>
      <c r="H60" s="114">
        <v>10625</v>
      </c>
      <c r="I60" s="140">
        <v>10748</v>
      </c>
      <c r="J60" s="115">
        <v>-8</v>
      </c>
      <c r="K60" s="116">
        <v>-7.4432452549311495E-2</v>
      </c>
    </row>
    <row r="61" spans="1:11" ht="14.1" customHeight="1" x14ac:dyDescent="0.2">
      <c r="A61" s="306" t="s">
        <v>290</v>
      </c>
      <c r="B61" s="307" t="s">
        <v>291</v>
      </c>
      <c r="C61" s="308"/>
      <c r="D61" s="113">
        <v>2.0449780690770409</v>
      </c>
      <c r="E61" s="115">
        <v>2858</v>
      </c>
      <c r="F61" s="114">
        <v>2877</v>
      </c>
      <c r="G61" s="114">
        <v>2929</v>
      </c>
      <c r="H61" s="114">
        <v>2823</v>
      </c>
      <c r="I61" s="140">
        <v>2888</v>
      </c>
      <c r="J61" s="115">
        <v>-30</v>
      </c>
      <c r="K61" s="116">
        <v>-1.0387811634349031</v>
      </c>
    </row>
    <row r="62" spans="1:11" ht="14.1" customHeight="1" x14ac:dyDescent="0.2">
      <c r="A62" s="306" t="s">
        <v>292</v>
      </c>
      <c r="B62" s="307" t="s">
        <v>293</v>
      </c>
      <c r="C62" s="308"/>
      <c r="D62" s="113">
        <v>3.1891068068146855</v>
      </c>
      <c r="E62" s="115">
        <v>4457</v>
      </c>
      <c r="F62" s="114">
        <v>4492</v>
      </c>
      <c r="G62" s="114">
        <v>4409</v>
      </c>
      <c r="H62" s="114">
        <v>4372</v>
      </c>
      <c r="I62" s="140">
        <v>4372</v>
      </c>
      <c r="J62" s="115">
        <v>85</v>
      </c>
      <c r="K62" s="116">
        <v>1.9441903019213174</v>
      </c>
    </row>
    <row r="63" spans="1:11" ht="14.1" customHeight="1" x14ac:dyDescent="0.2">
      <c r="A63" s="306"/>
      <c r="B63" s="307" t="s">
        <v>294</v>
      </c>
      <c r="C63" s="308"/>
      <c r="D63" s="113">
        <v>2.5100710518972216</v>
      </c>
      <c r="E63" s="115">
        <v>3508</v>
      </c>
      <c r="F63" s="114">
        <v>3562</v>
      </c>
      <c r="G63" s="114">
        <v>3505</v>
      </c>
      <c r="H63" s="114">
        <v>3479</v>
      </c>
      <c r="I63" s="140">
        <v>3475</v>
      </c>
      <c r="J63" s="115">
        <v>33</v>
      </c>
      <c r="K63" s="116">
        <v>0.94964028776978415</v>
      </c>
    </row>
    <row r="64" spans="1:11" ht="14.1" customHeight="1" x14ac:dyDescent="0.2">
      <c r="A64" s="306" t="s">
        <v>295</v>
      </c>
      <c r="B64" s="307" t="s">
        <v>296</v>
      </c>
      <c r="C64" s="308"/>
      <c r="D64" s="113">
        <v>1.0654206944911524</v>
      </c>
      <c r="E64" s="115">
        <v>1489</v>
      </c>
      <c r="F64" s="114">
        <v>1476</v>
      </c>
      <c r="G64" s="114">
        <v>1471</v>
      </c>
      <c r="H64" s="114">
        <v>1469</v>
      </c>
      <c r="I64" s="140">
        <v>1488</v>
      </c>
      <c r="J64" s="115">
        <v>1</v>
      </c>
      <c r="K64" s="116">
        <v>6.7204301075268813E-2</v>
      </c>
    </row>
    <row r="65" spans="1:11" ht="14.1" customHeight="1" x14ac:dyDescent="0.2">
      <c r="A65" s="306" t="s">
        <v>297</v>
      </c>
      <c r="B65" s="307" t="s">
        <v>298</v>
      </c>
      <c r="C65" s="308"/>
      <c r="D65" s="113">
        <v>0.48083459146947916</v>
      </c>
      <c r="E65" s="115">
        <v>672</v>
      </c>
      <c r="F65" s="114">
        <v>685</v>
      </c>
      <c r="G65" s="114">
        <v>667</v>
      </c>
      <c r="H65" s="114">
        <v>681</v>
      </c>
      <c r="I65" s="140">
        <v>729</v>
      </c>
      <c r="J65" s="115">
        <v>-57</v>
      </c>
      <c r="K65" s="116">
        <v>-7.8189300411522638</v>
      </c>
    </row>
    <row r="66" spans="1:11" ht="14.1" customHeight="1" x14ac:dyDescent="0.2">
      <c r="A66" s="306">
        <v>82</v>
      </c>
      <c r="B66" s="307" t="s">
        <v>299</v>
      </c>
      <c r="C66" s="308"/>
      <c r="D66" s="113">
        <v>2.0528488734016901</v>
      </c>
      <c r="E66" s="115">
        <v>2869</v>
      </c>
      <c r="F66" s="114">
        <v>2902</v>
      </c>
      <c r="G66" s="114">
        <v>2893</v>
      </c>
      <c r="H66" s="114">
        <v>2906</v>
      </c>
      <c r="I66" s="140">
        <v>2958</v>
      </c>
      <c r="J66" s="115">
        <v>-89</v>
      </c>
      <c r="K66" s="116">
        <v>-3.0087897227856661</v>
      </c>
    </row>
    <row r="67" spans="1:11" ht="14.1" customHeight="1" x14ac:dyDescent="0.2">
      <c r="A67" s="306" t="s">
        <v>300</v>
      </c>
      <c r="B67" s="307" t="s">
        <v>301</v>
      </c>
      <c r="C67" s="308"/>
      <c r="D67" s="113">
        <v>1.1019126054508896</v>
      </c>
      <c r="E67" s="115">
        <v>1540</v>
      </c>
      <c r="F67" s="114">
        <v>1528</v>
      </c>
      <c r="G67" s="114">
        <v>1521</v>
      </c>
      <c r="H67" s="114">
        <v>1619</v>
      </c>
      <c r="I67" s="140">
        <v>1645</v>
      </c>
      <c r="J67" s="115">
        <v>-105</v>
      </c>
      <c r="K67" s="116">
        <v>-6.3829787234042552</v>
      </c>
    </row>
    <row r="68" spans="1:11" ht="14.1" customHeight="1" x14ac:dyDescent="0.2">
      <c r="A68" s="306" t="s">
        <v>302</v>
      </c>
      <c r="B68" s="307" t="s">
        <v>303</v>
      </c>
      <c r="C68" s="308"/>
      <c r="D68" s="113">
        <v>0.51517991943158481</v>
      </c>
      <c r="E68" s="115">
        <v>720</v>
      </c>
      <c r="F68" s="114">
        <v>762</v>
      </c>
      <c r="G68" s="114">
        <v>760</v>
      </c>
      <c r="H68" s="114">
        <v>708</v>
      </c>
      <c r="I68" s="140">
        <v>727</v>
      </c>
      <c r="J68" s="115">
        <v>-7</v>
      </c>
      <c r="K68" s="116">
        <v>-0.96286107290233836</v>
      </c>
    </row>
    <row r="69" spans="1:11" ht="14.1" customHeight="1" x14ac:dyDescent="0.2">
      <c r="A69" s="306">
        <v>83</v>
      </c>
      <c r="B69" s="307" t="s">
        <v>304</v>
      </c>
      <c r="C69" s="308"/>
      <c r="D69" s="113">
        <v>5.1517991943158483</v>
      </c>
      <c r="E69" s="115">
        <v>7200</v>
      </c>
      <c r="F69" s="114">
        <v>7295</v>
      </c>
      <c r="G69" s="114">
        <v>7258</v>
      </c>
      <c r="H69" s="114">
        <v>7086</v>
      </c>
      <c r="I69" s="140">
        <v>7049</v>
      </c>
      <c r="J69" s="115">
        <v>151</v>
      </c>
      <c r="K69" s="116">
        <v>2.1421478223861539</v>
      </c>
    </row>
    <row r="70" spans="1:11" ht="14.1" customHeight="1" x14ac:dyDescent="0.2">
      <c r="A70" s="306" t="s">
        <v>305</v>
      </c>
      <c r="B70" s="307" t="s">
        <v>306</v>
      </c>
      <c r="C70" s="308"/>
      <c r="D70" s="113">
        <v>4.4462889157609276</v>
      </c>
      <c r="E70" s="115">
        <v>6214</v>
      </c>
      <c r="F70" s="114">
        <v>6304</v>
      </c>
      <c r="G70" s="114">
        <v>6265</v>
      </c>
      <c r="H70" s="114">
        <v>6123</v>
      </c>
      <c r="I70" s="140">
        <v>6084</v>
      </c>
      <c r="J70" s="115">
        <v>130</v>
      </c>
      <c r="K70" s="116">
        <v>2.1367521367521367</v>
      </c>
    </row>
    <row r="71" spans="1:11" ht="14.1" customHeight="1" x14ac:dyDescent="0.2">
      <c r="A71" s="306"/>
      <c r="B71" s="307" t="s">
        <v>307</v>
      </c>
      <c r="C71" s="308"/>
      <c r="D71" s="113">
        <v>2.5673132651673978</v>
      </c>
      <c r="E71" s="115">
        <v>3588</v>
      </c>
      <c r="F71" s="114">
        <v>3659</v>
      </c>
      <c r="G71" s="114">
        <v>3634</v>
      </c>
      <c r="H71" s="114">
        <v>3514</v>
      </c>
      <c r="I71" s="140">
        <v>3520</v>
      </c>
      <c r="J71" s="115">
        <v>68</v>
      </c>
      <c r="K71" s="116">
        <v>1.9318181818181819</v>
      </c>
    </row>
    <row r="72" spans="1:11" ht="14.1" customHeight="1" x14ac:dyDescent="0.2">
      <c r="A72" s="306">
        <v>84</v>
      </c>
      <c r="B72" s="307" t="s">
        <v>308</v>
      </c>
      <c r="C72" s="308"/>
      <c r="D72" s="113">
        <v>1.5698676989345792</v>
      </c>
      <c r="E72" s="115">
        <v>2194</v>
      </c>
      <c r="F72" s="114">
        <v>2159</v>
      </c>
      <c r="G72" s="114">
        <v>2113</v>
      </c>
      <c r="H72" s="114">
        <v>2078</v>
      </c>
      <c r="I72" s="140">
        <v>2129</v>
      </c>
      <c r="J72" s="115">
        <v>65</v>
      </c>
      <c r="K72" s="116">
        <v>3.0530765617660873</v>
      </c>
    </row>
    <row r="73" spans="1:11" ht="14.1" customHeight="1" x14ac:dyDescent="0.2">
      <c r="A73" s="306" t="s">
        <v>309</v>
      </c>
      <c r="B73" s="307" t="s">
        <v>310</v>
      </c>
      <c r="C73" s="308"/>
      <c r="D73" s="113">
        <v>0.58887926901693655</v>
      </c>
      <c r="E73" s="115">
        <v>823</v>
      </c>
      <c r="F73" s="114">
        <v>785</v>
      </c>
      <c r="G73" s="114">
        <v>765</v>
      </c>
      <c r="H73" s="114">
        <v>695</v>
      </c>
      <c r="I73" s="140">
        <v>762</v>
      </c>
      <c r="J73" s="115">
        <v>61</v>
      </c>
      <c r="K73" s="116">
        <v>8.0052493438320216</v>
      </c>
    </row>
    <row r="74" spans="1:11" ht="14.1" customHeight="1" x14ac:dyDescent="0.2">
      <c r="A74" s="306" t="s">
        <v>311</v>
      </c>
      <c r="B74" s="307" t="s">
        <v>312</v>
      </c>
      <c r="C74" s="308"/>
      <c r="D74" s="113">
        <v>0.20678749543851113</v>
      </c>
      <c r="E74" s="115">
        <v>289</v>
      </c>
      <c r="F74" s="114">
        <v>284</v>
      </c>
      <c r="G74" s="114">
        <v>287</v>
      </c>
      <c r="H74" s="114">
        <v>308</v>
      </c>
      <c r="I74" s="140">
        <v>316</v>
      </c>
      <c r="J74" s="115">
        <v>-27</v>
      </c>
      <c r="K74" s="116">
        <v>-8.5443037974683538</v>
      </c>
    </row>
    <row r="75" spans="1:11" ht="14.1" customHeight="1" x14ac:dyDescent="0.2">
      <c r="A75" s="306" t="s">
        <v>313</v>
      </c>
      <c r="B75" s="307" t="s">
        <v>314</v>
      </c>
      <c r="C75" s="308"/>
      <c r="D75" s="113">
        <v>0.32985825396938973</v>
      </c>
      <c r="E75" s="115">
        <v>461</v>
      </c>
      <c r="F75" s="114">
        <v>460</v>
      </c>
      <c r="G75" s="114">
        <v>436</v>
      </c>
      <c r="H75" s="114">
        <v>473</v>
      </c>
      <c r="I75" s="140">
        <v>446</v>
      </c>
      <c r="J75" s="115">
        <v>15</v>
      </c>
      <c r="K75" s="116">
        <v>3.3632286995515694</v>
      </c>
    </row>
    <row r="76" spans="1:11" ht="14.1" customHeight="1" x14ac:dyDescent="0.2">
      <c r="A76" s="306">
        <v>91</v>
      </c>
      <c r="B76" s="307" t="s">
        <v>315</v>
      </c>
      <c r="C76" s="308"/>
      <c r="D76" s="113">
        <v>0.48655881279649676</v>
      </c>
      <c r="E76" s="115">
        <v>680</v>
      </c>
      <c r="F76" s="114">
        <v>650</v>
      </c>
      <c r="G76" s="114">
        <v>635</v>
      </c>
      <c r="H76" s="114">
        <v>572</v>
      </c>
      <c r="I76" s="140">
        <v>555</v>
      </c>
      <c r="J76" s="115">
        <v>125</v>
      </c>
      <c r="K76" s="116">
        <v>22.522522522522522</v>
      </c>
    </row>
    <row r="77" spans="1:11" ht="14.1" customHeight="1" x14ac:dyDescent="0.2">
      <c r="A77" s="306">
        <v>92</v>
      </c>
      <c r="B77" s="307" t="s">
        <v>316</v>
      </c>
      <c r="C77" s="308"/>
      <c r="D77" s="113">
        <v>2.8349206122054711</v>
      </c>
      <c r="E77" s="115">
        <v>3962</v>
      </c>
      <c r="F77" s="114">
        <v>3908</v>
      </c>
      <c r="G77" s="114">
        <v>3947</v>
      </c>
      <c r="H77" s="114">
        <v>3935</v>
      </c>
      <c r="I77" s="140">
        <v>3941</v>
      </c>
      <c r="J77" s="115">
        <v>21</v>
      </c>
      <c r="K77" s="116">
        <v>0.53285968028419184</v>
      </c>
    </row>
    <row r="78" spans="1:11" ht="14.1" customHeight="1" x14ac:dyDescent="0.2">
      <c r="A78" s="306">
        <v>93</v>
      </c>
      <c r="B78" s="307" t="s">
        <v>317</v>
      </c>
      <c r="C78" s="308"/>
      <c r="D78" s="113">
        <v>0.21823593809254635</v>
      </c>
      <c r="E78" s="115">
        <v>305</v>
      </c>
      <c r="F78" s="114">
        <v>304</v>
      </c>
      <c r="G78" s="114">
        <v>306</v>
      </c>
      <c r="H78" s="114">
        <v>301</v>
      </c>
      <c r="I78" s="140">
        <v>311</v>
      </c>
      <c r="J78" s="115">
        <v>-6</v>
      </c>
      <c r="K78" s="116">
        <v>-1.9292604501607717</v>
      </c>
    </row>
    <row r="79" spans="1:11" ht="14.1" customHeight="1" x14ac:dyDescent="0.2">
      <c r="A79" s="306">
        <v>94</v>
      </c>
      <c r="B79" s="307" t="s">
        <v>318</v>
      </c>
      <c r="C79" s="308"/>
      <c r="D79" s="113">
        <v>0.79566676445544771</v>
      </c>
      <c r="E79" s="115">
        <v>1112</v>
      </c>
      <c r="F79" s="114">
        <v>1007</v>
      </c>
      <c r="G79" s="114">
        <v>1002</v>
      </c>
      <c r="H79" s="114">
        <v>864</v>
      </c>
      <c r="I79" s="140">
        <v>944</v>
      </c>
      <c r="J79" s="115">
        <v>168</v>
      </c>
      <c r="K79" s="116">
        <v>17.796610169491526</v>
      </c>
    </row>
    <row r="80" spans="1:11" ht="14.1" customHeight="1" x14ac:dyDescent="0.2">
      <c r="A80" s="306" t="s">
        <v>319</v>
      </c>
      <c r="B80" s="307" t="s">
        <v>320</v>
      </c>
      <c r="C80" s="308"/>
      <c r="D80" s="113" t="s">
        <v>513</v>
      </c>
      <c r="E80" s="115" t="s">
        <v>513</v>
      </c>
      <c r="F80" s="114">
        <v>0</v>
      </c>
      <c r="G80" s="114" t="s">
        <v>513</v>
      </c>
      <c r="H80" s="114">
        <v>3</v>
      </c>
      <c r="I80" s="140">
        <v>4</v>
      </c>
      <c r="J80" s="115" t="s">
        <v>513</v>
      </c>
      <c r="K80" s="116" t="s">
        <v>513</v>
      </c>
    </row>
    <row r="81" spans="1:11" ht="14.1" customHeight="1" x14ac:dyDescent="0.2">
      <c r="A81" s="310" t="s">
        <v>321</v>
      </c>
      <c r="B81" s="311" t="s">
        <v>224</v>
      </c>
      <c r="C81" s="312"/>
      <c r="D81" s="125">
        <v>0.32914272630351255</v>
      </c>
      <c r="E81" s="143">
        <v>460</v>
      </c>
      <c r="F81" s="144">
        <v>472</v>
      </c>
      <c r="G81" s="144">
        <v>475</v>
      </c>
      <c r="H81" s="144">
        <v>481</v>
      </c>
      <c r="I81" s="145">
        <v>485</v>
      </c>
      <c r="J81" s="143">
        <v>-25</v>
      </c>
      <c r="K81" s="146">
        <v>-5.1546391752577323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25711</v>
      </c>
      <c r="E12" s="114">
        <v>27168</v>
      </c>
      <c r="F12" s="114">
        <v>27098</v>
      </c>
      <c r="G12" s="114">
        <v>27254</v>
      </c>
      <c r="H12" s="140">
        <v>26649</v>
      </c>
      <c r="I12" s="115">
        <v>-938</v>
      </c>
      <c r="J12" s="116">
        <v>-3.5198318886262148</v>
      </c>
      <c r="K12"/>
      <c r="L12"/>
      <c r="M12"/>
      <c r="N12"/>
      <c r="O12"/>
      <c r="P12"/>
    </row>
    <row r="13" spans="1:16" s="110" customFormat="1" ht="14.45" customHeight="1" x14ac:dyDescent="0.2">
      <c r="A13" s="120" t="s">
        <v>105</v>
      </c>
      <c r="B13" s="119" t="s">
        <v>106</v>
      </c>
      <c r="C13" s="113">
        <v>40.58574151141535</v>
      </c>
      <c r="D13" s="115">
        <v>10435</v>
      </c>
      <c r="E13" s="114">
        <v>10985</v>
      </c>
      <c r="F13" s="114">
        <v>10937</v>
      </c>
      <c r="G13" s="114">
        <v>10948</v>
      </c>
      <c r="H13" s="140">
        <v>10660</v>
      </c>
      <c r="I13" s="115">
        <v>-225</v>
      </c>
      <c r="J13" s="116">
        <v>-2.1106941838649154</v>
      </c>
      <c r="K13"/>
      <c r="L13"/>
      <c r="M13"/>
      <c r="N13"/>
      <c r="O13"/>
      <c r="P13"/>
    </row>
    <row r="14" spans="1:16" s="110" customFormat="1" ht="14.45" customHeight="1" x14ac:dyDescent="0.2">
      <c r="A14" s="120"/>
      <c r="B14" s="119" t="s">
        <v>107</v>
      </c>
      <c r="C14" s="113">
        <v>59.41425848858465</v>
      </c>
      <c r="D14" s="115">
        <v>15276</v>
      </c>
      <c r="E14" s="114">
        <v>16183</v>
      </c>
      <c r="F14" s="114">
        <v>16161</v>
      </c>
      <c r="G14" s="114">
        <v>16306</v>
      </c>
      <c r="H14" s="140">
        <v>15989</v>
      </c>
      <c r="I14" s="115">
        <v>-713</v>
      </c>
      <c r="J14" s="116">
        <v>-4.4593157795984739</v>
      </c>
      <c r="K14"/>
      <c r="L14"/>
      <c r="M14"/>
      <c r="N14"/>
      <c r="O14"/>
      <c r="P14"/>
    </row>
    <row r="15" spans="1:16" s="110" customFormat="1" ht="14.45" customHeight="1" x14ac:dyDescent="0.2">
      <c r="A15" s="118" t="s">
        <v>105</v>
      </c>
      <c r="B15" s="121" t="s">
        <v>108</v>
      </c>
      <c r="C15" s="113">
        <v>18.917972852086656</v>
      </c>
      <c r="D15" s="115">
        <v>4864</v>
      </c>
      <c r="E15" s="114">
        <v>5379</v>
      </c>
      <c r="F15" s="114">
        <v>5320</v>
      </c>
      <c r="G15" s="114">
        <v>5482</v>
      </c>
      <c r="H15" s="140">
        <v>5123</v>
      </c>
      <c r="I15" s="115">
        <v>-259</v>
      </c>
      <c r="J15" s="116">
        <v>-5.0556314659379273</v>
      </c>
      <c r="K15"/>
      <c r="L15"/>
      <c r="M15"/>
      <c r="N15"/>
      <c r="O15"/>
      <c r="P15"/>
    </row>
    <row r="16" spans="1:16" s="110" customFormat="1" ht="14.45" customHeight="1" x14ac:dyDescent="0.2">
      <c r="A16" s="118"/>
      <c r="B16" s="121" t="s">
        <v>109</v>
      </c>
      <c r="C16" s="113">
        <v>53.467387499513826</v>
      </c>
      <c r="D16" s="115">
        <v>13747</v>
      </c>
      <c r="E16" s="114">
        <v>14528</v>
      </c>
      <c r="F16" s="114">
        <v>14526</v>
      </c>
      <c r="G16" s="114">
        <v>14529</v>
      </c>
      <c r="H16" s="140">
        <v>14372</v>
      </c>
      <c r="I16" s="115">
        <v>-625</v>
      </c>
      <c r="J16" s="116">
        <v>-4.3487336487614803</v>
      </c>
      <c r="K16"/>
      <c r="L16"/>
      <c r="M16"/>
      <c r="N16"/>
      <c r="O16"/>
      <c r="P16"/>
    </row>
    <row r="17" spans="1:16" s="110" customFormat="1" ht="14.45" customHeight="1" x14ac:dyDescent="0.2">
      <c r="A17" s="118"/>
      <c r="B17" s="121" t="s">
        <v>110</v>
      </c>
      <c r="C17" s="113">
        <v>15.569211621484968</v>
      </c>
      <c r="D17" s="115">
        <v>4003</v>
      </c>
      <c r="E17" s="114">
        <v>4088</v>
      </c>
      <c r="F17" s="114">
        <v>4102</v>
      </c>
      <c r="G17" s="114">
        <v>4121</v>
      </c>
      <c r="H17" s="140">
        <v>4114</v>
      </c>
      <c r="I17" s="115">
        <v>-111</v>
      </c>
      <c r="J17" s="116">
        <v>-2.6981040350024306</v>
      </c>
      <c r="K17"/>
      <c r="L17"/>
      <c r="M17"/>
      <c r="N17"/>
      <c r="O17"/>
      <c r="P17"/>
    </row>
    <row r="18" spans="1:16" s="110" customFormat="1" ht="14.45" customHeight="1" x14ac:dyDescent="0.2">
      <c r="A18" s="120"/>
      <c r="B18" s="121" t="s">
        <v>111</v>
      </c>
      <c r="C18" s="113">
        <v>12.04542802691455</v>
      </c>
      <c r="D18" s="115">
        <v>3097</v>
      </c>
      <c r="E18" s="114">
        <v>3173</v>
      </c>
      <c r="F18" s="114">
        <v>3150</v>
      </c>
      <c r="G18" s="114">
        <v>3122</v>
      </c>
      <c r="H18" s="140">
        <v>3040</v>
      </c>
      <c r="I18" s="115">
        <v>57</v>
      </c>
      <c r="J18" s="116">
        <v>1.875</v>
      </c>
      <c r="K18"/>
      <c r="L18"/>
      <c r="M18"/>
      <c r="N18"/>
      <c r="O18"/>
      <c r="P18"/>
    </row>
    <row r="19" spans="1:16" s="110" customFormat="1" ht="14.45" customHeight="1" x14ac:dyDescent="0.2">
      <c r="A19" s="120"/>
      <c r="B19" s="121" t="s">
        <v>112</v>
      </c>
      <c r="C19" s="113">
        <v>1.14736883046167</v>
      </c>
      <c r="D19" s="115">
        <v>295</v>
      </c>
      <c r="E19" s="114">
        <v>306</v>
      </c>
      <c r="F19" s="114">
        <v>284</v>
      </c>
      <c r="G19" s="114">
        <v>224</v>
      </c>
      <c r="H19" s="140">
        <v>197</v>
      </c>
      <c r="I19" s="115">
        <v>98</v>
      </c>
      <c r="J19" s="116">
        <v>49.746192893401016</v>
      </c>
      <c r="K19"/>
      <c r="L19"/>
      <c r="M19"/>
      <c r="N19"/>
      <c r="O19"/>
      <c r="P19"/>
    </row>
    <row r="20" spans="1:16" s="110" customFormat="1" ht="14.45" customHeight="1" x14ac:dyDescent="0.2">
      <c r="A20" s="120" t="s">
        <v>113</v>
      </c>
      <c r="B20" s="119" t="s">
        <v>116</v>
      </c>
      <c r="C20" s="113">
        <v>76.578118315118047</v>
      </c>
      <c r="D20" s="115">
        <v>19689</v>
      </c>
      <c r="E20" s="114">
        <v>20824</v>
      </c>
      <c r="F20" s="114">
        <v>20848</v>
      </c>
      <c r="G20" s="114">
        <v>21042</v>
      </c>
      <c r="H20" s="140">
        <v>20647</v>
      </c>
      <c r="I20" s="115">
        <v>-958</v>
      </c>
      <c r="J20" s="116">
        <v>-4.6398992589722479</v>
      </c>
      <c r="K20"/>
      <c r="L20"/>
      <c r="M20"/>
      <c r="N20"/>
      <c r="O20"/>
      <c r="P20"/>
    </row>
    <row r="21" spans="1:16" s="110" customFormat="1" ht="14.45" customHeight="1" x14ac:dyDescent="0.2">
      <c r="A21" s="123"/>
      <c r="B21" s="124" t="s">
        <v>117</v>
      </c>
      <c r="C21" s="125">
        <v>22.959044766831319</v>
      </c>
      <c r="D21" s="143">
        <v>5903</v>
      </c>
      <c r="E21" s="144">
        <v>6202</v>
      </c>
      <c r="F21" s="144">
        <v>6116</v>
      </c>
      <c r="G21" s="144">
        <v>6078</v>
      </c>
      <c r="H21" s="145">
        <v>5874</v>
      </c>
      <c r="I21" s="143">
        <v>29</v>
      </c>
      <c r="J21" s="146">
        <v>0.49370105549880833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25049</v>
      </c>
      <c r="E56" s="114">
        <v>26332</v>
      </c>
      <c r="F56" s="114">
        <v>26074</v>
      </c>
      <c r="G56" s="114">
        <v>26148</v>
      </c>
      <c r="H56" s="140">
        <v>25543</v>
      </c>
      <c r="I56" s="115">
        <v>-494</v>
      </c>
      <c r="J56" s="116">
        <v>-1.9339936577535919</v>
      </c>
      <c r="K56"/>
      <c r="L56"/>
      <c r="M56"/>
      <c r="N56"/>
      <c r="O56"/>
      <c r="P56"/>
    </row>
    <row r="57" spans="1:16" s="110" customFormat="1" ht="14.45" customHeight="1" x14ac:dyDescent="0.2">
      <c r="A57" s="120" t="s">
        <v>105</v>
      </c>
      <c r="B57" s="119" t="s">
        <v>106</v>
      </c>
      <c r="C57" s="113">
        <v>41.730208790770092</v>
      </c>
      <c r="D57" s="115">
        <v>10453</v>
      </c>
      <c r="E57" s="114">
        <v>10992</v>
      </c>
      <c r="F57" s="114">
        <v>10856</v>
      </c>
      <c r="G57" s="114">
        <v>10825</v>
      </c>
      <c r="H57" s="140">
        <v>10556</v>
      </c>
      <c r="I57" s="115">
        <v>-103</v>
      </c>
      <c r="J57" s="116">
        <v>-0.97574838954149301</v>
      </c>
    </row>
    <row r="58" spans="1:16" s="110" customFormat="1" ht="14.45" customHeight="1" x14ac:dyDescent="0.2">
      <c r="A58" s="120"/>
      <c r="B58" s="119" t="s">
        <v>107</v>
      </c>
      <c r="C58" s="113">
        <v>58.269791209229908</v>
      </c>
      <c r="D58" s="115">
        <v>14596</v>
      </c>
      <c r="E58" s="114">
        <v>15340</v>
      </c>
      <c r="F58" s="114">
        <v>15218</v>
      </c>
      <c r="G58" s="114">
        <v>15323</v>
      </c>
      <c r="H58" s="140">
        <v>14987</v>
      </c>
      <c r="I58" s="115">
        <v>-391</v>
      </c>
      <c r="J58" s="116">
        <v>-2.6089277373723894</v>
      </c>
    </row>
    <row r="59" spans="1:16" s="110" customFormat="1" ht="14.45" customHeight="1" x14ac:dyDescent="0.2">
      <c r="A59" s="118" t="s">
        <v>105</v>
      </c>
      <c r="B59" s="121" t="s">
        <v>108</v>
      </c>
      <c r="C59" s="113">
        <v>19.178410315781068</v>
      </c>
      <c r="D59" s="115">
        <v>4804</v>
      </c>
      <c r="E59" s="114">
        <v>5237</v>
      </c>
      <c r="F59" s="114">
        <v>5064</v>
      </c>
      <c r="G59" s="114">
        <v>5198</v>
      </c>
      <c r="H59" s="140">
        <v>4895</v>
      </c>
      <c r="I59" s="115">
        <v>-91</v>
      </c>
      <c r="J59" s="116">
        <v>-1.8590398365679264</v>
      </c>
    </row>
    <row r="60" spans="1:16" s="110" customFormat="1" ht="14.45" customHeight="1" x14ac:dyDescent="0.2">
      <c r="A60" s="118"/>
      <c r="B60" s="121" t="s">
        <v>109</v>
      </c>
      <c r="C60" s="113">
        <v>53.93428879396383</v>
      </c>
      <c r="D60" s="115">
        <v>13510</v>
      </c>
      <c r="E60" s="114">
        <v>14230</v>
      </c>
      <c r="F60" s="114">
        <v>14184</v>
      </c>
      <c r="G60" s="114">
        <v>14207</v>
      </c>
      <c r="H60" s="140">
        <v>14014</v>
      </c>
      <c r="I60" s="115">
        <v>-504</v>
      </c>
      <c r="J60" s="116">
        <v>-3.5964035964035963</v>
      </c>
    </row>
    <row r="61" spans="1:16" s="110" customFormat="1" ht="14.45" customHeight="1" x14ac:dyDescent="0.2">
      <c r="A61" s="118"/>
      <c r="B61" s="121" t="s">
        <v>110</v>
      </c>
      <c r="C61" s="113">
        <v>15.04650884266837</v>
      </c>
      <c r="D61" s="115">
        <v>3769</v>
      </c>
      <c r="E61" s="114">
        <v>3844</v>
      </c>
      <c r="F61" s="114">
        <v>3862</v>
      </c>
      <c r="G61" s="114">
        <v>3824</v>
      </c>
      <c r="H61" s="140">
        <v>3788</v>
      </c>
      <c r="I61" s="115">
        <v>-19</v>
      </c>
      <c r="J61" s="116">
        <v>-0.50158394931362194</v>
      </c>
    </row>
    <row r="62" spans="1:16" s="110" customFormat="1" ht="14.45" customHeight="1" x14ac:dyDescent="0.2">
      <c r="A62" s="120"/>
      <c r="B62" s="121" t="s">
        <v>111</v>
      </c>
      <c r="C62" s="113">
        <v>11.84079204758673</v>
      </c>
      <c r="D62" s="115">
        <v>2966</v>
      </c>
      <c r="E62" s="114">
        <v>3021</v>
      </c>
      <c r="F62" s="114">
        <v>2964</v>
      </c>
      <c r="G62" s="114">
        <v>2919</v>
      </c>
      <c r="H62" s="140">
        <v>2846</v>
      </c>
      <c r="I62" s="115">
        <v>120</v>
      </c>
      <c r="J62" s="116">
        <v>4.2164441321152495</v>
      </c>
    </row>
    <row r="63" spans="1:16" s="110" customFormat="1" ht="14.45" customHeight="1" x14ac:dyDescent="0.2">
      <c r="A63" s="120"/>
      <c r="B63" s="121" t="s">
        <v>112</v>
      </c>
      <c r="C63" s="113">
        <v>1.0738951654756677</v>
      </c>
      <c r="D63" s="115">
        <v>269</v>
      </c>
      <c r="E63" s="114">
        <v>261</v>
      </c>
      <c r="F63" s="114">
        <v>253</v>
      </c>
      <c r="G63" s="114">
        <v>203</v>
      </c>
      <c r="H63" s="140">
        <v>176</v>
      </c>
      <c r="I63" s="115">
        <v>93</v>
      </c>
      <c r="J63" s="116">
        <v>52.840909090909093</v>
      </c>
    </row>
    <row r="64" spans="1:16" s="110" customFormat="1" ht="14.45" customHeight="1" x14ac:dyDescent="0.2">
      <c r="A64" s="120" t="s">
        <v>113</v>
      </c>
      <c r="B64" s="119" t="s">
        <v>116</v>
      </c>
      <c r="C64" s="113">
        <v>75.100802427242598</v>
      </c>
      <c r="D64" s="115">
        <v>18812</v>
      </c>
      <c r="E64" s="114">
        <v>19801</v>
      </c>
      <c r="F64" s="114">
        <v>19671</v>
      </c>
      <c r="G64" s="114">
        <v>19693</v>
      </c>
      <c r="H64" s="140">
        <v>19240</v>
      </c>
      <c r="I64" s="115">
        <v>-428</v>
      </c>
      <c r="J64" s="116">
        <v>-2.2245322245322243</v>
      </c>
    </row>
    <row r="65" spans="1:10" s="110" customFormat="1" ht="14.45" customHeight="1" x14ac:dyDescent="0.2">
      <c r="A65" s="123"/>
      <c r="B65" s="124" t="s">
        <v>117</v>
      </c>
      <c r="C65" s="125">
        <v>24.440097409078206</v>
      </c>
      <c r="D65" s="143">
        <v>6122</v>
      </c>
      <c r="E65" s="144">
        <v>6404</v>
      </c>
      <c r="F65" s="144">
        <v>6282</v>
      </c>
      <c r="G65" s="144">
        <v>6337</v>
      </c>
      <c r="H65" s="145">
        <v>6192</v>
      </c>
      <c r="I65" s="143">
        <v>-70</v>
      </c>
      <c r="J65" s="146">
        <v>-1.1304909560723515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25711</v>
      </c>
      <c r="G11" s="114">
        <v>27168</v>
      </c>
      <c r="H11" s="114">
        <v>27098</v>
      </c>
      <c r="I11" s="114">
        <v>27254</v>
      </c>
      <c r="J11" s="140">
        <v>26649</v>
      </c>
      <c r="K11" s="114">
        <v>-938</v>
      </c>
      <c r="L11" s="116">
        <v>-3.5198318886262148</v>
      </c>
    </row>
    <row r="12" spans="1:17" s="110" customFormat="1" ht="24" customHeight="1" x14ac:dyDescent="0.2">
      <c r="A12" s="604" t="s">
        <v>185</v>
      </c>
      <c r="B12" s="605"/>
      <c r="C12" s="605"/>
      <c r="D12" s="606"/>
      <c r="E12" s="113">
        <v>40.58574151141535</v>
      </c>
      <c r="F12" s="115">
        <v>10435</v>
      </c>
      <c r="G12" s="114">
        <v>10985</v>
      </c>
      <c r="H12" s="114">
        <v>10937</v>
      </c>
      <c r="I12" s="114">
        <v>10948</v>
      </c>
      <c r="J12" s="140">
        <v>10660</v>
      </c>
      <c r="K12" s="114">
        <v>-225</v>
      </c>
      <c r="L12" s="116">
        <v>-2.1106941838649154</v>
      </c>
    </row>
    <row r="13" spans="1:17" s="110" customFormat="1" ht="15" customHeight="1" x14ac:dyDescent="0.2">
      <c r="A13" s="120"/>
      <c r="B13" s="612" t="s">
        <v>107</v>
      </c>
      <c r="C13" s="612"/>
      <c r="E13" s="113">
        <v>59.41425848858465</v>
      </c>
      <c r="F13" s="115">
        <v>15276</v>
      </c>
      <c r="G13" s="114">
        <v>16183</v>
      </c>
      <c r="H13" s="114">
        <v>16161</v>
      </c>
      <c r="I13" s="114">
        <v>16306</v>
      </c>
      <c r="J13" s="140">
        <v>15989</v>
      </c>
      <c r="K13" s="114">
        <v>-713</v>
      </c>
      <c r="L13" s="116">
        <v>-4.4593157795984739</v>
      </c>
    </row>
    <row r="14" spans="1:17" s="110" customFormat="1" ht="22.5" customHeight="1" x14ac:dyDescent="0.2">
      <c r="A14" s="604" t="s">
        <v>186</v>
      </c>
      <c r="B14" s="605"/>
      <c r="C14" s="605"/>
      <c r="D14" s="606"/>
      <c r="E14" s="113">
        <v>18.917972852086656</v>
      </c>
      <c r="F14" s="115">
        <v>4864</v>
      </c>
      <c r="G14" s="114">
        <v>5379</v>
      </c>
      <c r="H14" s="114">
        <v>5320</v>
      </c>
      <c r="I14" s="114">
        <v>5482</v>
      </c>
      <c r="J14" s="140">
        <v>5123</v>
      </c>
      <c r="K14" s="114">
        <v>-259</v>
      </c>
      <c r="L14" s="116">
        <v>-5.0556314659379273</v>
      </c>
    </row>
    <row r="15" spans="1:17" s="110" customFormat="1" ht="15" customHeight="1" x14ac:dyDescent="0.2">
      <c r="A15" s="120"/>
      <c r="B15" s="119"/>
      <c r="C15" s="258" t="s">
        <v>106</v>
      </c>
      <c r="E15" s="113">
        <v>46.01151315789474</v>
      </c>
      <c r="F15" s="115">
        <v>2238</v>
      </c>
      <c r="G15" s="114">
        <v>2386</v>
      </c>
      <c r="H15" s="114">
        <v>2385</v>
      </c>
      <c r="I15" s="114">
        <v>2423</v>
      </c>
      <c r="J15" s="140">
        <v>2270</v>
      </c>
      <c r="K15" s="114">
        <v>-32</v>
      </c>
      <c r="L15" s="116">
        <v>-1.4096916299559472</v>
      </c>
    </row>
    <row r="16" spans="1:17" s="110" customFormat="1" ht="15" customHeight="1" x14ac:dyDescent="0.2">
      <c r="A16" s="120"/>
      <c r="B16" s="119"/>
      <c r="C16" s="258" t="s">
        <v>107</v>
      </c>
      <c r="E16" s="113">
        <v>53.98848684210526</v>
      </c>
      <c r="F16" s="115">
        <v>2626</v>
      </c>
      <c r="G16" s="114">
        <v>2993</v>
      </c>
      <c r="H16" s="114">
        <v>2935</v>
      </c>
      <c r="I16" s="114">
        <v>3059</v>
      </c>
      <c r="J16" s="140">
        <v>2853</v>
      </c>
      <c r="K16" s="114">
        <v>-227</v>
      </c>
      <c r="L16" s="116">
        <v>-7.9565369786189972</v>
      </c>
    </row>
    <row r="17" spans="1:12" s="110" customFormat="1" ht="15" customHeight="1" x14ac:dyDescent="0.2">
      <c r="A17" s="120"/>
      <c r="B17" s="121" t="s">
        <v>109</v>
      </c>
      <c r="C17" s="258"/>
      <c r="E17" s="113">
        <v>53.467387499513826</v>
      </c>
      <c r="F17" s="115">
        <v>13747</v>
      </c>
      <c r="G17" s="114">
        <v>14528</v>
      </c>
      <c r="H17" s="114">
        <v>14526</v>
      </c>
      <c r="I17" s="114">
        <v>14529</v>
      </c>
      <c r="J17" s="140">
        <v>14372</v>
      </c>
      <c r="K17" s="114">
        <v>-625</v>
      </c>
      <c r="L17" s="116">
        <v>-4.3487336487614803</v>
      </c>
    </row>
    <row r="18" spans="1:12" s="110" customFormat="1" ht="15" customHeight="1" x14ac:dyDescent="0.2">
      <c r="A18" s="120"/>
      <c r="B18" s="119"/>
      <c r="C18" s="258" t="s">
        <v>106</v>
      </c>
      <c r="E18" s="113">
        <v>39.150360078562592</v>
      </c>
      <c r="F18" s="115">
        <v>5382</v>
      </c>
      <c r="G18" s="114">
        <v>5740</v>
      </c>
      <c r="H18" s="114">
        <v>5672</v>
      </c>
      <c r="I18" s="114">
        <v>5630</v>
      </c>
      <c r="J18" s="140">
        <v>5554</v>
      </c>
      <c r="K18" s="114">
        <v>-172</v>
      </c>
      <c r="L18" s="116">
        <v>-3.0968671227943823</v>
      </c>
    </row>
    <row r="19" spans="1:12" s="110" customFormat="1" ht="15" customHeight="1" x14ac:dyDescent="0.2">
      <c r="A19" s="120"/>
      <c r="B19" s="119"/>
      <c r="C19" s="258" t="s">
        <v>107</v>
      </c>
      <c r="E19" s="113">
        <v>60.849639921437408</v>
      </c>
      <c r="F19" s="115">
        <v>8365</v>
      </c>
      <c r="G19" s="114">
        <v>8788</v>
      </c>
      <c r="H19" s="114">
        <v>8854</v>
      </c>
      <c r="I19" s="114">
        <v>8899</v>
      </c>
      <c r="J19" s="140">
        <v>8818</v>
      </c>
      <c r="K19" s="114">
        <v>-453</v>
      </c>
      <c r="L19" s="116">
        <v>-5.1372193241097754</v>
      </c>
    </row>
    <row r="20" spans="1:12" s="110" customFormat="1" ht="15" customHeight="1" x14ac:dyDescent="0.2">
      <c r="A20" s="120"/>
      <c r="B20" s="121" t="s">
        <v>110</v>
      </c>
      <c r="C20" s="258"/>
      <c r="E20" s="113">
        <v>15.569211621484968</v>
      </c>
      <c r="F20" s="115">
        <v>4003</v>
      </c>
      <c r="G20" s="114">
        <v>4088</v>
      </c>
      <c r="H20" s="114">
        <v>4102</v>
      </c>
      <c r="I20" s="114">
        <v>4121</v>
      </c>
      <c r="J20" s="140">
        <v>4114</v>
      </c>
      <c r="K20" s="114">
        <v>-111</v>
      </c>
      <c r="L20" s="116">
        <v>-2.6981040350024306</v>
      </c>
    </row>
    <row r="21" spans="1:12" s="110" customFormat="1" ht="15" customHeight="1" x14ac:dyDescent="0.2">
      <c r="A21" s="120"/>
      <c r="B21" s="119"/>
      <c r="C21" s="258" t="s">
        <v>106</v>
      </c>
      <c r="E21" s="113">
        <v>35.398451161628778</v>
      </c>
      <c r="F21" s="115">
        <v>1417</v>
      </c>
      <c r="G21" s="114">
        <v>1425</v>
      </c>
      <c r="H21" s="114">
        <v>1424</v>
      </c>
      <c r="I21" s="114">
        <v>1458</v>
      </c>
      <c r="J21" s="140">
        <v>1445</v>
      </c>
      <c r="K21" s="114">
        <v>-28</v>
      </c>
      <c r="L21" s="116">
        <v>-1.9377162629757785</v>
      </c>
    </row>
    <row r="22" spans="1:12" s="110" customFormat="1" ht="15" customHeight="1" x14ac:dyDescent="0.2">
      <c r="A22" s="120"/>
      <c r="B22" s="119"/>
      <c r="C22" s="258" t="s">
        <v>107</v>
      </c>
      <c r="E22" s="113">
        <v>64.601548838371215</v>
      </c>
      <c r="F22" s="115">
        <v>2586</v>
      </c>
      <c r="G22" s="114">
        <v>2663</v>
      </c>
      <c r="H22" s="114">
        <v>2678</v>
      </c>
      <c r="I22" s="114">
        <v>2663</v>
      </c>
      <c r="J22" s="140">
        <v>2669</v>
      </c>
      <c r="K22" s="114">
        <v>-83</v>
      </c>
      <c r="L22" s="116">
        <v>-3.1097789434245033</v>
      </c>
    </row>
    <row r="23" spans="1:12" s="110" customFormat="1" ht="15" customHeight="1" x14ac:dyDescent="0.2">
      <c r="A23" s="120"/>
      <c r="B23" s="121" t="s">
        <v>111</v>
      </c>
      <c r="C23" s="258"/>
      <c r="E23" s="113">
        <v>12.04542802691455</v>
      </c>
      <c r="F23" s="115">
        <v>3097</v>
      </c>
      <c r="G23" s="114">
        <v>3173</v>
      </c>
      <c r="H23" s="114">
        <v>3150</v>
      </c>
      <c r="I23" s="114">
        <v>3122</v>
      </c>
      <c r="J23" s="140">
        <v>3040</v>
      </c>
      <c r="K23" s="114">
        <v>57</v>
      </c>
      <c r="L23" s="116">
        <v>1.875</v>
      </c>
    </row>
    <row r="24" spans="1:12" s="110" customFormat="1" ht="15" customHeight="1" x14ac:dyDescent="0.2">
      <c r="A24" s="120"/>
      <c r="B24" s="119"/>
      <c r="C24" s="258" t="s">
        <v>106</v>
      </c>
      <c r="E24" s="113">
        <v>45.140458508233777</v>
      </c>
      <c r="F24" s="115">
        <v>1398</v>
      </c>
      <c r="G24" s="114">
        <v>1434</v>
      </c>
      <c r="H24" s="114">
        <v>1456</v>
      </c>
      <c r="I24" s="114">
        <v>1437</v>
      </c>
      <c r="J24" s="140">
        <v>1391</v>
      </c>
      <c r="K24" s="114">
        <v>7</v>
      </c>
      <c r="L24" s="116">
        <v>0.50323508267433503</v>
      </c>
    </row>
    <row r="25" spans="1:12" s="110" customFormat="1" ht="15" customHeight="1" x14ac:dyDescent="0.2">
      <c r="A25" s="120"/>
      <c r="B25" s="119"/>
      <c r="C25" s="258" t="s">
        <v>107</v>
      </c>
      <c r="E25" s="113">
        <v>54.859541491766223</v>
      </c>
      <c r="F25" s="115">
        <v>1699</v>
      </c>
      <c r="G25" s="114">
        <v>1739</v>
      </c>
      <c r="H25" s="114">
        <v>1694</v>
      </c>
      <c r="I25" s="114">
        <v>1685</v>
      </c>
      <c r="J25" s="140">
        <v>1649</v>
      </c>
      <c r="K25" s="114">
        <v>50</v>
      </c>
      <c r="L25" s="116">
        <v>3.0321406913280775</v>
      </c>
    </row>
    <row r="26" spans="1:12" s="110" customFormat="1" ht="15" customHeight="1" x14ac:dyDescent="0.2">
      <c r="A26" s="120"/>
      <c r="C26" s="121" t="s">
        <v>187</v>
      </c>
      <c r="D26" s="110" t="s">
        <v>188</v>
      </c>
      <c r="E26" s="113">
        <v>1.14736883046167</v>
      </c>
      <c r="F26" s="115">
        <v>295</v>
      </c>
      <c r="G26" s="114">
        <v>306</v>
      </c>
      <c r="H26" s="114">
        <v>284</v>
      </c>
      <c r="I26" s="114">
        <v>224</v>
      </c>
      <c r="J26" s="140">
        <v>197</v>
      </c>
      <c r="K26" s="114">
        <v>98</v>
      </c>
      <c r="L26" s="116">
        <v>49.746192893401016</v>
      </c>
    </row>
    <row r="27" spans="1:12" s="110" customFormat="1" ht="15" customHeight="1" x14ac:dyDescent="0.2">
      <c r="A27" s="120"/>
      <c r="B27" s="119"/>
      <c r="D27" s="259" t="s">
        <v>106</v>
      </c>
      <c r="E27" s="113">
        <v>37.288135593220339</v>
      </c>
      <c r="F27" s="115">
        <v>110</v>
      </c>
      <c r="G27" s="114">
        <v>121</v>
      </c>
      <c r="H27" s="114">
        <v>122</v>
      </c>
      <c r="I27" s="114">
        <v>92</v>
      </c>
      <c r="J27" s="140">
        <v>86</v>
      </c>
      <c r="K27" s="114">
        <v>24</v>
      </c>
      <c r="L27" s="116">
        <v>27.906976744186046</v>
      </c>
    </row>
    <row r="28" spans="1:12" s="110" customFormat="1" ht="15" customHeight="1" x14ac:dyDescent="0.2">
      <c r="A28" s="120"/>
      <c r="B28" s="119"/>
      <c r="D28" s="259" t="s">
        <v>107</v>
      </c>
      <c r="E28" s="113">
        <v>62.711864406779661</v>
      </c>
      <c r="F28" s="115">
        <v>185</v>
      </c>
      <c r="G28" s="114">
        <v>185</v>
      </c>
      <c r="H28" s="114">
        <v>162</v>
      </c>
      <c r="I28" s="114">
        <v>132</v>
      </c>
      <c r="J28" s="140">
        <v>111</v>
      </c>
      <c r="K28" s="114">
        <v>74</v>
      </c>
      <c r="L28" s="116">
        <v>66.666666666666671</v>
      </c>
    </row>
    <row r="29" spans="1:12" s="110" customFormat="1" ht="24" customHeight="1" x14ac:dyDescent="0.2">
      <c r="A29" s="604" t="s">
        <v>189</v>
      </c>
      <c r="B29" s="605"/>
      <c r="C29" s="605"/>
      <c r="D29" s="606"/>
      <c r="E29" s="113">
        <v>76.578118315118047</v>
      </c>
      <c r="F29" s="115">
        <v>19689</v>
      </c>
      <c r="G29" s="114">
        <v>20824</v>
      </c>
      <c r="H29" s="114">
        <v>20848</v>
      </c>
      <c r="I29" s="114">
        <v>21042</v>
      </c>
      <c r="J29" s="140">
        <v>20647</v>
      </c>
      <c r="K29" s="114">
        <v>-958</v>
      </c>
      <c r="L29" s="116">
        <v>-4.6398992589722479</v>
      </c>
    </row>
    <row r="30" spans="1:12" s="110" customFormat="1" ht="15" customHeight="1" x14ac:dyDescent="0.2">
      <c r="A30" s="120"/>
      <c r="B30" s="119"/>
      <c r="C30" s="258" t="s">
        <v>106</v>
      </c>
      <c r="E30" s="113">
        <v>40.484534511656257</v>
      </c>
      <c r="F30" s="115">
        <v>7971</v>
      </c>
      <c r="G30" s="114">
        <v>8355</v>
      </c>
      <c r="H30" s="114">
        <v>8379</v>
      </c>
      <c r="I30" s="114">
        <v>8443</v>
      </c>
      <c r="J30" s="140">
        <v>8242</v>
      </c>
      <c r="K30" s="114">
        <v>-271</v>
      </c>
      <c r="L30" s="116">
        <v>-3.2880368842513952</v>
      </c>
    </row>
    <row r="31" spans="1:12" s="110" customFormat="1" ht="15" customHeight="1" x14ac:dyDescent="0.2">
      <c r="A31" s="120"/>
      <c r="B31" s="119"/>
      <c r="C31" s="258" t="s">
        <v>107</v>
      </c>
      <c r="E31" s="113">
        <v>59.515465488343743</v>
      </c>
      <c r="F31" s="115">
        <v>11718</v>
      </c>
      <c r="G31" s="114">
        <v>12469</v>
      </c>
      <c r="H31" s="114">
        <v>12469</v>
      </c>
      <c r="I31" s="114">
        <v>12599</v>
      </c>
      <c r="J31" s="140">
        <v>12405</v>
      </c>
      <c r="K31" s="114">
        <v>-687</v>
      </c>
      <c r="L31" s="116">
        <v>-5.5380894800483675</v>
      </c>
    </row>
    <row r="32" spans="1:12" s="110" customFormat="1" ht="15" customHeight="1" x14ac:dyDescent="0.2">
      <c r="A32" s="120"/>
      <c r="B32" s="119" t="s">
        <v>117</v>
      </c>
      <c r="C32" s="258"/>
      <c r="E32" s="113">
        <v>22.959044766831319</v>
      </c>
      <c r="F32" s="114">
        <v>5903</v>
      </c>
      <c r="G32" s="114">
        <v>6202</v>
      </c>
      <c r="H32" s="114">
        <v>6116</v>
      </c>
      <c r="I32" s="114">
        <v>6078</v>
      </c>
      <c r="J32" s="140">
        <v>5874</v>
      </c>
      <c r="K32" s="114">
        <v>29</v>
      </c>
      <c r="L32" s="116">
        <v>0.49370105549880833</v>
      </c>
    </row>
    <row r="33" spans="1:12" s="110" customFormat="1" ht="15" customHeight="1" x14ac:dyDescent="0.2">
      <c r="A33" s="120"/>
      <c r="B33" s="119"/>
      <c r="C33" s="258" t="s">
        <v>106</v>
      </c>
      <c r="E33" s="113">
        <v>41.148568524479082</v>
      </c>
      <c r="F33" s="114">
        <v>2429</v>
      </c>
      <c r="G33" s="114">
        <v>2582</v>
      </c>
      <c r="H33" s="114">
        <v>2513</v>
      </c>
      <c r="I33" s="114">
        <v>2462</v>
      </c>
      <c r="J33" s="140">
        <v>2372</v>
      </c>
      <c r="K33" s="114">
        <v>57</v>
      </c>
      <c r="L33" s="116">
        <v>2.4030354131534568</v>
      </c>
    </row>
    <row r="34" spans="1:12" s="110" customFormat="1" ht="15" customHeight="1" x14ac:dyDescent="0.2">
      <c r="A34" s="120"/>
      <c r="B34" s="119"/>
      <c r="C34" s="258" t="s">
        <v>107</v>
      </c>
      <c r="E34" s="113">
        <v>58.851431475520918</v>
      </c>
      <c r="F34" s="114">
        <v>3474</v>
      </c>
      <c r="G34" s="114">
        <v>3620</v>
      </c>
      <c r="H34" s="114">
        <v>3603</v>
      </c>
      <c r="I34" s="114">
        <v>3616</v>
      </c>
      <c r="J34" s="140">
        <v>3502</v>
      </c>
      <c r="K34" s="114">
        <v>-28</v>
      </c>
      <c r="L34" s="116">
        <v>-0.79954311821816104</v>
      </c>
    </row>
    <row r="35" spans="1:12" s="110" customFormat="1" ht="24" customHeight="1" x14ac:dyDescent="0.2">
      <c r="A35" s="604" t="s">
        <v>192</v>
      </c>
      <c r="B35" s="605"/>
      <c r="C35" s="605"/>
      <c r="D35" s="606"/>
      <c r="E35" s="113">
        <v>24.304772276457548</v>
      </c>
      <c r="F35" s="114">
        <v>6249</v>
      </c>
      <c r="G35" s="114">
        <v>6711</v>
      </c>
      <c r="H35" s="114">
        <v>6608</v>
      </c>
      <c r="I35" s="114">
        <v>6719</v>
      </c>
      <c r="J35" s="114">
        <v>6346</v>
      </c>
      <c r="K35" s="318">
        <v>-97</v>
      </c>
      <c r="L35" s="319">
        <v>-1.5285219035612985</v>
      </c>
    </row>
    <row r="36" spans="1:12" s="110" customFormat="1" ht="15" customHeight="1" x14ac:dyDescent="0.2">
      <c r="A36" s="120"/>
      <c r="B36" s="119"/>
      <c r="C36" s="258" t="s">
        <v>106</v>
      </c>
      <c r="E36" s="113">
        <v>44.295087213954233</v>
      </c>
      <c r="F36" s="114">
        <v>2768</v>
      </c>
      <c r="G36" s="114">
        <v>2935</v>
      </c>
      <c r="H36" s="114">
        <v>2877</v>
      </c>
      <c r="I36" s="114">
        <v>2897</v>
      </c>
      <c r="J36" s="114">
        <v>2726</v>
      </c>
      <c r="K36" s="318">
        <v>42</v>
      </c>
      <c r="L36" s="116">
        <v>1.5407190022010271</v>
      </c>
    </row>
    <row r="37" spans="1:12" s="110" customFormat="1" ht="15" customHeight="1" x14ac:dyDescent="0.2">
      <c r="A37" s="120"/>
      <c r="B37" s="119"/>
      <c r="C37" s="258" t="s">
        <v>107</v>
      </c>
      <c r="E37" s="113">
        <v>55.704912786045767</v>
      </c>
      <c r="F37" s="114">
        <v>3481</v>
      </c>
      <c r="G37" s="114">
        <v>3776</v>
      </c>
      <c r="H37" s="114">
        <v>3731</v>
      </c>
      <c r="I37" s="114">
        <v>3822</v>
      </c>
      <c r="J37" s="140">
        <v>3620</v>
      </c>
      <c r="K37" s="114">
        <v>-139</v>
      </c>
      <c r="L37" s="116">
        <v>-3.839779005524862</v>
      </c>
    </row>
    <row r="38" spans="1:12" s="110" customFormat="1" ht="15" customHeight="1" x14ac:dyDescent="0.2">
      <c r="A38" s="120"/>
      <c r="B38" s="119" t="s">
        <v>328</v>
      </c>
      <c r="C38" s="258"/>
      <c r="E38" s="113">
        <v>43.934502742017038</v>
      </c>
      <c r="F38" s="114">
        <v>11296</v>
      </c>
      <c r="G38" s="114">
        <v>11808</v>
      </c>
      <c r="H38" s="114">
        <v>11893</v>
      </c>
      <c r="I38" s="114">
        <v>11873</v>
      </c>
      <c r="J38" s="140">
        <v>11700</v>
      </c>
      <c r="K38" s="114">
        <v>-404</v>
      </c>
      <c r="L38" s="116">
        <v>-3.4529914529914532</v>
      </c>
    </row>
    <row r="39" spans="1:12" s="110" customFormat="1" ht="15" customHeight="1" x14ac:dyDescent="0.2">
      <c r="A39" s="120"/>
      <c r="B39" s="119"/>
      <c r="C39" s="258" t="s">
        <v>106</v>
      </c>
      <c r="E39" s="113">
        <v>40.536473087818699</v>
      </c>
      <c r="F39" s="115">
        <v>4579</v>
      </c>
      <c r="G39" s="114">
        <v>4788</v>
      </c>
      <c r="H39" s="114">
        <v>4837</v>
      </c>
      <c r="I39" s="114">
        <v>4840</v>
      </c>
      <c r="J39" s="140">
        <v>4760</v>
      </c>
      <c r="K39" s="114">
        <v>-181</v>
      </c>
      <c r="L39" s="116">
        <v>-3.8025210084033612</v>
      </c>
    </row>
    <row r="40" spans="1:12" s="110" customFormat="1" ht="15" customHeight="1" x14ac:dyDescent="0.2">
      <c r="A40" s="120"/>
      <c r="B40" s="119"/>
      <c r="C40" s="258" t="s">
        <v>107</v>
      </c>
      <c r="E40" s="113">
        <v>59.463526912181301</v>
      </c>
      <c r="F40" s="115">
        <v>6717</v>
      </c>
      <c r="G40" s="114">
        <v>7020</v>
      </c>
      <c r="H40" s="114">
        <v>7056</v>
      </c>
      <c r="I40" s="114">
        <v>7033</v>
      </c>
      <c r="J40" s="140">
        <v>6940</v>
      </c>
      <c r="K40" s="114">
        <v>-223</v>
      </c>
      <c r="L40" s="116">
        <v>-3.2132564841498561</v>
      </c>
    </row>
    <row r="41" spans="1:12" s="110" customFormat="1" ht="15" customHeight="1" x14ac:dyDescent="0.2">
      <c r="A41" s="120"/>
      <c r="B41" s="320" t="s">
        <v>516</v>
      </c>
      <c r="C41" s="258"/>
      <c r="E41" s="113">
        <v>11.135311734277158</v>
      </c>
      <c r="F41" s="115">
        <v>2863</v>
      </c>
      <c r="G41" s="114">
        <v>2979</v>
      </c>
      <c r="H41" s="114">
        <v>2884</v>
      </c>
      <c r="I41" s="114">
        <v>2927</v>
      </c>
      <c r="J41" s="140">
        <v>2853</v>
      </c>
      <c r="K41" s="114">
        <v>10</v>
      </c>
      <c r="L41" s="116">
        <v>0.3505082369435682</v>
      </c>
    </row>
    <row r="42" spans="1:12" s="110" customFormat="1" ht="15" customHeight="1" x14ac:dyDescent="0.2">
      <c r="A42" s="120"/>
      <c r="B42" s="119"/>
      <c r="C42" s="268" t="s">
        <v>106</v>
      </c>
      <c r="D42" s="182"/>
      <c r="E42" s="113">
        <v>40.062871114215859</v>
      </c>
      <c r="F42" s="115">
        <v>1147</v>
      </c>
      <c r="G42" s="114">
        <v>1188</v>
      </c>
      <c r="H42" s="114">
        <v>1149</v>
      </c>
      <c r="I42" s="114">
        <v>1145</v>
      </c>
      <c r="J42" s="140">
        <v>1096</v>
      </c>
      <c r="K42" s="114">
        <v>51</v>
      </c>
      <c r="L42" s="116">
        <v>4.6532846715328464</v>
      </c>
    </row>
    <row r="43" spans="1:12" s="110" customFormat="1" ht="15" customHeight="1" x14ac:dyDescent="0.2">
      <c r="A43" s="120"/>
      <c r="B43" s="119"/>
      <c r="C43" s="268" t="s">
        <v>107</v>
      </c>
      <c r="D43" s="182"/>
      <c r="E43" s="113">
        <v>59.937128885784141</v>
      </c>
      <c r="F43" s="115">
        <v>1716</v>
      </c>
      <c r="G43" s="114">
        <v>1791</v>
      </c>
      <c r="H43" s="114">
        <v>1735</v>
      </c>
      <c r="I43" s="114">
        <v>1782</v>
      </c>
      <c r="J43" s="140">
        <v>1757</v>
      </c>
      <c r="K43" s="114">
        <v>-41</v>
      </c>
      <c r="L43" s="116">
        <v>-2.3335230506545246</v>
      </c>
    </row>
    <row r="44" spans="1:12" s="110" customFormat="1" ht="15" customHeight="1" x14ac:dyDescent="0.2">
      <c r="A44" s="120"/>
      <c r="B44" s="119" t="s">
        <v>205</v>
      </c>
      <c r="C44" s="268"/>
      <c r="D44" s="182"/>
      <c r="E44" s="113">
        <v>20.625413247248261</v>
      </c>
      <c r="F44" s="115">
        <v>5303</v>
      </c>
      <c r="G44" s="114">
        <v>5670</v>
      </c>
      <c r="H44" s="114">
        <v>5713</v>
      </c>
      <c r="I44" s="114">
        <v>5735</v>
      </c>
      <c r="J44" s="140">
        <v>5750</v>
      </c>
      <c r="K44" s="114">
        <v>-447</v>
      </c>
      <c r="L44" s="116">
        <v>-7.7739130434782613</v>
      </c>
    </row>
    <row r="45" spans="1:12" s="110" customFormat="1" ht="15" customHeight="1" x14ac:dyDescent="0.2">
      <c r="A45" s="120"/>
      <c r="B45" s="119"/>
      <c r="C45" s="268" t="s">
        <v>106</v>
      </c>
      <c r="D45" s="182"/>
      <c r="E45" s="113">
        <v>36.601923439562512</v>
      </c>
      <c r="F45" s="115">
        <v>1941</v>
      </c>
      <c r="G45" s="114">
        <v>2074</v>
      </c>
      <c r="H45" s="114">
        <v>2074</v>
      </c>
      <c r="I45" s="114">
        <v>2066</v>
      </c>
      <c r="J45" s="140">
        <v>2078</v>
      </c>
      <c r="K45" s="114">
        <v>-137</v>
      </c>
      <c r="L45" s="116">
        <v>-6.592877767083734</v>
      </c>
    </row>
    <row r="46" spans="1:12" s="110" customFormat="1" ht="15" customHeight="1" x14ac:dyDescent="0.2">
      <c r="A46" s="123"/>
      <c r="B46" s="124"/>
      <c r="C46" s="260" t="s">
        <v>107</v>
      </c>
      <c r="D46" s="261"/>
      <c r="E46" s="125">
        <v>63.398076560437488</v>
      </c>
      <c r="F46" s="143">
        <v>3362</v>
      </c>
      <c r="G46" s="144">
        <v>3596</v>
      </c>
      <c r="H46" s="144">
        <v>3639</v>
      </c>
      <c r="I46" s="144">
        <v>3669</v>
      </c>
      <c r="J46" s="145">
        <v>3672</v>
      </c>
      <c r="K46" s="144">
        <v>-310</v>
      </c>
      <c r="L46" s="146">
        <v>-8.4422657952069713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25711</v>
      </c>
      <c r="E11" s="114">
        <v>27168</v>
      </c>
      <c r="F11" s="114">
        <v>27098</v>
      </c>
      <c r="G11" s="114">
        <v>27254</v>
      </c>
      <c r="H11" s="140">
        <v>26649</v>
      </c>
      <c r="I11" s="115">
        <v>-938</v>
      </c>
      <c r="J11" s="116">
        <v>-3.5198318886262148</v>
      </c>
    </row>
    <row r="12" spans="1:15" s="110" customFormat="1" ht="24.95" customHeight="1" x14ac:dyDescent="0.2">
      <c r="A12" s="193" t="s">
        <v>132</v>
      </c>
      <c r="B12" s="194" t="s">
        <v>133</v>
      </c>
      <c r="C12" s="113">
        <v>0.36560227140134571</v>
      </c>
      <c r="D12" s="115">
        <v>94</v>
      </c>
      <c r="E12" s="114">
        <v>98</v>
      </c>
      <c r="F12" s="114">
        <v>111</v>
      </c>
      <c r="G12" s="114">
        <v>135</v>
      </c>
      <c r="H12" s="140">
        <v>100</v>
      </c>
      <c r="I12" s="115">
        <v>-6</v>
      </c>
      <c r="J12" s="116">
        <v>-6</v>
      </c>
    </row>
    <row r="13" spans="1:15" s="110" customFormat="1" ht="24.95" customHeight="1" x14ac:dyDescent="0.2">
      <c r="A13" s="193" t="s">
        <v>134</v>
      </c>
      <c r="B13" s="199" t="s">
        <v>214</v>
      </c>
      <c r="C13" s="113">
        <v>0.45894753218466805</v>
      </c>
      <c r="D13" s="115">
        <v>118</v>
      </c>
      <c r="E13" s="114">
        <v>117</v>
      </c>
      <c r="F13" s="114">
        <v>127</v>
      </c>
      <c r="G13" s="114">
        <v>118</v>
      </c>
      <c r="H13" s="140">
        <v>114</v>
      </c>
      <c r="I13" s="115">
        <v>4</v>
      </c>
      <c r="J13" s="116">
        <v>3.5087719298245612</v>
      </c>
    </row>
    <row r="14" spans="1:15" s="287" customFormat="1" ht="24.95" customHeight="1" x14ac:dyDescent="0.2">
      <c r="A14" s="193" t="s">
        <v>215</v>
      </c>
      <c r="B14" s="199" t="s">
        <v>137</v>
      </c>
      <c r="C14" s="113">
        <v>3.2554159698183658</v>
      </c>
      <c r="D14" s="115">
        <v>837</v>
      </c>
      <c r="E14" s="114">
        <v>873</v>
      </c>
      <c r="F14" s="114">
        <v>897</v>
      </c>
      <c r="G14" s="114">
        <v>874</v>
      </c>
      <c r="H14" s="140">
        <v>874</v>
      </c>
      <c r="I14" s="115">
        <v>-37</v>
      </c>
      <c r="J14" s="116">
        <v>-4.2334096109839816</v>
      </c>
      <c r="K14" s="110"/>
      <c r="L14" s="110"/>
      <c r="M14" s="110"/>
      <c r="N14" s="110"/>
      <c r="O14" s="110"/>
    </row>
    <row r="15" spans="1:15" s="110" customFormat="1" ht="24.95" customHeight="1" x14ac:dyDescent="0.2">
      <c r="A15" s="193" t="s">
        <v>216</v>
      </c>
      <c r="B15" s="199" t="s">
        <v>217</v>
      </c>
      <c r="C15" s="113">
        <v>1.9758080199136556</v>
      </c>
      <c r="D15" s="115">
        <v>508</v>
      </c>
      <c r="E15" s="114">
        <v>542</v>
      </c>
      <c r="F15" s="114">
        <v>551</v>
      </c>
      <c r="G15" s="114">
        <v>538</v>
      </c>
      <c r="H15" s="140">
        <v>540</v>
      </c>
      <c r="I15" s="115">
        <v>-32</v>
      </c>
      <c r="J15" s="116">
        <v>-5.9259259259259256</v>
      </c>
    </row>
    <row r="16" spans="1:15" s="287" customFormat="1" ht="24.95" customHeight="1" x14ac:dyDescent="0.2">
      <c r="A16" s="193" t="s">
        <v>218</v>
      </c>
      <c r="B16" s="199" t="s">
        <v>141</v>
      </c>
      <c r="C16" s="113">
        <v>0.968457080626969</v>
      </c>
      <c r="D16" s="115">
        <v>249</v>
      </c>
      <c r="E16" s="114">
        <v>247</v>
      </c>
      <c r="F16" s="114">
        <v>255</v>
      </c>
      <c r="G16" s="114">
        <v>247</v>
      </c>
      <c r="H16" s="140">
        <v>243</v>
      </c>
      <c r="I16" s="115">
        <v>6</v>
      </c>
      <c r="J16" s="116">
        <v>2.4691358024691357</v>
      </c>
      <c r="K16" s="110"/>
      <c r="L16" s="110"/>
      <c r="M16" s="110"/>
      <c r="N16" s="110"/>
      <c r="O16" s="110"/>
    </row>
    <row r="17" spans="1:15" s="110" customFormat="1" ht="24.95" customHeight="1" x14ac:dyDescent="0.2">
      <c r="A17" s="193" t="s">
        <v>142</v>
      </c>
      <c r="B17" s="199" t="s">
        <v>220</v>
      </c>
      <c r="C17" s="113">
        <v>0.31115086927774105</v>
      </c>
      <c r="D17" s="115">
        <v>80</v>
      </c>
      <c r="E17" s="114">
        <v>84</v>
      </c>
      <c r="F17" s="114">
        <v>91</v>
      </c>
      <c r="G17" s="114">
        <v>89</v>
      </c>
      <c r="H17" s="140">
        <v>91</v>
      </c>
      <c r="I17" s="115">
        <v>-11</v>
      </c>
      <c r="J17" s="116">
        <v>-12.087912087912088</v>
      </c>
    </row>
    <row r="18" spans="1:15" s="287" customFormat="1" ht="24.95" customHeight="1" x14ac:dyDescent="0.2">
      <c r="A18" s="201" t="s">
        <v>144</v>
      </c>
      <c r="B18" s="202" t="s">
        <v>145</v>
      </c>
      <c r="C18" s="113">
        <v>2.8431410680253588</v>
      </c>
      <c r="D18" s="115">
        <v>731</v>
      </c>
      <c r="E18" s="114">
        <v>737</v>
      </c>
      <c r="F18" s="114">
        <v>752</v>
      </c>
      <c r="G18" s="114">
        <v>741</v>
      </c>
      <c r="H18" s="140">
        <v>727</v>
      </c>
      <c r="I18" s="115">
        <v>4</v>
      </c>
      <c r="J18" s="116">
        <v>0.55020632737276476</v>
      </c>
      <c r="K18" s="110"/>
      <c r="L18" s="110"/>
      <c r="M18" s="110"/>
      <c r="N18" s="110"/>
      <c r="O18" s="110"/>
    </row>
    <row r="19" spans="1:15" s="110" customFormat="1" ht="24.95" customHeight="1" x14ac:dyDescent="0.2">
      <c r="A19" s="193" t="s">
        <v>146</v>
      </c>
      <c r="B19" s="199" t="s">
        <v>147</v>
      </c>
      <c r="C19" s="113">
        <v>14.456847263817043</v>
      </c>
      <c r="D19" s="115">
        <v>3717</v>
      </c>
      <c r="E19" s="114">
        <v>3836</v>
      </c>
      <c r="F19" s="114">
        <v>3749</v>
      </c>
      <c r="G19" s="114">
        <v>3699</v>
      </c>
      <c r="H19" s="140">
        <v>3780</v>
      </c>
      <c r="I19" s="115">
        <v>-63</v>
      </c>
      <c r="J19" s="116">
        <v>-1.6666666666666667</v>
      </c>
    </row>
    <row r="20" spans="1:15" s="287" customFormat="1" ht="24.95" customHeight="1" x14ac:dyDescent="0.2">
      <c r="A20" s="193" t="s">
        <v>148</v>
      </c>
      <c r="B20" s="199" t="s">
        <v>149</v>
      </c>
      <c r="C20" s="113">
        <v>3.4498852631169536</v>
      </c>
      <c r="D20" s="115">
        <v>887</v>
      </c>
      <c r="E20" s="114">
        <v>940</v>
      </c>
      <c r="F20" s="114">
        <v>962</v>
      </c>
      <c r="G20" s="114">
        <v>938</v>
      </c>
      <c r="H20" s="140">
        <v>940</v>
      </c>
      <c r="I20" s="115">
        <v>-53</v>
      </c>
      <c r="J20" s="116">
        <v>-5.6382978723404253</v>
      </c>
      <c r="K20" s="110"/>
      <c r="L20" s="110"/>
      <c r="M20" s="110"/>
      <c r="N20" s="110"/>
      <c r="O20" s="110"/>
    </row>
    <row r="21" spans="1:15" s="110" customFormat="1" ht="24.95" customHeight="1" x14ac:dyDescent="0.2">
      <c r="A21" s="201" t="s">
        <v>150</v>
      </c>
      <c r="B21" s="202" t="s">
        <v>151</v>
      </c>
      <c r="C21" s="113">
        <v>11.656489440317374</v>
      </c>
      <c r="D21" s="115">
        <v>2997</v>
      </c>
      <c r="E21" s="114">
        <v>3590</v>
      </c>
      <c r="F21" s="114">
        <v>3589</v>
      </c>
      <c r="G21" s="114">
        <v>3691</v>
      </c>
      <c r="H21" s="140">
        <v>3448</v>
      </c>
      <c r="I21" s="115">
        <v>-451</v>
      </c>
      <c r="J21" s="116">
        <v>-13.080046403712297</v>
      </c>
    </row>
    <row r="22" spans="1:15" s="110" customFormat="1" ht="24.95" customHeight="1" x14ac:dyDescent="0.2">
      <c r="A22" s="201" t="s">
        <v>152</v>
      </c>
      <c r="B22" s="199" t="s">
        <v>153</v>
      </c>
      <c r="C22" s="113">
        <v>3.4965578935086148</v>
      </c>
      <c r="D22" s="115">
        <v>899</v>
      </c>
      <c r="E22" s="114">
        <v>928</v>
      </c>
      <c r="F22" s="114">
        <v>939</v>
      </c>
      <c r="G22" s="114">
        <v>971</v>
      </c>
      <c r="H22" s="140">
        <v>951</v>
      </c>
      <c r="I22" s="115">
        <v>-52</v>
      </c>
      <c r="J22" s="116">
        <v>-5.4679284963196633</v>
      </c>
    </row>
    <row r="23" spans="1:15" s="110" customFormat="1" ht="24.95" customHeight="1" x14ac:dyDescent="0.2">
      <c r="A23" s="193" t="s">
        <v>154</v>
      </c>
      <c r="B23" s="199" t="s">
        <v>155</v>
      </c>
      <c r="C23" s="113">
        <v>0.9178950643693361</v>
      </c>
      <c r="D23" s="115">
        <v>236</v>
      </c>
      <c r="E23" s="114">
        <v>244</v>
      </c>
      <c r="F23" s="114">
        <v>246</v>
      </c>
      <c r="G23" s="114">
        <v>250</v>
      </c>
      <c r="H23" s="140">
        <v>250</v>
      </c>
      <c r="I23" s="115">
        <v>-14</v>
      </c>
      <c r="J23" s="116">
        <v>-5.6</v>
      </c>
    </row>
    <row r="24" spans="1:15" s="110" customFormat="1" ht="24.95" customHeight="1" x14ac:dyDescent="0.2">
      <c r="A24" s="193" t="s">
        <v>156</v>
      </c>
      <c r="B24" s="199" t="s">
        <v>221</v>
      </c>
      <c r="C24" s="113">
        <v>10.956399984442456</v>
      </c>
      <c r="D24" s="115">
        <v>2817</v>
      </c>
      <c r="E24" s="114">
        <v>2854</v>
      </c>
      <c r="F24" s="114">
        <v>2882</v>
      </c>
      <c r="G24" s="114">
        <v>2890</v>
      </c>
      <c r="H24" s="140">
        <v>2899</v>
      </c>
      <c r="I24" s="115">
        <v>-82</v>
      </c>
      <c r="J24" s="116">
        <v>-2.8285615729561919</v>
      </c>
    </row>
    <row r="25" spans="1:15" s="110" customFormat="1" ht="24.95" customHeight="1" x14ac:dyDescent="0.2">
      <c r="A25" s="193" t="s">
        <v>222</v>
      </c>
      <c r="B25" s="204" t="s">
        <v>159</v>
      </c>
      <c r="C25" s="113">
        <v>16.984948076698689</v>
      </c>
      <c r="D25" s="115">
        <v>4367</v>
      </c>
      <c r="E25" s="114">
        <v>4564</v>
      </c>
      <c r="F25" s="114">
        <v>4678</v>
      </c>
      <c r="G25" s="114">
        <v>4588</v>
      </c>
      <c r="H25" s="140">
        <v>4449</v>
      </c>
      <c r="I25" s="115">
        <v>-82</v>
      </c>
      <c r="J25" s="116">
        <v>-1.8431108114182961</v>
      </c>
    </row>
    <row r="26" spans="1:15" s="110" customFormat="1" ht="24.95" customHeight="1" x14ac:dyDescent="0.2">
      <c r="A26" s="201">
        <v>782.78300000000002</v>
      </c>
      <c r="B26" s="203" t="s">
        <v>160</v>
      </c>
      <c r="C26" s="113">
        <v>1.1901520749873595</v>
      </c>
      <c r="D26" s="115">
        <v>306</v>
      </c>
      <c r="E26" s="114">
        <v>319</v>
      </c>
      <c r="F26" s="114">
        <v>303</v>
      </c>
      <c r="G26" s="114">
        <v>307</v>
      </c>
      <c r="H26" s="140">
        <v>298</v>
      </c>
      <c r="I26" s="115">
        <v>8</v>
      </c>
      <c r="J26" s="116">
        <v>2.6845637583892619</v>
      </c>
    </row>
    <row r="27" spans="1:15" s="110" customFormat="1" ht="24.95" customHeight="1" x14ac:dyDescent="0.2">
      <c r="A27" s="193" t="s">
        <v>161</v>
      </c>
      <c r="B27" s="199" t="s">
        <v>162</v>
      </c>
      <c r="C27" s="113">
        <v>1.0695811131422348</v>
      </c>
      <c r="D27" s="115">
        <v>275</v>
      </c>
      <c r="E27" s="114">
        <v>351</v>
      </c>
      <c r="F27" s="114">
        <v>291</v>
      </c>
      <c r="G27" s="114">
        <v>281</v>
      </c>
      <c r="H27" s="140">
        <v>265</v>
      </c>
      <c r="I27" s="115">
        <v>10</v>
      </c>
      <c r="J27" s="116">
        <v>3.7735849056603774</v>
      </c>
    </row>
    <row r="28" spans="1:15" s="110" customFormat="1" ht="24.95" customHeight="1" x14ac:dyDescent="0.2">
      <c r="A28" s="193" t="s">
        <v>163</v>
      </c>
      <c r="B28" s="199" t="s">
        <v>164</v>
      </c>
      <c r="C28" s="113">
        <v>3.018163431994088</v>
      </c>
      <c r="D28" s="115">
        <v>776</v>
      </c>
      <c r="E28" s="114">
        <v>906</v>
      </c>
      <c r="F28" s="114">
        <v>752</v>
      </c>
      <c r="G28" s="114">
        <v>901</v>
      </c>
      <c r="H28" s="140">
        <v>765</v>
      </c>
      <c r="I28" s="115">
        <v>11</v>
      </c>
      <c r="J28" s="116">
        <v>1.4379084967320261</v>
      </c>
    </row>
    <row r="29" spans="1:15" s="110" customFormat="1" ht="24.95" customHeight="1" x14ac:dyDescent="0.2">
      <c r="A29" s="193">
        <v>86</v>
      </c>
      <c r="B29" s="199" t="s">
        <v>165</v>
      </c>
      <c r="C29" s="113">
        <v>8.031581813231691</v>
      </c>
      <c r="D29" s="115">
        <v>2065</v>
      </c>
      <c r="E29" s="114">
        <v>2076</v>
      </c>
      <c r="F29" s="114">
        <v>2033</v>
      </c>
      <c r="G29" s="114">
        <v>2064</v>
      </c>
      <c r="H29" s="140">
        <v>2062</v>
      </c>
      <c r="I29" s="115">
        <v>3</v>
      </c>
      <c r="J29" s="116">
        <v>0.14548981571290009</v>
      </c>
    </row>
    <row r="30" spans="1:15" s="110" customFormat="1" ht="24.95" customHeight="1" x14ac:dyDescent="0.2">
      <c r="A30" s="193">
        <v>87.88</v>
      </c>
      <c r="B30" s="204" t="s">
        <v>166</v>
      </c>
      <c r="C30" s="113">
        <v>5.2390027614639649</v>
      </c>
      <c r="D30" s="115">
        <v>1347</v>
      </c>
      <c r="E30" s="114">
        <v>1347</v>
      </c>
      <c r="F30" s="114">
        <v>1386</v>
      </c>
      <c r="G30" s="114">
        <v>1405</v>
      </c>
      <c r="H30" s="140">
        <v>1397</v>
      </c>
      <c r="I30" s="115">
        <v>-50</v>
      </c>
      <c r="J30" s="116">
        <v>-3.5790980672870436</v>
      </c>
    </row>
    <row r="31" spans="1:15" s="110" customFormat="1" ht="24.95" customHeight="1" x14ac:dyDescent="0.2">
      <c r="A31" s="193" t="s">
        <v>167</v>
      </c>
      <c r="B31" s="199" t="s">
        <v>168</v>
      </c>
      <c r="C31" s="113">
        <v>12.609388977480457</v>
      </c>
      <c r="D31" s="115">
        <v>3242</v>
      </c>
      <c r="E31" s="114">
        <v>3388</v>
      </c>
      <c r="F31" s="114">
        <v>3401</v>
      </c>
      <c r="G31" s="114">
        <v>3401</v>
      </c>
      <c r="H31" s="140">
        <v>3330</v>
      </c>
      <c r="I31" s="115">
        <v>-88</v>
      </c>
      <c r="J31" s="116">
        <v>-2.6426426426426426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0.36560227140134571</v>
      </c>
      <c r="D34" s="115">
        <v>94</v>
      </c>
      <c r="E34" s="114">
        <v>98</v>
      </c>
      <c r="F34" s="114">
        <v>111</v>
      </c>
      <c r="G34" s="114">
        <v>135</v>
      </c>
      <c r="H34" s="140">
        <v>100</v>
      </c>
      <c r="I34" s="115">
        <v>-6</v>
      </c>
      <c r="J34" s="116">
        <v>-6</v>
      </c>
    </row>
    <row r="35" spans="1:10" s="110" customFormat="1" ht="24.95" customHeight="1" x14ac:dyDescent="0.2">
      <c r="A35" s="292" t="s">
        <v>171</v>
      </c>
      <c r="B35" s="293" t="s">
        <v>172</v>
      </c>
      <c r="C35" s="113">
        <v>6.5575045700283923</v>
      </c>
      <c r="D35" s="115">
        <v>1686</v>
      </c>
      <c r="E35" s="114">
        <v>1727</v>
      </c>
      <c r="F35" s="114">
        <v>1776</v>
      </c>
      <c r="G35" s="114">
        <v>1733</v>
      </c>
      <c r="H35" s="140">
        <v>1715</v>
      </c>
      <c r="I35" s="115">
        <v>-29</v>
      </c>
      <c r="J35" s="116">
        <v>-1.6909620991253644</v>
      </c>
    </row>
    <row r="36" spans="1:10" s="110" customFormat="1" ht="24.95" customHeight="1" x14ac:dyDescent="0.2">
      <c r="A36" s="294" t="s">
        <v>173</v>
      </c>
      <c r="B36" s="295" t="s">
        <v>174</v>
      </c>
      <c r="C36" s="125">
        <v>93.076893158570257</v>
      </c>
      <c r="D36" s="143">
        <v>23931</v>
      </c>
      <c r="E36" s="144">
        <v>25343</v>
      </c>
      <c r="F36" s="144">
        <v>25211</v>
      </c>
      <c r="G36" s="144">
        <v>25386</v>
      </c>
      <c r="H36" s="145">
        <v>24834</v>
      </c>
      <c r="I36" s="143">
        <v>-903</v>
      </c>
      <c r="J36" s="146">
        <v>-3.636143996134332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25711</v>
      </c>
      <c r="F11" s="264">
        <v>27168</v>
      </c>
      <c r="G11" s="264">
        <v>27098</v>
      </c>
      <c r="H11" s="264">
        <v>27254</v>
      </c>
      <c r="I11" s="265">
        <v>26649</v>
      </c>
      <c r="J11" s="263">
        <v>-938</v>
      </c>
      <c r="K11" s="266">
        <v>-3.5198318886262148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43.296643459997668</v>
      </c>
      <c r="E13" s="115">
        <v>11132</v>
      </c>
      <c r="F13" s="114">
        <v>11534</v>
      </c>
      <c r="G13" s="114">
        <v>11642</v>
      </c>
      <c r="H13" s="114">
        <v>11604</v>
      </c>
      <c r="I13" s="140">
        <v>11437</v>
      </c>
      <c r="J13" s="115">
        <v>-305</v>
      </c>
      <c r="K13" s="116">
        <v>-2.6667832473550757</v>
      </c>
    </row>
    <row r="14" spans="1:15" ht="15.95" customHeight="1" x14ac:dyDescent="0.2">
      <c r="A14" s="306" t="s">
        <v>230</v>
      </c>
      <c r="B14" s="307"/>
      <c r="C14" s="308"/>
      <c r="D14" s="113">
        <v>42.915483645132433</v>
      </c>
      <c r="E14" s="115">
        <v>11034</v>
      </c>
      <c r="F14" s="114">
        <v>11716</v>
      </c>
      <c r="G14" s="114">
        <v>11752</v>
      </c>
      <c r="H14" s="114">
        <v>11878</v>
      </c>
      <c r="I14" s="140">
        <v>11595</v>
      </c>
      <c r="J14" s="115">
        <v>-561</v>
      </c>
      <c r="K14" s="116">
        <v>-4.8382923673997409</v>
      </c>
    </row>
    <row r="15" spans="1:15" ht="15.95" customHeight="1" x14ac:dyDescent="0.2">
      <c r="A15" s="306" t="s">
        <v>231</v>
      </c>
      <c r="B15" s="307"/>
      <c r="C15" s="308"/>
      <c r="D15" s="113">
        <v>6.1919022986270464</v>
      </c>
      <c r="E15" s="115">
        <v>1592</v>
      </c>
      <c r="F15" s="114">
        <v>1770</v>
      </c>
      <c r="G15" s="114">
        <v>1725</v>
      </c>
      <c r="H15" s="114">
        <v>1636</v>
      </c>
      <c r="I15" s="140">
        <v>1637</v>
      </c>
      <c r="J15" s="115">
        <v>-45</v>
      </c>
      <c r="K15" s="116">
        <v>-2.7489309712889431</v>
      </c>
    </row>
    <row r="16" spans="1:15" ht="15.95" customHeight="1" x14ac:dyDescent="0.2">
      <c r="A16" s="306" t="s">
        <v>232</v>
      </c>
      <c r="B16" s="307"/>
      <c r="C16" s="308"/>
      <c r="D16" s="113">
        <v>4.0021780560849445</v>
      </c>
      <c r="E16" s="115">
        <v>1029</v>
      </c>
      <c r="F16" s="114">
        <v>1166</v>
      </c>
      <c r="G16" s="114">
        <v>1016</v>
      </c>
      <c r="H16" s="114">
        <v>1153</v>
      </c>
      <c r="I16" s="140">
        <v>1031</v>
      </c>
      <c r="J16" s="115">
        <v>-2</v>
      </c>
      <c r="K16" s="116">
        <v>-0.19398642095053345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0.25281008128816462</v>
      </c>
      <c r="E18" s="115">
        <v>65</v>
      </c>
      <c r="F18" s="114">
        <v>66</v>
      </c>
      <c r="G18" s="114">
        <v>78</v>
      </c>
      <c r="H18" s="114">
        <v>86</v>
      </c>
      <c r="I18" s="140">
        <v>84</v>
      </c>
      <c r="J18" s="115">
        <v>-19</v>
      </c>
      <c r="K18" s="116">
        <v>-22.61904761904762</v>
      </c>
    </row>
    <row r="19" spans="1:11" ht="14.1" customHeight="1" x14ac:dyDescent="0.2">
      <c r="A19" s="306" t="s">
        <v>235</v>
      </c>
      <c r="B19" s="307" t="s">
        <v>236</v>
      </c>
      <c r="C19" s="308"/>
      <c r="D19" s="113">
        <v>0.14001789117498348</v>
      </c>
      <c r="E19" s="115">
        <v>36</v>
      </c>
      <c r="F19" s="114">
        <v>38</v>
      </c>
      <c r="G19" s="114">
        <v>50</v>
      </c>
      <c r="H19" s="114">
        <v>57</v>
      </c>
      <c r="I19" s="140">
        <v>52</v>
      </c>
      <c r="J19" s="115">
        <v>-16</v>
      </c>
      <c r="K19" s="116">
        <v>-30.76923076923077</v>
      </c>
    </row>
    <row r="20" spans="1:11" ht="14.1" customHeight="1" x14ac:dyDescent="0.2">
      <c r="A20" s="306">
        <v>12</v>
      </c>
      <c r="B20" s="307" t="s">
        <v>237</v>
      </c>
      <c r="C20" s="308"/>
      <c r="D20" s="113">
        <v>0.95289953716308196</v>
      </c>
      <c r="E20" s="115">
        <v>245</v>
      </c>
      <c r="F20" s="114">
        <v>262</v>
      </c>
      <c r="G20" s="114">
        <v>267</v>
      </c>
      <c r="H20" s="114">
        <v>260</v>
      </c>
      <c r="I20" s="140">
        <v>255</v>
      </c>
      <c r="J20" s="115">
        <v>-10</v>
      </c>
      <c r="K20" s="116">
        <v>-3.9215686274509802</v>
      </c>
    </row>
    <row r="21" spans="1:11" ht="14.1" customHeight="1" x14ac:dyDescent="0.2">
      <c r="A21" s="306">
        <v>21</v>
      </c>
      <c r="B21" s="307" t="s">
        <v>238</v>
      </c>
      <c r="C21" s="308"/>
      <c r="D21" s="113" t="s">
        <v>513</v>
      </c>
      <c r="E21" s="115" t="s">
        <v>513</v>
      </c>
      <c r="F21" s="114">
        <v>8</v>
      </c>
      <c r="G21" s="114">
        <v>8</v>
      </c>
      <c r="H21" s="114">
        <v>7</v>
      </c>
      <c r="I21" s="140">
        <v>8</v>
      </c>
      <c r="J21" s="115" t="s">
        <v>513</v>
      </c>
      <c r="K21" s="116" t="s">
        <v>513</v>
      </c>
    </row>
    <row r="22" spans="1:11" ht="14.1" customHeight="1" x14ac:dyDescent="0.2">
      <c r="A22" s="306">
        <v>22</v>
      </c>
      <c r="B22" s="307" t="s">
        <v>239</v>
      </c>
      <c r="C22" s="308"/>
      <c r="D22" s="113">
        <v>0.10890280424720937</v>
      </c>
      <c r="E22" s="115">
        <v>28</v>
      </c>
      <c r="F22" s="114">
        <v>35</v>
      </c>
      <c r="G22" s="114">
        <v>42</v>
      </c>
      <c r="H22" s="114">
        <v>44</v>
      </c>
      <c r="I22" s="140">
        <v>54</v>
      </c>
      <c r="J22" s="115">
        <v>-26</v>
      </c>
      <c r="K22" s="116">
        <v>-48.148148148148145</v>
      </c>
    </row>
    <row r="23" spans="1:11" ht="14.1" customHeight="1" x14ac:dyDescent="0.2">
      <c r="A23" s="306">
        <v>23</v>
      </c>
      <c r="B23" s="307" t="s">
        <v>240</v>
      </c>
      <c r="C23" s="308"/>
      <c r="D23" s="113">
        <v>0.41616428765897867</v>
      </c>
      <c r="E23" s="115">
        <v>107</v>
      </c>
      <c r="F23" s="114">
        <v>117</v>
      </c>
      <c r="G23" s="114">
        <v>124</v>
      </c>
      <c r="H23" s="114">
        <v>117</v>
      </c>
      <c r="I23" s="140">
        <v>126</v>
      </c>
      <c r="J23" s="115">
        <v>-19</v>
      </c>
      <c r="K23" s="116">
        <v>-15.079365079365079</v>
      </c>
    </row>
    <row r="24" spans="1:11" ht="14.1" customHeight="1" x14ac:dyDescent="0.2">
      <c r="A24" s="306">
        <v>24</v>
      </c>
      <c r="B24" s="307" t="s">
        <v>241</v>
      </c>
      <c r="C24" s="308"/>
      <c r="D24" s="113">
        <v>0.1983586791645599</v>
      </c>
      <c r="E24" s="115">
        <v>51</v>
      </c>
      <c r="F24" s="114">
        <v>59</v>
      </c>
      <c r="G24" s="114">
        <v>62</v>
      </c>
      <c r="H24" s="114">
        <v>59</v>
      </c>
      <c r="I24" s="140">
        <v>55</v>
      </c>
      <c r="J24" s="115">
        <v>-4</v>
      </c>
      <c r="K24" s="116">
        <v>-7.2727272727272725</v>
      </c>
    </row>
    <row r="25" spans="1:11" ht="14.1" customHeight="1" x14ac:dyDescent="0.2">
      <c r="A25" s="306">
        <v>25</v>
      </c>
      <c r="B25" s="307" t="s">
        <v>242</v>
      </c>
      <c r="C25" s="308"/>
      <c r="D25" s="113">
        <v>0.57562910816382096</v>
      </c>
      <c r="E25" s="115">
        <v>148</v>
      </c>
      <c r="F25" s="114">
        <v>151</v>
      </c>
      <c r="G25" s="114">
        <v>145</v>
      </c>
      <c r="H25" s="114">
        <v>145</v>
      </c>
      <c r="I25" s="140">
        <v>153</v>
      </c>
      <c r="J25" s="115">
        <v>-5</v>
      </c>
      <c r="K25" s="116">
        <v>-3.2679738562091503</v>
      </c>
    </row>
    <row r="26" spans="1:11" ht="14.1" customHeight="1" x14ac:dyDescent="0.2">
      <c r="A26" s="306">
        <v>26</v>
      </c>
      <c r="B26" s="307" t="s">
        <v>243</v>
      </c>
      <c r="C26" s="308"/>
      <c r="D26" s="113">
        <v>0.54451402123604686</v>
      </c>
      <c r="E26" s="115">
        <v>140</v>
      </c>
      <c r="F26" s="114">
        <v>151</v>
      </c>
      <c r="G26" s="114">
        <v>159</v>
      </c>
      <c r="H26" s="114">
        <v>162</v>
      </c>
      <c r="I26" s="140">
        <v>165</v>
      </c>
      <c r="J26" s="115">
        <v>-25</v>
      </c>
      <c r="K26" s="116">
        <v>-15.151515151515152</v>
      </c>
    </row>
    <row r="27" spans="1:11" ht="14.1" customHeight="1" x14ac:dyDescent="0.2">
      <c r="A27" s="306">
        <v>27</v>
      </c>
      <c r="B27" s="307" t="s">
        <v>244</v>
      </c>
      <c r="C27" s="308"/>
      <c r="D27" s="113">
        <v>0.35782349966940219</v>
      </c>
      <c r="E27" s="115">
        <v>92</v>
      </c>
      <c r="F27" s="114">
        <v>92</v>
      </c>
      <c r="G27" s="114">
        <v>87</v>
      </c>
      <c r="H27" s="114">
        <v>82</v>
      </c>
      <c r="I27" s="140">
        <v>82</v>
      </c>
      <c r="J27" s="115">
        <v>10</v>
      </c>
      <c r="K27" s="116">
        <v>12.195121951219512</v>
      </c>
    </row>
    <row r="28" spans="1:11" ht="14.1" customHeight="1" x14ac:dyDescent="0.2">
      <c r="A28" s="306">
        <v>28</v>
      </c>
      <c r="B28" s="307" t="s">
        <v>245</v>
      </c>
      <c r="C28" s="308"/>
      <c r="D28" s="113">
        <v>0.19057990743261638</v>
      </c>
      <c r="E28" s="115">
        <v>49</v>
      </c>
      <c r="F28" s="114">
        <v>55</v>
      </c>
      <c r="G28" s="114">
        <v>53</v>
      </c>
      <c r="H28" s="114">
        <v>53</v>
      </c>
      <c r="I28" s="140">
        <v>54</v>
      </c>
      <c r="J28" s="115">
        <v>-5</v>
      </c>
      <c r="K28" s="116">
        <v>-9.2592592592592595</v>
      </c>
    </row>
    <row r="29" spans="1:11" ht="14.1" customHeight="1" x14ac:dyDescent="0.2">
      <c r="A29" s="306">
        <v>29</v>
      </c>
      <c r="B29" s="307" t="s">
        <v>246</v>
      </c>
      <c r="C29" s="308"/>
      <c r="D29" s="113">
        <v>2.6097779160670531</v>
      </c>
      <c r="E29" s="115">
        <v>671</v>
      </c>
      <c r="F29" s="114">
        <v>767</v>
      </c>
      <c r="G29" s="114">
        <v>735</v>
      </c>
      <c r="H29" s="114">
        <v>771</v>
      </c>
      <c r="I29" s="140">
        <v>762</v>
      </c>
      <c r="J29" s="115">
        <v>-91</v>
      </c>
      <c r="K29" s="116">
        <v>-11.94225721784777</v>
      </c>
    </row>
    <row r="30" spans="1:11" ht="14.1" customHeight="1" x14ac:dyDescent="0.2">
      <c r="A30" s="306" t="s">
        <v>247</v>
      </c>
      <c r="B30" s="307" t="s">
        <v>248</v>
      </c>
      <c r="C30" s="308"/>
      <c r="D30" s="113">
        <v>0.26447823888607991</v>
      </c>
      <c r="E30" s="115">
        <v>68</v>
      </c>
      <c r="F30" s="114" t="s">
        <v>513</v>
      </c>
      <c r="G30" s="114" t="s">
        <v>513</v>
      </c>
      <c r="H30" s="114" t="s">
        <v>513</v>
      </c>
      <c r="I30" s="140" t="s">
        <v>513</v>
      </c>
      <c r="J30" s="115" t="s">
        <v>513</v>
      </c>
      <c r="K30" s="116" t="s">
        <v>513</v>
      </c>
    </row>
    <row r="31" spans="1:11" ht="14.1" customHeight="1" x14ac:dyDescent="0.2">
      <c r="A31" s="306" t="s">
        <v>249</v>
      </c>
      <c r="B31" s="307" t="s">
        <v>250</v>
      </c>
      <c r="C31" s="308"/>
      <c r="D31" s="113">
        <v>2.3452996771809733</v>
      </c>
      <c r="E31" s="115">
        <v>603</v>
      </c>
      <c r="F31" s="114">
        <v>702</v>
      </c>
      <c r="G31" s="114">
        <v>676</v>
      </c>
      <c r="H31" s="114">
        <v>710</v>
      </c>
      <c r="I31" s="140">
        <v>702</v>
      </c>
      <c r="J31" s="115">
        <v>-99</v>
      </c>
      <c r="K31" s="116">
        <v>-14.102564102564102</v>
      </c>
    </row>
    <row r="32" spans="1:11" ht="14.1" customHeight="1" x14ac:dyDescent="0.2">
      <c r="A32" s="306">
        <v>31</v>
      </c>
      <c r="B32" s="307" t="s">
        <v>251</v>
      </c>
      <c r="C32" s="308"/>
      <c r="D32" s="113">
        <v>0.20224806503053167</v>
      </c>
      <c r="E32" s="115">
        <v>52</v>
      </c>
      <c r="F32" s="114">
        <v>48</v>
      </c>
      <c r="G32" s="114">
        <v>46</v>
      </c>
      <c r="H32" s="114">
        <v>51</v>
      </c>
      <c r="I32" s="140">
        <v>47</v>
      </c>
      <c r="J32" s="115">
        <v>5</v>
      </c>
      <c r="K32" s="116">
        <v>10.638297872340425</v>
      </c>
    </row>
    <row r="33" spans="1:11" ht="14.1" customHeight="1" x14ac:dyDescent="0.2">
      <c r="A33" s="306">
        <v>32</v>
      </c>
      <c r="B33" s="307" t="s">
        <v>252</v>
      </c>
      <c r="C33" s="308"/>
      <c r="D33" s="113">
        <v>0.41616428765897867</v>
      </c>
      <c r="E33" s="115">
        <v>107</v>
      </c>
      <c r="F33" s="114">
        <v>106</v>
      </c>
      <c r="G33" s="114">
        <v>118</v>
      </c>
      <c r="H33" s="114">
        <v>124</v>
      </c>
      <c r="I33" s="140">
        <v>108</v>
      </c>
      <c r="J33" s="115">
        <v>-1</v>
      </c>
      <c r="K33" s="116">
        <v>-0.92592592592592593</v>
      </c>
    </row>
    <row r="34" spans="1:11" ht="14.1" customHeight="1" x14ac:dyDescent="0.2">
      <c r="A34" s="306">
        <v>33</v>
      </c>
      <c r="B34" s="307" t="s">
        <v>253</v>
      </c>
      <c r="C34" s="308"/>
      <c r="D34" s="113">
        <v>0.40449613006106333</v>
      </c>
      <c r="E34" s="115">
        <v>104</v>
      </c>
      <c r="F34" s="114">
        <v>94</v>
      </c>
      <c r="G34" s="114">
        <v>100</v>
      </c>
      <c r="H34" s="114">
        <v>90</v>
      </c>
      <c r="I34" s="140">
        <v>87</v>
      </c>
      <c r="J34" s="115">
        <v>17</v>
      </c>
      <c r="K34" s="116">
        <v>19.540229885057471</v>
      </c>
    </row>
    <row r="35" spans="1:11" ht="14.1" customHeight="1" x14ac:dyDescent="0.2">
      <c r="A35" s="306">
        <v>34</v>
      </c>
      <c r="B35" s="307" t="s">
        <v>254</v>
      </c>
      <c r="C35" s="308"/>
      <c r="D35" s="113">
        <v>4.2044261211154756</v>
      </c>
      <c r="E35" s="115">
        <v>1081</v>
      </c>
      <c r="F35" s="114">
        <v>1114</v>
      </c>
      <c r="G35" s="114">
        <v>1104</v>
      </c>
      <c r="H35" s="114">
        <v>1113</v>
      </c>
      <c r="I35" s="140">
        <v>1130</v>
      </c>
      <c r="J35" s="115">
        <v>-49</v>
      </c>
      <c r="K35" s="116">
        <v>-4.336283185840708</v>
      </c>
    </row>
    <row r="36" spans="1:11" ht="14.1" customHeight="1" x14ac:dyDescent="0.2">
      <c r="A36" s="306">
        <v>41</v>
      </c>
      <c r="B36" s="307" t="s">
        <v>255</v>
      </c>
      <c r="C36" s="308"/>
      <c r="D36" s="113">
        <v>0.10501341838123761</v>
      </c>
      <c r="E36" s="115">
        <v>27</v>
      </c>
      <c r="F36" s="114">
        <v>27</v>
      </c>
      <c r="G36" s="114">
        <v>27</v>
      </c>
      <c r="H36" s="114">
        <v>23</v>
      </c>
      <c r="I36" s="140">
        <v>26</v>
      </c>
      <c r="J36" s="115">
        <v>1</v>
      </c>
      <c r="K36" s="116">
        <v>3.8461538461538463</v>
      </c>
    </row>
    <row r="37" spans="1:11" ht="14.1" customHeight="1" x14ac:dyDescent="0.2">
      <c r="A37" s="306">
        <v>42</v>
      </c>
      <c r="B37" s="307" t="s">
        <v>256</v>
      </c>
      <c r="C37" s="308"/>
      <c r="D37" s="113">
        <v>3.8893858659717631E-2</v>
      </c>
      <c r="E37" s="115">
        <v>10</v>
      </c>
      <c r="F37" s="114">
        <v>11</v>
      </c>
      <c r="G37" s="114">
        <v>11</v>
      </c>
      <c r="H37" s="114">
        <v>12</v>
      </c>
      <c r="I37" s="140">
        <v>13</v>
      </c>
      <c r="J37" s="115">
        <v>-3</v>
      </c>
      <c r="K37" s="116">
        <v>-23.076923076923077</v>
      </c>
    </row>
    <row r="38" spans="1:11" ht="14.1" customHeight="1" x14ac:dyDescent="0.2">
      <c r="A38" s="306">
        <v>43</v>
      </c>
      <c r="B38" s="307" t="s">
        <v>257</v>
      </c>
      <c r="C38" s="308"/>
      <c r="D38" s="113">
        <v>0.47839446151452686</v>
      </c>
      <c r="E38" s="115">
        <v>123</v>
      </c>
      <c r="F38" s="114">
        <v>115</v>
      </c>
      <c r="G38" s="114">
        <v>116</v>
      </c>
      <c r="H38" s="114">
        <v>120</v>
      </c>
      <c r="I38" s="140">
        <v>118</v>
      </c>
      <c r="J38" s="115">
        <v>5</v>
      </c>
      <c r="K38" s="116">
        <v>4.2372881355932206</v>
      </c>
    </row>
    <row r="39" spans="1:11" ht="14.1" customHeight="1" x14ac:dyDescent="0.2">
      <c r="A39" s="306">
        <v>51</v>
      </c>
      <c r="B39" s="307" t="s">
        <v>258</v>
      </c>
      <c r="C39" s="308"/>
      <c r="D39" s="113">
        <v>5.6201625763291974</v>
      </c>
      <c r="E39" s="115">
        <v>1445</v>
      </c>
      <c r="F39" s="114">
        <v>1470</v>
      </c>
      <c r="G39" s="114">
        <v>1490</v>
      </c>
      <c r="H39" s="114">
        <v>1474</v>
      </c>
      <c r="I39" s="140">
        <v>1515</v>
      </c>
      <c r="J39" s="115">
        <v>-70</v>
      </c>
      <c r="K39" s="116">
        <v>-4.6204620462046204</v>
      </c>
    </row>
    <row r="40" spans="1:11" ht="14.1" customHeight="1" x14ac:dyDescent="0.2">
      <c r="A40" s="306" t="s">
        <v>259</v>
      </c>
      <c r="B40" s="307" t="s">
        <v>260</v>
      </c>
      <c r="C40" s="308"/>
      <c r="D40" s="113">
        <v>5.3673524950410334</v>
      </c>
      <c r="E40" s="115">
        <v>1380</v>
      </c>
      <c r="F40" s="114">
        <v>1404</v>
      </c>
      <c r="G40" s="114">
        <v>1425</v>
      </c>
      <c r="H40" s="114">
        <v>1396</v>
      </c>
      <c r="I40" s="140">
        <v>1441</v>
      </c>
      <c r="J40" s="115">
        <v>-61</v>
      </c>
      <c r="K40" s="116">
        <v>-4.2331714087439281</v>
      </c>
    </row>
    <row r="41" spans="1:11" ht="14.1" customHeight="1" x14ac:dyDescent="0.2">
      <c r="A41" s="306"/>
      <c r="B41" s="307" t="s">
        <v>261</v>
      </c>
      <c r="C41" s="308"/>
      <c r="D41" s="113">
        <v>2.4814281824899846</v>
      </c>
      <c r="E41" s="115">
        <v>638</v>
      </c>
      <c r="F41" s="114">
        <v>661</v>
      </c>
      <c r="G41" s="114">
        <v>673</v>
      </c>
      <c r="H41" s="114">
        <v>638</v>
      </c>
      <c r="I41" s="140">
        <v>676</v>
      </c>
      <c r="J41" s="115">
        <v>-38</v>
      </c>
      <c r="K41" s="116">
        <v>-5.6213017751479288</v>
      </c>
    </row>
    <row r="42" spans="1:11" ht="14.1" customHeight="1" x14ac:dyDescent="0.2">
      <c r="A42" s="306">
        <v>52</v>
      </c>
      <c r="B42" s="307" t="s">
        <v>262</v>
      </c>
      <c r="C42" s="308"/>
      <c r="D42" s="113">
        <v>2.8159153669635564</v>
      </c>
      <c r="E42" s="115">
        <v>724</v>
      </c>
      <c r="F42" s="114">
        <v>801</v>
      </c>
      <c r="G42" s="114">
        <v>844</v>
      </c>
      <c r="H42" s="114">
        <v>841</v>
      </c>
      <c r="I42" s="140">
        <v>844</v>
      </c>
      <c r="J42" s="115">
        <v>-120</v>
      </c>
      <c r="K42" s="116">
        <v>-14.218009478672986</v>
      </c>
    </row>
    <row r="43" spans="1:11" ht="14.1" customHeight="1" x14ac:dyDescent="0.2">
      <c r="A43" s="306" t="s">
        <v>263</v>
      </c>
      <c r="B43" s="307" t="s">
        <v>264</v>
      </c>
      <c r="C43" s="308"/>
      <c r="D43" s="113">
        <v>2.7886896659017539</v>
      </c>
      <c r="E43" s="115">
        <v>717</v>
      </c>
      <c r="F43" s="114">
        <v>790</v>
      </c>
      <c r="G43" s="114">
        <v>826</v>
      </c>
      <c r="H43" s="114">
        <v>824</v>
      </c>
      <c r="I43" s="140">
        <v>827</v>
      </c>
      <c r="J43" s="115">
        <v>-110</v>
      </c>
      <c r="K43" s="116">
        <v>-13.301088270858525</v>
      </c>
    </row>
    <row r="44" spans="1:11" ht="14.1" customHeight="1" x14ac:dyDescent="0.2">
      <c r="A44" s="306">
        <v>53</v>
      </c>
      <c r="B44" s="307" t="s">
        <v>265</v>
      </c>
      <c r="C44" s="308"/>
      <c r="D44" s="113">
        <v>1.8007856559449262</v>
      </c>
      <c r="E44" s="115">
        <v>463</v>
      </c>
      <c r="F44" s="114">
        <v>520</v>
      </c>
      <c r="G44" s="114">
        <v>559</v>
      </c>
      <c r="H44" s="114">
        <v>547</v>
      </c>
      <c r="I44" s="140">
        <v>511</v>
      </c>
      <c r="J44" s="115">
        <v>-48</v>
      </c>
      <c r="K44" s="116">
        <v>-9.393346379647749</v>
      </c>
    </row>
    <row r="45" spans="1:11" ht="14.1" customHeight="1" x14ac:dyDescent="0.2">
      <c r="A45" s="306" t="s">
        <v>266</v>
      </c>
      <c r="B45" s="307" t="s">
        <v>267</v>
      </c>
      <c r="C45" s="308"/>
      <c r="D45" s="113">
        <v>1.7346660962234064</v>
      </c>
      <c r="E45" s="115">
        <v>446</v>
      </c>
      <c r="F45" s="114">
        <v>504</v>
      </c>
      <c r="G45" s="114">
        <v>546</v>
      </c>
      <c r="H45" s="114">
        <v>536</v>
      </c>
      <c r="I45" s="140">
        <v>500</v>
      </c>
      <c r="J45" s="115">
        <v>-54</v>
      </c>
      <c r="K45" s="116">
        <v>-10.8</v>
      </c>
    </row>
    <row r="46" spans="1:11" ht="14.1" customHeight="1" x14ac:dyDescent="0.2">
      <c r="A46" s="306">
        <v>54</v>
      </c>
      <c r="B46" s="307" t="s">
        <v>268</v>
      </c>
      <c r="C46" s="308"/>
      <c r="D46" s="113">
        <v>19.139667846447047</v>
      </c>
      <c r="E46" s="115">
        <v>4921</v>
      </c>
      <c r="F46" s="114">
        <v>4995</v>
      </c>
      <c r="G46" s="114">
        <v>5102</v>
      </c>
      <c r="H46" s="114">
        <v>5042</v>
      </c>
      <c r="I46" s="140">
        <v>4968</v>
      </c>
      <c r="J46" s="115">
        <v>-47</v>
      </c>
      <c r="K46" s="116">
        <v>-0.94605475040257647</v>
      </c>
    </row>
    <row r="47" spans="1:11" ht="14.1" customHeight="1" x14ac:dyDescent="0.2">
      <c r="A47" s="306">
        <v>61</v>
      </c>
      <c r="B47" s="307" t="s">
        <v>269</v>
      </c>
      <c r="C47" s="308"/>
      <c r="D47" s="113">
        <v>0.91011629263739258</v>
      </c>
      <c r="E47" s="115">
        <v>234</v>
      </c>
      <c r="F47" s="114">
        <v>245</v>
      </c>
      <c r="G47" s="114">
        <v>237</v>
      </c>
      <c r="H47" s="114">
        <v>246</v>
      </c>
      <c r="I47" s="140">
        <v>226</v>
      </c>
      <c r="J47" s="115">
        <v>8</v>
      </c>
      <c r="K47" s="116">
        <v>3.5398230088495577</v>
      </c>
    </row>
    <row r="48" spans="1:11" ht="14.1" customHeight="1" x14ac:dyDescent="0.2">
      <c r="A48" s="306">
        <v>62</v>
      </c>
      <c r="B48" s="307" t="s">
        <v>270</v>
      </c>
      <c r="C48" s="308"/>
      <c r="D48" s="113">
        <v>11.131422348411187</v>
      </c>
      <c r="E48" s="115">
        <v>2862</v>
      </c>
      <c r="F48" s="114">
        <v>3039</v>
      </c>
      <c r="G48" s="114">
        <v>3010</v>
      </c>
      <c r="H48" s="114">
        <v>3013</v>
      </c>
      <c r="I48" s="140">
        <v>2932</v>
      </c>
      <c r="J48" s="115">
        <v>-70</v>
      </c>
      <c r="K48" s="116">
        <v>-2.387448840381992</v>
      </c>
    </row>
    <row r="49" spans="1:11" ht="14.1" customHeight="1" x14ac:dyDescent="0.2">
      <c r="A49" s="306">
        <v>63</v>
      </c>
      <c r="B49" s="307" t="s">
        <v>271</v>
      </c>
      <c r="C49" s="308"/>
      <c r="D49" s="113">
        <v>10.870833495391079</v>
      </c>
      <c r="E49" s="115">
        <v>2795</v>
      </c>
      <c r="F49" s="114">
        <v>3270</v>
      </c>
      <c r="G49" s="114">
        <v>3331</v>
      </c>
      <c r="H49" s="114">
        <v>3396</v>
      </c>
      <c r="I49" s="140">
        <v>3145</v>
      </c>
      <c r="J49" s="115">
        <v>-350</v>
      </c>
      <c r="K49" s="116">
        <v>-11.128775834658187</v>
      </c>
    </row>
    <row r="50" spans="1:11" ht="14.1" customHeight="1" x14ac:dyDescent="0.2">
      <c r="A50" s="306" t="s">
        <v>272</v>
      </c>
      <c r="B50" s="307" t="s">
        <v>273</v>
      </c>
      <c r="C50" s="308"/>
      <c r="D50" s="113">
        <v>0.61841235268951034</v>
      </c>
      <c r="E50" s="115">
        <v>159</v>
      </c>
      <c r="F50" s="114">
        <v>172</v>
      </c>
      <c r="G50" s="114">
        <v>167</v>
      </c>
      <c r="H50" s="114">
        <v>187</v>
      </c>
      <c r="I50" s="140">
        <v>173</v>
      </c>
      <c r="J50" s="115">
        <v>-14</v>
      </c>
      <c r="K50" s="116">
        <v>-8.0924855491329488</v>
      </c>
    </row>
    <row r="51" spans="1:11" ht="14.1" customHeight="1" x14ac:dyDescent="0.2">
      <c r="A51" s="306" t="s">
        <v>274</v>
      </c>
      <c r="B51" s="307" t="s">
        <v>275</v>
      </c>
      <c r="C51" s="308"/>
      <c r="D51" s="113">
        <v>9.742911594259267</v>
      </c>
      <c r="E51" s="115">
        <v>2505</v>
      </c>
      <c r="F51" s="114">
        <v>2980</v>
      </c>
      <c r="G51" s="114">
        <v>3042</v>
      </c>
      <c r="H51" s="114">
        <v>3081</v>
      </c>
      <c r="I51" s="140">
        <v>2850</v>
      </c>
      <c r="J51" s="115">
        <v>-345</v>
      </c>
      <c r="K51" s="116">
        <v>-12.105263157894736</v>
      </c>
    </row>
    <row r="52" spans="1:11" ht="14.1" customHeight="1" x14ac:dyDescent="0.2">
      <c r="A52" s="306">
        <v>71</v>
      </c>
      <c r="B52" s="307" t="s">
        <v>276</v>
      </c>
      <c r="C52" s="308"/>
      <c r="D52" s="113">
        <v>13.16946054218039</v>
      </c>
      <c r="E52" s="115">
        <v>3386</v>
      </c>
      <c r="F52" s="114">
        <v>3508</v>
      </c>
      <c r="G52" s="114">
        <v>3489</v>
      </c>
      <c r="H52" s="114">
        <v>3492</v>
      </c>
      <c r="I52" s="140">
        <v>3491</v>
      </c>
      <c r="J52" s="115">
        <v>-105</v>
      </c>
      <c r="K52" s="116">
        <v>-3.0077341735892293</v>
      </c>
    </row>
    <row r="53" spans="1:11" ht="14.1" customHeight="1" x14ac:dyDescent="0.2">
      <c r="A53" s="306" t="s">
        <v>277</v>
      </c>
      <c r="B53" s="307" t="s">
        <v>278</v>
      </c>
      <c r="C53" s="308"/>
      <c r="D53" s="113">
        <v>1.0656917272762632</v>
      </c>
      <c r="E53" s="115">
        <v>274</v>
      </c>
      <c r="F53" s="114">
        <v>261</v>
      </c>
      <c r="G53" s="114">
        <v>265</v>
      </c>
      <c r="H53" s="114">
        <v>276</v>
      </c>
      <c r="I53" s="140">
        <v>270</v>
      </c>
      <c r="J53" s="115">
        <v>4</v>
      </c>
      <c r="K53" s="116">
        <v>1.4814814814814814</v>
      </c>
    </row>
    <row r="54" spans="1:11" ht="14.1" customHeight="1" x14ac:dyDescent="0.2">
      <c r="A54" s="306" t="s">
        <v>279</v>
      </c>
      <c r="B54" s="307" t="s">
        <v>280</v>
      </c>
      <c r="C54" s="308"/>
      <c r="D54" s="113">
        <v>11.683715141379176</v>
      </c>
      <c r="E54" s="115">
        <v>3004</v>
      </c>
      <c r="F54" s="114">
        <v>3133</v>
      </c>
      <c r="G54" s="114">
        <v>3115</v>
      </c>
      <c r="H54" s="114">
        <v>3099</v>
      </c>
      <c r="I54" s="140">
        <v>3112</v>
      </c>
      <c r="J54" s="115">
        <v>-108</v>
      </c>
      <c r="K54" s="116">
        <v>-3.4704370179948585</v>
      </c>
    </row>
    <row r="55" spans="1:11" ht="14.1" customHeight="1" x14ac:dyDescent="0.2">
      <c r="A55" s="306">
        <v>72</v>
      </c>
      <c r="B55" s="307" t="s">
        <v>281</v>
      </c>
      <c r="C55" s="308"/>
      <c r="D55" s="113">
        <v>1.559643732254677</v>
      </c>
      <c r="E55" s="115">
        <v>401</v>
      </c>
      <c r="F55" s="114">
        <v>405</v>
      </c>
      <c r="G55" s="114">
        <v>415</v>
      </c>
      <c r="H55" s="114">
        <v>427</v>
      </c>
      <c r="I55" s="140">
        <v>433</v>
      </c>
      <c r="J55" s="115">
        <v>-32</v>
      </c>
      <c r="K55" s="116">
        <v>-7.3903002309468819</v>
      </c>
    </row>
    <row r="56" spans="1:11" ht="14.1" customHeight="1" x14ac:dyDescent="0.2">
      <c r="A56" s="306" t="s">
        <v>282</v>
      </c>
      <c r="B56" s="307" t="s">
        <v>283</v>
      </c>
      <c r="C56" s="308"/>
      <c r="D56" s="113">
        <v>0.31892964100968457</v>
      </c>
      <c r="E56" s="115">
        <v>82</v>
      </c>
      <c r="F56" s="114">
        <v>89</v>
      </c>
      <c r="G56" s="114">
        <v>97</v>
      </c>
      <c r="H56" s="114">
        <v>98</v>
      </c>
      <c r="I56" s="140">
        <v>103</v>
      </c>
      <c r="J56" s="115">
        <v>-21</v>
      </c>
      <c r="K56" s="116">
        <v>-20.388349514563107</v>
      </c>
    </row>
    <row r="57" spans="1:11" ht="14.1" customHeight="1" x14ac:dyDescent="0.2">
      <c r="A57" s="306" t="s">
        <v>284</v>
      </c>
      <c r="B57" s="307" t="s">
        <v>285</v>
      </c>
      <c r="C57" s="308"/>
      <c r="D57" s="113">
        <v>0.93734199369919491</v>
      </c>
      <c r="E57" s="115">
        <v>241</v>
      </c>
      <c r="F57" s="114">
        <v>240</v>
      </c>
      <c r="G57" s="114">
        <v>242</v>
      </c>
      <c r="H57" s="114">
        <v>253</v>
      </c>
      <c r="I57" s="140">
        <v>257</v>
      </c>
      <c r="J57" s="115">
        <v>-16</v>
      </c>
      <c r="K57" s="116">
        <v>-6.2256809338521402</v>
      </c>
    </row>
    <row r="58" spans="1:11" ht="14.1" customHeight="1" x14ac:dyDescent="0.2">
      <c r="A58" s="306">
        <v>73</v>
      </c>
      <c r="B58" s="307" t="s">
        <v>286</v>
      </c>
      <c r="C58" s="308"/>
      <c r="D58" s="113">
        <v>1.4312939986776088</v>
      </c>
      <c r="E58" s="115">
        <v>368</v>
      </c>
      <c r="F58" s="114">
        <v>369</v>
      </c>
      <c r="G58" s="114">
        <v>364</v>
      </c>
      <c r="H58" s="114">
        <v>364</v>
      </c>
      <c r="I58" s="140">
        <v>357</v>
      </c>
      <c r="J58" s="115">
        <v>11</v>
      </c>
      <c r="K58" s="116">
        <v>3.081232492997199</v>
      </c>
    </row>
    <row r="59" spans="1:11" ht="14.1" customHeight="1" x14ac:dyDescent="0.2">
      <c r="A59" s="306" t="s">
        <v>287</v>
      </c>
      <c r="B59" s="307" t="s">
        <v>288</v>
      </c>
      <c r="C59" s="308"/>
      <c r="D59" s="113">
        <v>0.99179339582279957</v>
      </c>
      <c r="E59" s="115">
        <v>255</v>
      </c>
      <c r="F59" s="114">
        <v>257</v>
      </c>
      <c r="G59" s="114">
        <v>248</v>
      </c>
      <c r="H59" s="114">
        <v>252</v>
      </c>
      <c r="I59" s="140">
        <v>246</v>
      </c>
      <c r="J59" s="115">
        <v>9</v>
      </c>
      <c r="K59" s="116">
        <v>3.6585365853658538</v>
      </c>
    </row>
    <row r="60" spans="1:11" ht="14.1" customHeight="1" x14ac:dyDescent="0.2">
      <c r="A60" s="306">
        <v>81</v>
      </c>
      <c r="B60" s="307" t="s">
        <v>289</v>
      </c>
      <c r="C60" s="308"/>
      <c r="D60" s="113">
        <v>6.5147213255027028</v>
      </c>
      <c r="E60" s="115">
        <v>1675</v>
      </c>
      <c r="F60" s="114">
        <v>1647</v>
      </c>
      <c r="G60" s="114">
        <v>1585</v>
      </c>
      <c r="H60" s="114">
        <v>1586</v>
      </c>
      <c r="I60" s="140">
        <v>1577</v>
      </c>
      <c r="J60" s="115">
        <v>98</v>
      </c>
      <c r="K60" s="116">
        <v>6.2143310082435006</v>
      </c>
    </row>
    <row r="61" spans="1:11" ht="14.1" customHeight="1" x14ac:dyDescent="0.2">
      <c r="A61" s="306" t="s">
        <v>290</v>
      </c>
      <c r="B61" s="307" t="s">
        <v>291</v>
      </c>
      <c r="C61" s="308"/>
      <c r="D61" s="113">
        <v>1.5674225039866205</v>
      </c>
      <c r="E61" s="115">
        <v>403</v>
      </c>
      <c r="F61" s="114">
        <v>389</v>
      </c>
      <c r="G61" s="114">
        <v>388</v>
      </c>
      <c r="H61" s="114">
        <v>403</v>
      </c>
      <c r="I61" s="140">
        <v>415</v>
      </c>
      <c r="J61" s="115">
        <v>-12</v>
      </c>
      <c r="K61" s="116">
        <v>-2.8915662650602409</v>
      </c>
    </row>
    <row r="62" spans="1:11" ht="14.1" customHeight="1" x14ac:dyDescent="0.2">
      <c r="A62" s="306" t="s">
        <v>292</v>
      </c>
      <c r="B62" s="307" t="s">
        <v>293</v>
      </c>
      <c r="C62" s="308"/>
      <c r="D62" s="113">
        <v>3.4421064913850103</v>
      </c>
      <c r="E62" s="115">
        <v>885</v>
      </c>
      <c r="F62" s="114">
        <v>860</v>
      </c>
      <c r="G62" s="114">
        <v>815</v>
      </c>
      <c r="H62" s="114">
        <v>813</v>
      </c>
      <c r="I62" s="140">
        <v>783</v>
      </c>
      <c r="J62" s="115">
        <v>102</v>
      </c>
      <c r="K62" s="116">
        <v>13.026819923371647</v>
      </c>
    </row>
    <row r="63" spans="1:11" ht="14.1" customHeight="1" x14ac:dyDescent="0.2">
      <c r="A63" s="306"/>
      <c r="B63" s="307" t="s">
        <v>294</v>
      </c>
      <c r="C63" s="308"/>
      <c r="D63" s="113">
        <v>2.1313834545525263</v>
      </c>
      <c r="E63" s="115">
        <v>548</v>
      </c>
      <c r="F63" s="114">
        <v>558</v>
      </c>
      <c r="G63" s="114">
        <v>530</v>
      </c>
      <c r="H63" s="114">
        <v>510</v>
      </c>
      <c r="I63" s="140">
        <v>502</v>
      </c>
      <c r="J63" s="115">
        <v>46</v>
      </c>
      <c r="K63" s="116">
        <v>9.1633466135458175</v>
      </c>
    </row>
    <row r="64" spans="1:11" ht="14.1" customHeight="1" x14ac:dyDescent="0.2">
      <c r="A64" s="306" t="s">
        <v>295</v>
      </c>
      <c r="B64" s="307" t="s">
        <v>296</v>
      </c>
      <c r="C64" s="308"/>
      <c r="D64" s="113">
        <v>0.23336315195830579</v>
      </c>
      <c r="E64" s="115">
        <v>60</v>
      </c>
      <c r="F64" s="114">
        <v>65</v>
      </c>
      <c r="G64" s="114">
        <v>68</v>
      </c>
      <c r="H64" s="114">
        <v>71</v>
      </c>
      <c r="I64" s="140">
        <v>70</v>
      </c>
      <c r="J64" s="115">
        <v>-10</v>
      </c>
      <c r="K64" s="116">
        <v>-14.285714285714286</v>
      </c>
    </row>
    <row r="65" spans="1:11" ht="14.1" customHeight="1" x14ac:dyDescent="0.2">
      <c r="A65" s="306" t="s">
        <v>297</v>
      </c>
      <c r="B65" s="307" t="s">
        <v>298</v>
      </c>
      <c r="C65" s="308"/>
      <c r="D65" s="113">
        <v>0.63785928201936914</v>
      </c>
      <c r="E65" s="115">
        <v>164</v>
      </c>
      <c r="F65" s="114">
        <v>172</v>
      </c>
      <c r="G65" s="114">
        <v>159</v>
      </c>
      <c r="H65" s="114">
        <v>152</v>
      </c>
      <c r="I65" s="140">
        <v>168</v>
      </c>
      <c r="J65" s="115">
        <v>-4</v>
      </c>
      <c r="K65" s="116">
        <v>-2.3809523809523809</v>
      </c>
    </row>
    <row r="66" spans="1:11" ht="14.1" customHeight="1" x14ac:dyDescent="0.2">
      <c r="A66" s="306">
        <v>82</v>
      </c>
      <c r="B66" s="307" t="s">
        <v>299</v>
      </c>
      <c r="C66" s="308"/>
      <c r="D66" s="113">
        <v>1.9913655633775427</v>
      </c>
      <c r="E66" s="115">
        <v>512</v>
      </c>
      <c r="F66" s="114">
        <v>543</v>
      </c>
      <c r="G66" s="114">
        <v>542</v>
      </c>
      <c r="H66" s="114">
        <v>554</v>
      </c>
      <c r="I66" s="140">
        <v>562</v>
      </c>
      <c r="J66" s="115">
        <v>-50</v>
      </c>
      <c r="K66" s="116">
        <v>-8.8967971530249113</v>
      </c>
    </row>
    <row r="67" spans="1:11" ht="14.1" customHeight="1" x14ac:dyDescent="0.2">
      <c r="A67" s="306" t="s">
        <v>300</v>
      </c>
      <c r="B67" s="307" t="s">
        <v>301</v>
      </c>
      <c r="C67" s="308"/>
      <c r="D67" s="113">
        <v>0.86344366224573144</v>
      </c>
      <c r="E67" s="115">
        <v>222</v>
      </c>
      <c r="F67" s="114">
        <v>217</v>
      </c>
      <c r="G67" s="114">
        <v>217</v>
      </c>
      <c r="H67" s="114">
        <v>222</v>
      </c>
      <c r="I67" s="140">
        <v>232</v>
      </c>
      <c r="J67" s="115">
        <v>-10</v>
      </c>
      <c r="K67" s="116">
        <v>-4.3103448275862073</v>
      </c>
    </row>
    <row r="68" spans="1:11" ht="14.1" customHeight="1" x14ac:dyDescent="0.2">
      <c r="A68" s="306" t="s">
        <v>302</v>
      </c>
      <c r="B68" s="307" t="s">
        <v>303</v>
      </c>
      <c r="C68" s="308"/>
      <c r="D68" s="113">
        <v>0.85955427637975967</v>
      </c>
      <c r="E68" s="115">
        <v>221</v>
      </c>
      <c r="F68" s="114">
        <v>253</v>
      </c>
      <c r="G68" s="114">
        <v>255</v>
      </c>
      <c r="H68" s="114">
        <v>258</v>
      </c>
      <c r="I68" s="140">
        <v>254</v>
      </c>
      <c r="J68" s="115">
        <v>-33</v>
      </c>
      <c r="K68" s="116">
        <v>-12.992125984251969</v>
      </c>
    </row>
    <row r="69" spans="1:11" ht="14.1" customHeight="1" x14ac:dyDescent="0.2">
      <c r="A69" s="306">
        <v>83</v>
      </c>
      <c r="B69" s="307" t="s">
        <v>304</v>
      </c>
      <c r="C69" s="308"/>
      <c r="D69" s="113">
        <v>2.9792695733343706</v>
      </c>
      <c r="E69" s="115">
        <v>766</v>
      </c>
      <c r="F69" s="114">
        <v>755</v>
      </c>
      <c r="G69" s="114">
        <v>752</v>
      </c>
      <c r="H69" s="114">
        <v>797</v>
      </c>
      <c r="I69" s="140">
        <v>769</v>
      </c>
      <c r="J69" s="115">
        <v>-3</v>
      </c>
      <c r="K69" s="116">
        <v>-0.39011703511053314</v>
      </c>
    </row>
    <row r="70" spans="1:11" ht="14.1" customHeight="1" x14ac:dyDescent="0.2">
      <c r="A70" s="306" t="s">
        <v>305</v>
      </c>
      <c r="B70" s="307" t="s">
        <v>306</v>
      </c>
      <c r="C70" s="308"/>
      <c r="D70" s="113">
        <v>2.1080471393566955</v>
      </c>
      <c r="E70" s="115">
        <v>542</v>
      </c>
      <c r="F70" s="114">
        <v>519</v>
      </c>
      <c r="G70" s="114">
        <v>526</v>
      </c>
      <c r="H70" s="114">
        <v>565</v>
      </c>
      <c r="I70" s="140">
        <v>543</v>
      </c>
      <c r="J70" s="115">
        <v>-1</v>
      </c>
      <c r="K70" s="116">
        <v>-0.18416206261510129</v>
      </c>
    </row>
    <row r="71" spans="1:11" ht="14.1" customHeight="1" x14ac:dyDescent="0.2">
      <c r="A71" s="306"/>
      <c r="B71" s="307" t="s">
        <v>307</v>
      </c>
      <c r="C71" s="308"/>
      <c r="D71" s="113">
        <v>1.3107230368324843</v>
      </c>
      <c r="E71" s="115">
        <v>337</v>
      </c>
      <c r="F71" s="114">
        <v>321</v>
      </c>
      <c r="G71" s="114">
        <v>316</v>
      </c>
      <c r="H71" s="114">
        <v>338</v>
      </c>
      <c r="I71" s="140">
        <v>333</v>
      </c>
      <c r="J71" s="115">
        <v>4</v>
      </c>
      <c r="K71" s="116">
        <v>1.2012012012012012</v>
      </c>
    </row>
    <row r="72" spans="1:11" ht="14.1" customHeight="1" x14ac:dyDescent="0.2">
      <c r="A72" s="306">
        <v>84</v>
      </c>
      <c r="B72" s="307" t="s">
        <v>308</v>
      </c>
      <c r="C72" s="308"/>
      <c r="D72" s="113">
        <v>2.4580918672941543</v>
      </c>
      <c r="E72" s="115">
        <v>632</v>
      </c>
      <c r="F72" s="114">
        <v>828</v>
      </c>
      <c r="G72" s="114">
        <v>627</v>
      </c>
      <c r="H72" s="114">
        <v>715</v>
      </c>
      <c r="I72" s="140">
        <v>596</v>
      </c>
      <c r="J72" s="115">
        <v>36</v>
      </c>
      <c r="K72" s="116">
        <v>6.0402684563758386</v>
      </c>
    </row>
    <row r="73" spans="1:11" ht="14.1" customHeight="1" x14ac:dyDescent="0.2">
      <c r="A73" s="306" t="s">
        <v>309</v>
      </c>
      <c r="B73" s="307" t="s">
        <v>310</v>
      </c>
      <c r="C73" s="308"/>
      <c r="D73" s="113">
        <v>0.59896542335965153</v>
      </c>
      <c r="E73" s="115">
        <v>154</v>
      </c>
      <c r="F73" s="114">
        <v>219</v>
      </c>
      <c r="G73" s="114">
        <v>169</v>
      </c>
      <c r="H73" s="114">
        <v>155</v>
      </c>
      <c r="I73" s="140">
        <v>151</v>
      </c>
      <c r="J73" s="115">
        <v>3</v>
      </c>
      <c r="K73" s="116">
        <v>1.9867549668874172</v>
      </c>
    </row>
    <row r="74" spans="1:11" ht="14.1" customHeight="1" x14ac:dyDescent="0.2">
      <c r="A74" s="306" t="s">
        <v>311</v>
      </c>
      <c r="B74" s="307" t="s">
        <v>312</v>
      </c>
      <c r="C74" s="308"/>
      <c r="D74" s="113">
        <v>7.3898331453463501E-2</v>
      </c>
      <c r="E74" s="115">
        <v>19</v>
      </c>
      <c r="F74" s="114">
        <v>17</v>
      </c>
      <c r="G74" s="114">
        <v>14</v>
      </c>
      <c r="H74" s="114">
        <v>13</v>
      </c>
      <c r="I74" s="140">
        <v>16</v>
      </c>
      <c r="J74" s="115">
        <v>3</v>
      </c>
      <c r="K74" s="116">
        <v>18.75</v>
      </c>
    </row>
    <row r="75" spans="1:11" ht="14.1" customHeight="1" x14ac:dyDescent="0.2">
      <c r="A75" s="306" t="s">
        <v>313</v>
      </c>
      <c r="B75" s="307" t="s">
        <v>314</v>
      </c>
      <c r="C75" s="308"/>
      <c r="D75" s="113">
        <v>0.53284586363813158</v>
      </c>
      <c r="E75" s="115">
        <v>137</v>
      </c>
      <c r="F75" s="114">
        <v>270</v>
      </c>
      <c r="G75" s="114">
        <v>117</v>
      </c>
      <c r="H75" s="114">
        <v>227</v>
      </c>
      <c r="I75" s="140">
        <v>109</v>
      </c>
      <c r="J75" s="115">
        <v>28</v>
      </c>
      <c r="K75" s="116">
        <v>25.688073394495412</v>
      </c>
    </row>
    <row r="76" spans="1:11" ht="14.1" customHeight="1" x14ac:dyDescent="0.2">
      <c r="A76" s="306">
        <v>91</v>
      </c>
      <c r="B76" s="307" t="s">
        <v>315</v>
      </c>
      <c r="C76" s="308"/>
      <c r="D76" s="113">
        <v>0.56785033643187743</v>
      </c>
      <c r="E76" s="115">
        <v>146</v>
      </c>
      <c r="F76" s="114">
        <v>130</v>
      </c>
      <c r="G76" s="114">
        <v>120</v>
      </c>
      <c r="H76" s="114">
        <v>92</v>
      </c>
      <c r="I76" s="140">
        <v>91</v>
      </c>
      <c r="J76" s="115">
        <v>55</v>
      </c>
      <c r="K76" s="116">
        <v>60.439560439560438</v>
      </c>
    </row>
    <row r="77" spans="1:11" ht="14.1" customHeight="1" x14ac:dyDescent="0.2">
      <c r="A77" s="306">
        <v>92</v>
      </c>
      <c r="B77" s="307" t="s">
        <v>316</v>
      </c>
      <c r="C77" s="308"/>
      <c r="D77" s="113">
        <v>0.66897436894714324</v>
      </c>
      <c r="E77" s="115">
        <v>172</v>
      </c>
      <c r="F77" s="114">
        <v>177</v>
      </c>
      <c r="G77" s="114">
        <v>172</v>
      </c>
      <c r="H77" s="114">
        <v>175</v>
      </c>
      <c r="I77" s="140">
        <v>166</v>
      </c>
      <c r="J77" s="115">
        <v>6</v>
      </c>
      <c r="K77" s="116">
        <v>3.6144578313253013</v>
      </c>
    </row>
    <row r="78" spans="1:11" ht="14.1" customHeight="1" x14ac:dyDescent="0.2">
      <c r="A78" s="306">
        <v>93</v>
      </c>
      <c r="B78" s="307" t="s">
        <v>317</v>
      </c>
      <c r="C78" s="308"/>
      <c r="D78" s="113">
        <v>0.11279219011318113</v>
      </c>
      <c r="E78" s="115">
        <v>29</v>
      </c>
      <c r="F78" s="114">
        <v>26</v>
      </c>
      <c r="G78" s="114">
        <v>31</v>
      </c>
      <c r="H78" s="114">
        <v>29</v>
      </c>
      <c r="I78" s="140">
        <v>27</v>
      </c>
      <c r="J78" s="115">
        <v>2</v>
      </c>
      <c r="K78" s="116">
        <v>7.4074074074074074</v>
      </c>
    </row>
    <row r="79" spans="1:11" ht="14.1" customHeight="1" x14ac:dyDescent="0.2">
      <c r="A79" s="306">
        <v>94</v>
      </c>
      <c r="B79" s="307" t="s">
        <v>318</v>
      </c>
      <c r="C79" s="308"/>
      <c r="D79" s="113">
        <v>0.56785033643187743</v>
      </c>
      <c r="E79" s="115">
        <v>146</v>
      </c>
      <c r="F79" s="114">
        <v>177</v>
      </c>
      <c r="G79" s="114">
        <v>180</v>
      </c>
      <c r="H79" s="114">
        <v>159</v>
      </c>
      <c r="I79" s="140">
        <v>160</v>
      </c>
      <c r="J79" s="115">
        <v>-14</v>
      </c>
      <c r="K79" s="116">
        <v>-8.75</v>
      </c>
    </row>
    <row r="80" spans="1:11" ht="14.1" customHeight="1" x14ac:dyDescent="0.2">
      <c r="A80" s="306" t="s">
        <v>319</v>
      </c>
      <c r="B80" s="307" t="s">
        <v>320</v>
      </c>
      <c r="C80" s="308"/>
      <c r="D80" s="113" t="s">
        <v>513</v>
      </c>
      <c r="E80" s="115" t="s">
        <v>513</v>
      </c>
      <c r="F80" s="114">
        <v>3</v>
      </c>
      <c r="G80" s="114">
        <v>3</v>
      </c>
      <c r="H80" s="114">
        <v>3</v>
      </c>
      <c r="I80" s="140">
        <v>3</v>
      </c>
      <c r="J80" s="115" t="s">
        <v>513</v>
      </c>
      <c r="K80" s="116" t="s">
        <v>513</v>
      </c>
    </row>
    <row r="81" spans="1:11" ht="14.1" customHeight="1" x14ac:dyDescent="0.2">
      <c r="A81" s="310" t="s">
        <v>321</v>
      </c>
      <c r="B81" s="311" t="s">
        <v>333</v>
      </c>
      <c r="C81" s="312"/>
      <c r="D81" s="125">
        <v>3.5937925401579092</v>
      </c>
      <c r="E81" s="143">
        <v>924</v>
      </c>
      <c r="F81" s="144">
        <v>982</v>
      </c>
      <c r="G81" s="144">
        <v>963</v>
      </c>
      <c r="H81" s="144">
        <v>983</v>
      </c>
      <c r="I81" s="145">
        <v>949</v>
      </c>
      <c r="J81" s="143">
        <v>-25</v>
      </c>
      <c r="K81" s="146">
        <v>-2.6343519494204424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11011</v>
      </c>
      <c r="G12" s="536">
        <v>8634</v>
      </c>
      <c r="H12" s="536">
        <v>13694</v>
      </c>
      <c r="I12" s="536">
        <v>10038</v>
      </c>
      <c r="J12" s="537">
        <v>10947</v>
      </c>
      <c r="K12" s="538">
        <v>64</v>
      </c>
      <c r="L12" s="349">
        <v>0.58463505983374442</v>
      </c>
    </row>
    <row r="13" spans="1:17" s="110" customFormat="1" ht="15" customHeight="1" x14ac:dyDescent="0.2">
      <c r="A13" s="350" t="s">
        <v>344</v>
      </c>
      <c r="B13" s="351" t="s">
        <v>345</v>
      </c>
      <c r="C13" s="347"/>
      <c r="D13" s="347"/>
      <c r="E13" s="348"/>
      <c r="F13" s="536">
        <v>5953</v>
      </c>
      <c r="G13" s="536">
        <v>4522</v>
      </c>
      <c r="H13" s="536">
        <v>7734</v>
      </c>
      <c r="I13" s="536">
        <v>5638</v>
      </c>
      <c r="J13" s="537">
        <v>5986</v>
      </c>
      <c r="K13" s="538">
        <v>-33</v>
      </c>
      <c r="L13" s="349">
        <v>-0.55128633478115607</v>
      </c>
    </row>
    <row r="14" spans="1:17" s="110" customFormat="1" ht="22.5" customHeight="1" x14ac:dyDescent="0.2">
      <c r="A14" s="350"/>
      <c r="B14" s="351" t="s">
        <v>346</v>
      </c>
      <c r="C14" s="347"/>
      <c r="D14" s="347"/>
      <c r="E14" s="348"/>
      <c r="F14" s="536">
        <v>5058</v>
      </c>
      <c r="G14" s="536">
        <v>4112</v>
      </c>
      <c r="H14" s="536">
        <v>5960</v>
      </c>
      <c r="I14" s="536">
        <v>4400</v>
      </c>
      <c r="J14" s="537">
        <v>4961</v>
      </c>
      <c r="K14" s="538">
        <v>97</v>
      </c>
      <c r="L14" s="349">
        <v>1.9552509574682524</v>
      </c>
    </row>
    <row r="15" spans="1:17" s="110" customFormat="1" ht="15" customHeight="1" x14ac:dyDescent="0.2">
      <c r="A15" s="350" t="s">
        <v>347</v>
      </c>
      <c r="B15" s="351" t="s">
        <v>108</v>
      </c>
      <c r="C15" s="347"/>
      <c r="D15" s="347"/>
      <c r="E15" s="348"/>
      <c r="F15" s="536">
        <v>2218</v>
      </c>
      <c r="G15" s="536">
        <v>2068</v>
      </c>
      <c r="H15" s="536">
        <v>4798</v>
      </c>
      <c r="I15" s="536">
        <v>2274</v>
      </c>
      <c r="J15" s="537">
        <v>2360</v>
      </c>
      <c r="K15" s="538">
        <v>-142</v>
      </c>
      <c r="L15" s="349">
        <v>-6.0169491525423728</v>
      </c>
    </row>
    <row r="16" spans="1:17" s="110" customFormat="1" ht="15" customHeight="1" x14ac:dyDescent="0.2">
      <c r="A16" s="350"/>
      <c r="B16" s="351" t="s">
        <v>109</v>
      </c>
      <c r="C16" s="347"/>
      <c r="D16" s="347"/>
      <c r="E16" s="348"/>
      <c r="F16" s="536">
        <v>7799</v>
      </c>
      <c r="G16" s="536">
        <v>6026</v>
      </c>
      <c r="H16" s="536">
        <v>8025</v>
      </c>
      <c r="I16" s="536">
        <v>6978</v>
      </c>
      <c r="J16" s="537">
        <v>7736</v>
      </c>
      <c r="K16" s="538">
        <v>63</v>
      </c>
      <c r="L16" s="349">
        <v>0.81437435367114785</v>
      </c>
    </row>
    <row r="17" spans="1:12" s="110" customFormat="1" ht="15" customHeight="1" x14ac:dyDescent="0.2">
      <c r="A17" s="350"/>
      <c r="B17" s="351" t="s">
        <v>110</v>
      </c>
      <c r="C17" s="347"/>
      <c r="D17" s="347"/>
      <c r="E17" s="348"/>
      <c r="F17" s="536">
        <v>844</v>
      </c>
      <c r="G17" s="536">
        <v>469</v>
      </c>
      <c r="H17" s="536">
        <v>766</v>
      </c>
      <c r="I17" s="536">
        <v>698</v>
      </c>
      <c r="J17" s="537">
        <v>738</v>
      </c>
      <c r="K17" s="538">
        <v>106</v>
      </c>
      <c r="L17" s="349">
        <v>14.363143631436314</v>
      </c>
    </row>
    <row r="18" spans="1:12" s="110" customFormat="1" ht="15" customHeight="1" x14ac:dyDescent="0.2">
      <c r="A18" s="350"/>
      <c r="B18" s="351" t="s">
        <v>111</v>
      </c>
      <c r="C18" s="347"/>
      <c r="D18" s="347"/>
      <c r="E18" s="348"/>
      <c r="F18" s="536">
        <v>150</v>
      </c>
      <c r="G18" s="536">
        <v>71</v>
      </c>
      <c r="H18" s="536">
        <v>105</v>
      </c>
      <c r="I18" s="536">
        <v>88</v>
      </c>
      <c r="J18" s="537">
        <v>113</v>
      </c>
      <c r="K18" s="538">
        <v>37</v>
      </c>
      <c r="L18" s="349">
        <v>32.743362831858406</v>
      </c>
    </row>
    <row r="19" spans="1:12" s="110" customFormat="1" ht="15" customHeight="1" x14ac:dyDescent="0.2">
      <c r="A19" s="118" t="s">
        <v>113</v>
      </c>
      <c r="B19" s="119" t="s">
        <v>181</v>
      </c>
      <c r="C19" s="347"/>
      <c r="D19" s="347"/>
      <c r="E19" s="348"/>
      <c r="F19" s="536">
        <v>6633</v>
      </c>
      <c r="G19" s="536">
        <v>5088</v>
      </c>
      <c r="H19" s="536">
        <v>9192</v>
      </c>
      <c r="I19" s="536">
        <v>5936</v>
      </c>
      <c r="J19" s="537">
        <v>6719</v>
      </c>
      <c r="K19" s="538">
        <v>-86</v>
      </c>
      <c r="L19" s="349">
        <v>-1.2799523738651586</v>
      </c>
    </row>
    <row r="20" spans="1:12" s="110" customFormat="1" ht="15" customHeight="1" x14ac:dyDescent="0.2">
      <c r="A20" s="118"/>
      <c r="B20" s="119" t="s">
        <v>182</v>
      </c>
      <c r="C20" s="347"/>
      <c r="D20" s="347"/>
      <c r="E20" s="348"/>
      <c r="F20" s="536">
        <v>4378</v>
      </c>
      <c r="G20" s="536">
        <v>3546</v>
      </c>
      <c r="H20" s="536">
        <v>4502</v>
      </c>
      <c r="I20" s="536">
        <v>4102</v>
      </c>
      <c r="J20" s="537">
        <v>4228</v>
      </c>
      <c r="K20" s="538">
        <v>150</v>
      </c>
      <c r="L20" s="349">
        <v>3.5477767265846736</v>
      </c>
    </row>
    <row r="21" spans="1:12" s="110" customFormat="1" ht="15" customHeight="1" x14ac:dyDescent="0.2">
      <c r="A21" s="118" t="s">
        <v>113</v>
      </c>
      <c r="B21" s="119" t="s">
        <v>116</v>
      </c>
      <c r="C21" s="347"/>
      <c r="D21" s="347"/>
      <c r="E21" s="348"/>
      <c r="F21" s="536">
        <v>7648</v>
      </c>
      <c r="G21" s="536">
        <v>6098</v>
      </c>
      <c r="H21" s="536">
        <v>9625</v>
      </c>
      <c r="I21" s="536">
        <v>6645</v>
      </c>
      <c r="J21" s="537">
        <v>7668</v>
      </c>
      <c r="K21" s="538">
        <v>-20</v>
      </c>
      <c r="L21" s="349">
        <v>-0.26082420448617633</v>
      </c>
    </row>
    <row r="22" spans="1:12" s="110" customFormat="1" ht="15" customHeight="1" x14ac:dyDescent="0.2">
      <c r="A22" s="118"/>
      <c r="B22" s="119" t="s">
        <v>117</v>
      </c>
      <c r="C22" s="347"/>
      <c r="D22" s="347"/>
      <c r="E22" s="348"/>
      <c r="F22" s="536">
        <v>3345</v>
      </c>
      <c r="G22" s="536">
        <v>2526</v>
      </c>
      <c r="H22" s="536">
        <v>4040</v>
      </c>
      <c r="I22" s="536">
        <v>3363</v>
      </c>
      <c r="J22" s="537">
        <v>3266</v>
      </c>
      <c r="K22" s="538">
        <v>79</v>
      </c>
      <c r="L22" s="349">
        <v>2.4188609920391917</v>
      </c>
    </row>
    <row r="23" spans="1:12" s="110" customFormat="1" ht="15" customHeight="1" x14ac:dyDescent="0.2">
      <c r="A23" s="352" t="s">
        <v>347</v>
      </c>
      <c r="B23" s="353" t="s">
        <v>193</v>
      </c>
      <c r="C23" s="354"/>
      <c r="D23" s="354"/>
      <c r="E23" s="355"/>
      <c r="F23" s="539">
        <v>214</v>
      </c>
      <c r="G23" s="539">
        <v>331</v>
      </c>
      <c r="H23" s="539">
        <v>2325</v>
      </c>
      <c r="I23" s="539">
        <v>159</v>
      </c>
      <c r="J23" s="540">
        <v>266</v>
      </c>
      <c r="K23" s="541">
        <v>-52</v>
      </c>
      <c r="L23" s="356">
        <v>-19.548872180451127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34.4</v>
      </c>
      <c r="G25" s="542">
        <v>40.6</v>
      </c>
      <c r="H25" s="542">
        <v>41.1</v>
      </c>
      <c r="I25" s="542">
        <v>38.6</v>
      </c>
      <c r="J25" s="542">
        <v>35.200000000000003</v>
      </c>
      <c r="K25" s="543" t="s">
        <v>349</v>
      </c>
      <c r="L25" s="364">
        <v>-0.80000000000000426</v>
      </c>
    </row>
    <row r="26" spans="1:12" s="110" customFormat="1" ht="15" customHeight="1" x14ac:dyDescent="0.2">
      <c r="A26" s="365" t="s">
        <v>105</v>
      </c>
      <c r="B26" s="366" t="s">
        <v>345</v>
      </c>
      <c r="C26" s="362"/>
      <c r="D26" s="362"/>
      <c r="E26" s="363"/>
      <c r="F26" s="542">
        <v>32.299999999999997</v>
      </c>
      <c r="G26" s="542">
        <v>37.200000000000003</v>
      </c>
      <c r="H26" s="542">
        <v>37.6</v>
      </c>
      <c r="I26" s="542">
        <v>34.6</v>
      </c>
      <c r="J26" s="544">
        <v>33.4</v>
      </c>
      <c r="K26" s="543" t="s">
        <v>349</v>
      </c>
      <c r="L26" s="364">
        <v>-1.1000000000000014</v>
      </c>
    </row>
    <row r="27" spans="1:12" s="110" customFormat="1" ht="15" customHeight="1" x14ac:dyDescent="0.2">
      <c r="A27" s="365"/>
      <c r="B27" s="366" t="s">
        <v>346</v>
      </c>
      <c r="C27" s="362"/>
      <c r="D27" s="362"/>
      <c r="E27" s="363"/>
      <c r="F27" s="542">
        <v>36.799999999999997</v>
      </c>
      <c r="G27" s="542">
        <v>44.6</v>
      </c>
      <c r="H27" s="542">
        <v>45.7</v>
      </c>
      <c r="I27" s="542">
        <v>43.8</v>
      </c>
      <c r="J27" s="542">
        <v>37.299999999999997</v>
      </c>
      <c r="K27" s="543" t="s">
        <v>349</v>
      </c>
      <c r="L27" s="364">
        <v>-0.5</v>
      </c>
    </row>
    <row r="28" spans="1:12" s="110" customFormat="1" ht="15" customHeight="1" x14ac:dyDescent="0.2">
      <c r="A28" s="365" t="s">
        <v>113</v>
      </c>
      <c r="B28" s="366" t="s">
        <v>108</v>
      </c>
      <c r="C28" s="362"/>
      <c r="D28" s="362"/>
      <c r="E28" s="363"/>
      <c r="F28" s="542">
        <v>50.7</v>
      </c>
      <c r="G28" s="542">
        <v>56.2</v>
      </c>
      <c r="H28" s="542">
        <v>52.5</v>
      </c>
      <c r="I28" s="542">
        <v>53.1</v>
      </c>
      <c r="J28" s="542">
        <v>51.6</v>
      </c>
      <c r="K28" s="543" t="s">
        <v>349</v>
      </c>
      <c r="L28" s="364">
        <v>-0.89999999999999858</v>
      </c>
    </row>
    <row r="29" spans="1:12" s="110" customFormat="1" ht="11.25" x14ac:dyDescent="0.2">
      <c r="A29" s="365"/>
      <c r="B29" s="366" t="s">
        <v>109</v>
      </c>
      <c r="C29" s="362"/>
      <c r="D29" s="362"/>
      <c r="E29" s="363"/>
      <c r="F29" s="542">
        <v>31.4</v>
      </c>
      <c r="G29" s="542">
        <v>36.4</v>
      </c>
      <c r="H29" s="542">
        <v>38.200000000000003</v>
      </c>
      <c r="I29" s="542">
        <v>34.799999999999997</v>
      </c>
      <c r="J29" s="544">
        <v>31.7</v>
      </c>
      <c r="K29" s="543" t="s">
        <v>349</v>
      </c>
      <c r="L29" s="364">
        <v>-0.30000000000000071</v>
      </c>
    </row>
    <row r="30" spans="1:12" s="110" customFormat="1" ht="15" customHeight="1" x14ac:dyDescent="0.2">
      <c r="A30" s="365"/>
      <c r="B30" s="366" t="s">
        <v>110</v>
      </c>
      <c r="C30" s="362"/>
      <c r="D30" s="362"/>
      <c r="E30" s="363"/>
      <c r="F30" s="542">
        <v>22.9</v>
      </c>
      <c r="G30" s="542">
        <v>34.1</v>
      </c>
      <c r="H30" s="542">
        <v>32.6</v>
      </c>
      <c r="I30" s="542">
        <v>33.799999999999997</v>
      </c>
      <c r="J30" s="542">
        <v>24.3</v>
      </c>
      <c r="K30" s="543" t="s">
        <v>349</v>
      </c>
      <c r="L30" s="364">
        <v>-1.4000000000000021</v>
      </c>
    </row>
    <row r="31" spans="1:12" s="110" customFormat="1" ht="15" customHeight="1" x14ac:dyDescent="0.2">
      <c r="A31" s="365"/>
      <c r="B31" s="366" t="s">
        <v>111</v>
      </c>
      <c r="C31" s="362"/>
      <c r="D31" s="362"/>
      <c r="E31" s="363"/>
      <c r="F31" s="542">
        <v>37.299999999999997</v>
      </c>
      <c r="G31" s="542">
        <v>57.7</v>
      </c>
      <c r="H31" s="542">
        <v>54.3</v>
      </c>
      <c r="I31" s="542">
        <v>29.5</v>
      </c>
      <c r="J31" s="542">
        <v>39.799999999999997</v>
      </c>
      <c r="K31" s="543" t="s">
        <v>349</v>
      </c>
      <c r="L31" s="364">
        <v>-2.5</v>
      </c>
    </row>
    <row r="32" spans="1:12" s="110" customFormat="1" ht="15" customHeight="1" x14ac:dyDescent="0.2">
      <c r="A32" s="367" t="s">
        <v>113</v>
      </c>
      <c r="B32" s="368" t="s">
        <v>181</v>
      </c>
      <c r="C32" s="362"/>
      <c r="D32" s="362"/>
      <c r="E32" s="363"/>
      <c r="F32" s="542">
        <v>30</v>
      </c>
      <c r="G32" s="542">
        <v>32.9</v>
      </c>
      <c r="H32" s="542">
        <v>35</v>
      </c>
      <c r="I32" s="542">
        <v>34</v>
      </c>
      <c r="J32" s="544">
        <v>30.3</v>
      </c>
      <c r="K32" s="543" t="s">
        <v>349</v>
      </c>
      <c r="L32" s="364">
        <v>-0.30000000000000071</v>
      </c>
    </row>
    <row r="33" spans="1:12" s="110" customFormat="1" ht="15" customHeight="1" x14ac:dyDescent="0.2">
      <c r="A33" s="367"/>
      <c r="B33" s="368" t="s">
        <v>182</v>
      </c>
      <c r="C33" s="362"/>
      <c r="D33" s="362"/>
      <c r="E33" s="363"/>
      <c r="F33" s="542">
        <v>40.700000000000003</v>
      </c>
      <c r="G33" s="542">
        <v>51.1</v>
      </c>
      <c r="H33" s="542">
        <v>50</v>
      </c>
      <c r="I33" s="542">
        <v>45</v>
      </c>
      <c r="J33" s="542">
        <v>42.5</v>
      </c>
      <c r="K33" s="543" t="s">
        <v>349</v>
      </c>
      <c r="L33" s="364">
        <v>-1.7999999999999972</v>
      </c>
    </row>
    <row r="34" spans="1:12" s="369" customFormat="1" ht="15" customHeight="1" x14ac:dyDescent="0.2">
      <c r="A34" s="367" t="s">
        <v>113</v>
      </c>
      <c r="B34" s="368" t="s">
        <v>116</v>
      </c>
      <c r="C34" s="362"/>
      <c r="D34" s="362"/>
      <c r="E34" s="363"/>
      <c r="F34" s="542">
        <v>33.299999999999997</v>
      </c>
      <c r="G34" s="542">
        <v>39.4</v>
      </c>
      <c r="H34" s="542">
        <v>40.200000000000003</v>
      </c>
      <c r="I34" s="542">
        <v>37.9</v>
      </c>
      <c r="J34" s="542">
        <v>34.4</v>
      </c>
      <c r="K34" s="543" t="s">
        <v>349</v>
      </c>
      <c r="L34" s="364">
        <v>-1.1000000000000014</v>
      </c>
    </row>
    <row r="35" spans="1:12" s="369" customFormat="1" ht="11.25" x14ac:dyDescent="0.2">
      <c r="A35" s="370"/>
      <c r="B35" s="371" t="s">
        <v>117</v>
      </c>
      <c r="C35" s="372"/>
      <c r="D35" s="372"/>
      <c r="E35" s="373"/>
      <c r="F35" s="545">
        <v>36.799999999999997</v>
      </c>
      <c r="G35" s="545">
        <v>43.7</v>
      </c>
      <c r="H35" s="545">
        <v>43</v>
      </c>
      <c r="I35" s="545">
        <v>40.200000000000003</v>
      </c>
      <c r="J35" s="546">
        <v>37.1</v>
      </c>
      <c r="K35" s="547" t="s">
        <v>349</v>
      </c>
      <c r="L35" s="374">
        <v>-0.30000000000000426</v>
      </c>
    </row>
    <row r="36" spans="1:12" s="369" customFormat="1" ht="15.95" customHeight="1" x14ac:dyDescent="0.2">
      <c r="A36" s="375" t="s">
        <v>350</v>
      </c>
      <c r="B36" s="376"/>
      <c r="C36" s="377"/>
      <c r="D36" s="376"/>
      <c r="E36" s="378"/>
      <c r="F36" s="548">
        <v>10713</v>
      </c>
      <c r="G36" s="548">
        <v>8187</v>
      </c>
      <c r="H36" s="548">
        <v>10901</v>
      </c>
      <c r="I36" s="548">
        <v>9794</v>
      </c>
      <c r="J36" s="548">
        <v>10557</v>
      </c>
      <c r="K36" s="549">
        <v>156</v>
      </c>
      <c r="L36" s="380">
        <v>1.4776925262858767</v>
      </c>
    </row>
    <row r="37" spans="1:12" s="369" customFormat="1" ht="15.95" customHeight="1" x14ac:dyDescent="0.2">
      <c r="A37" s="381"/>
      <c r="B37" s="382" t="s">
        <v>113</v>
      </c>
      <c r="C37" s="382" t="s">
        <v>351</v>
      </c>
      <c r="D37" s="382"/>
      <c r="E37" s="383"/>
      <c r="F37" s="548">
        <v>3681</v>
      </c>
      <c r="G37" s="548">
        <v>3328</v>
      </c>
      <c r="H37" s="548">
        <v>4476</v>
      </c>
      <c r="I37" s="548">
        <v>3781</v>
      </c>
      <c r="J37" s="548">
        <v>3713</v>
      </c>
      <c r="K37" s="549">
        <v>-32</v>
      </c>
      <c r="L37" s="380">
        <v>-0.86183678965795851</v>
      </c>
    </row>
    <row r="38" spans="1:12" s="369" customFormat="1" ht="15.95" customHeight="1" x14ac:dyDescent="0.2">
      <c r="A38" s="381"/>
      <c r="B38" s="384" t="s">
        <v>105</v>
      </c>
      <c r="C38" s="384" t="s">
        <v>106</v>
      </c>
      <c r="D38" s="385"/>
      <c r="E38" s="383"/>
      <c r="F38" s="548">
        <v>5796</v>
      </c>
      <c r="G38" s="548">
        <v>4342</v>
      </c>
      <c r="H38" s="548">
        <v>6234</v>
      </c>
      <c r="I38" s="548">
        <v>5538</v>
      </c>
      <c r="J38" s="550">
        <v>5808</v>
      </c>
      <c r="K38" s="549">
        <v>-12</v>
      </c>
      <c r="L38" s="380">
        <v>-0.20661157024793389</v>
      </c>
    </row>
    <row r="39" spans="1:12" s="369" customFormat="1" ht="15.95" customHeight="1" x14ac:dyDescent="0.2">
      <c r="A39" s="381"/>
      <c r="B39" s="385"/>
      <c r="C39" s="382" t="s">
        <v>352</v>
      </c>
      <c r="D39" s="385"/>
      <c r="E39" s="383"/>
      <c r="F39" s="548">
        <v>1872</v>
      </c>
      <c r="G39" s="548">
        <v>1614</v>
      </c>
      <c r="H39" s="548">
        <v>2344</v>
      </c>
      <c r="I39" s="548">
        <v>1917</v>
      </c>
      <c r="J39" s="548">
        <v>1942</v>
      </c>
      <c r="K39" s="549">
        <v>-70</v>
      </c>
      <c r="L39" s="380">
        <v>-3.6045314109165809</v>
      </c>
    </row>
    <row r="40" spans="1:12" s="369" customFormat="1" ht="15.95" customHeight="1" x14ac:dyDescent="0.2">
      <c r="A40" s="381"/>
      <c r="B40" s="384"/>
      <c r="C40" s="384" t="s">
        <v>107</v>
      </c>
      <c r="D40" s="385"/>
      <c r="E40" s="383"/>
      <c r="F40" s="548">
        <v>4917</v>
      </c>
      <c r="G40" s="548">
        <v>3845</v>
      </c>
      <c r="H40" s="548">
        <v>4667</v>
      </c>
      <c r="I40" s="548">
        <v>4256</v>
      </c>
      <c r="J40" s="548">
        <v>4749</v>
      </c>
      <c r="K40" s="549">
        <v>168</v>
      </c>
      <c r="L40" s="380">
        <v>3.5375868603916616</v>
      </c>
    </row>
    <row r="41" spans="1:12" s="369" customFormat="1" ht="24" customHeight="1" x14ac:dyDescent="0.2">
      <c r="A41" s="381"/>
      <c r="B41" s="385"/>
      <c r="C41" s="382" t="s">
        <v>352</v>
      </c>
      <c r="D41" s="385"/>
      <c r="E41" s="383"/>
      <c r="F41" s="548">
        <v>1809</v>
      </c>
      <c r="G41" s="548">
        <v>1714</v>
      </c>
      <c r="H41" s="548">
        <v>2132</v>
      </c>
      <c r="I41" s="548">
        <v>1864</v>
      </c>
      <c r="J41" s="550">
        <v>1771</v>
      </c>
      <c r="K41" s="549">
        <v>38</v>
      </c>
      <c r="L41" s="380">
        <v>2.1456804065499719</v>
      </c>
    </row>
    <row r="42" spans="1:12" s="110" customFormat="1" ht="15" customHeight="1" x14ac:dyDescent="0.2">
      <c r="A42" s="381"/>
      <c r="B42" s="384" t="s">
        <v>113</v>
      </c>
      <c r="C42" s="384" t="s">
        <v>353</v>
      </c>
      <c r="D42" s="385"/>
      <c r="E42" s="383"/>
      <c r="F42" s="548">
        <v>1987</v>
      </c>
      <c r="G42" s="548">
        <v>1743</v>
      </c>
      <c r="H42" s="548">
        <v>2367</v>
      </c>
      <c r="I42" s="548">
        <v>2115</v>
      </c>
      <c r="J42" s="548">
        <v>2066</v>
      </c>
      <c r="K42" s="549">
        <v>-79</v>
      </c>
      <c r="L42" s="380">
        <v>-3.823814133591481</v>
      </c>
    </row>
    <row r="43" spans="1:12" s="110" customFormat="1" ht="15" customHeight="1" x14ac:dyDescent="0.2">
      <c r="A43" s="381"/>
      <c r="B43" s="385"/>
      <c r="C43" s="382" t="s">
        <v>352</v>
      </c>
      <c r="D43" s="385"/>
      <c r="E43" s="383"/>
      <c r="F43" s="548">
        <v>1007</v>
      </c>
      <c r="G43" s="548">
        <v>980</v>
      </c>
      <c r="H43" s="548">
        <v>1243</v>
      </c>
      <c r="I43" s="548">
        <v>1123</v>
      </c>
      <c r="J43" s="548">
        <v>1066</v>
      </c>
      <c r="K43" s="549">
        <v>-59</v>
      </c>
      <c r="L43" s="380">
        <v>-5.5347091932457788</v>
      </c>
    </row>
    <row r="44" spans="1:12" s="110" customFormat="1" ht="15" customHeight="1" x14ac:dyDescent="0.2">
      <c r="A44" s="381"/>
      <c r="B44" s="384"/>
      <c r="C44" s="366" t="s">
        <v>109</v>
      </c>
      <c r="D44" s="385"/>
      <c r="E44" s="383"/>
      <c r="F44" s="548">
        <v>7732</v>
      </c>
      <c r="G44" s="548">
        <v>5904</v>
      </c>
      <c r="H44" s="548">
        <v>7663</v>
      </c>
      <c r="I44" s="548">
        <v>6893</v>
      </c>
      <c r="J44" s="550">
        <v>7640</v>
      </c>
      <c r="K44" s="549">
        <v>92</v>
      </c>
      <c r="L44" s="380">
        <v>1.2041884816753927</v>
      </c>
    </row>
    <row r="45" spans="1:12" s="110" customFormat="1" ht="15" customHeight="1" x14ac:dyDescent="0.2">
      <c r="A45" s="381"/>
      <c r="B45" s="385"/>
      <c r="C45" s="382" t="s">
        <v>352</v>
      </c>
      <c r="D45" s="385"/>
      <c r="E45" s="383"/>
      <c r="F45" s="548">
        <v>2425</v>
      </c>
      <c r="G45" s="548">
        <v>2147</v>
      </c>
      <c r="H45" s="548">
        <v>2926</v>
      </c>
      <c r="I45" s="548">
        <v>2396</v>
      </c>
      <c r="J45" s="548">
        <v>2423</v>
      </c>
      <c r="K45" s="549">
        <v>2</v>
      </c>
      <c r="L45" s="380">
        <v>8.2542302930251749E-2</v>
      </c>
    </row>
    <row r="46" spans="1:12" s="110" customFormat="1" ht="15" customHeight="1" x14ac:dyDescent="0.2">
      <c r="A46" s="381"/>
      <c r="B46" s="384"/>
      <c r="C46" s="366" t="s">
        <v>110</v>
      </c>
      <c r="D46" s="385"/>
      <c r="E46" s="383"/>
      <c r="F46" s="548">
        <v>844</v>
      </c>
      <c r="G46" s="548">
        <v>469</v>
      </c>
      <c r="H46" s="548">
        <v>766</v>
      </c>
      <c r="I46" s="548">
        <v>698</v>
      </c>
      <c r="J46" s="548">
        <v>738</v>
      </c>
      <c r="K46" s="549">
        <v>106</v>
      </c>
      <c r="L46" s="380">
        <v>14.363143631436314</v>
      </c>
    </row>
    <row r="47" spans="1:12" s="110" customFormat="1" ht="15" customHeight="1" x14ac:dyDescent="0.2">
      <c r="A47" s="381"/>
      <c r="B47" s="385"/>
      <c r="C47" s="382" t="s">
        <v>352</v>
      </c>
      <c r="D47" s="385"/>
      <c r="E47" s="383"/>
      <c r="F47" s="548">
        <v>193</v>
      </c>
      <c r="G47" s="548">
        <v>160</v>
      </c>
      <c r="H47" s="548">
        <v>250</v>
      </c>
      <c r="I47" s="548">
        <v>236</v>
      </c>
      <c r="J47" s="550">
        <v>179</v>
      </c>
      <c r="K47" s="549">
        <v>14</v>
      </c>
      <c r="L47" s="380">
        <v>7.8212290502793298</v>
      </c>
    </row>
    <row r="48" spans="1:12" s="110" customFormat="1" ht="15" customHeight="1" x14ac:dyDescent="0.2">
      <c r="A48" s="381"/>
      <c r="B48" s="385"/>
      <c r="C48" s="366" t="s">
        <v>111</v>
      </c>
      <c r="D48" s="386"/>
      <c r="E48" s="387"/>
      <c r="F48" s="548">
        <v>150</v>
      </c>
      <c r="G48" s="548">
        <v>71</v>
      </c>
      <c r="H48" s="548">
        <v>105</v>
      </c>
      <c r="I48" s="548">
        <v>88</v>
      </c>
      <c r="J48" s="548">
        <v>113</v>
      </c>
      <c r="K48" s="549">
        <v>37</v>
      </c>
      <c r="L48" s="380">
        <v>32.743362831858406</v>
      </c>
    </row>
    <row r="49" spans="1:12" s="110" customFormat="1" ht="15" customHeight="1" x14ac:dyDescent="0.2">
      <c r="A49" s="381"/>
      <c r="B49" s="385"/>
      <c r="C49" s="382" t="s">
        <v>352</v>
      </c>
      <c r="D49" s="385"/>
      <c r="E49" s="383"/>
      <c r="F49" s="548">
        <v>56</v>
      </c>
      <c r="G49" s="548">
        <v>41</v>
      </c>
      <c r="H49" s="548">
        <v>57</v>
      </c>
      <c r="I49" s="548">
        <v>26</v>
      </c>
      <c r="J49" s="548">
        <v>45</v>
      </c>
      <c r="K49" s="549">
        <v>11</v>
      </c>
      <c r="L49" s="380">
        <v>24.444444444444443</v>
      </c>
    </row>
    <row r="50" spans="1:12" s="110" customFormat="1" ht="15" customHeight="1" x14ac:dyDescent="0.2">
      <c r="A50" s="381"/>
      <c r="B50" s="384" t="s">
        <v>113</v>
      </c>
      <c r="C50" s="382" t="s">
        <v>181</v>
      </c>
      <c r="D50" s="385"/>
      <c r="E50" s="383"/>
      <c r="F50" s="548">
        <v>6364</v>
      </c>
      <c r="G50" s="548">
        <v>4685</v>
      </c>
      <c r="H50" s="548">
        <v>6502</v>
      </c>
      <c r="I50" s="548">
        <v>5724</v>
      </c>
      <c r="J50" s="550">
        <v>6360</v>
      </c>
      <c r="K50" s="549">
        <v>4</v>
      </c>
      <c r="L50" s="380">
        <v>6.2893081761006289E-2</v>
      </c>
    </row>
    <row r="51" spans="1:12" s="110" customFormat="1" ht="15" customHeight="1" x14ac:dyDescent="0.2">
      <c r="A51" s="381"/>
      <c r="B51" s="385"/>
      <c r="C51" s="382" t="s">
        <v>352</v>
      </c>
      <c r="D51" s="385"/>
      <c r="E51" s="383"/>
      <c r="F51" s="548">
        <v>1910</v>
      </c>
      <c r="G51" s="548">
        <v>1540</v>
      </c>
      <c r="H51" s="548">
        <v>2276</v>
      </c>
      <c r="I51" s="548">
        <v>1949</v>
      </c>
      <c r="J51" s="548">
        <v>1930</v>
      </c>
      <c r="K51" s="549">
        <v>-20</v>
      </c>
      <c r="L51" s="380">
        <v>-1.0362694300518134</v>
      </c>
    </row>
    <row r="52" spans="1:12" s="110" customFormat="1" ht="15" customHeight="1" x14ac:dyDescent="0.2">
      <c r="A52" s="381"/>
      <c r="B52" s="384"/>
      <c r="C52" s="382" t="s">
        <v>182</v>
      </c>
      <c r="D52" s="385"/>
      <c r="E52" s="383"/>
      <c r="F52" s="548">
        <v>4349</v>
      </c>
      <c r="G52" s="548">
        <v>3502</v>
      </c>
      <c r="H52" s="548">
        <v>4399</v>
      </c>
      <c r="I52" s="548">
        <v>4070</v>
      </c>
      <c r="J52" s="548">
        <v>4197</v>
      </c>
      <c r="K52" s="549">
        <v>152</v>
      </c>
      <c r="L52" s="380">
        <v>3.6216345008339288</v>
      </c>
    </row>
    <row r="53" spans="1:12" s="269" customFormat="1" ht="11.25" customHeight="1" x14ac:dyDescent="0.2">
      <c r="A53" s="381"/>
      <c r="B53" s="385"/>
      <c r="C53" s="382" t="s">
        <v>352</v>
      </c>
      <c r="D53" s="385"/>
      <c r="E53" s="383"/>
      <c r="F53" s="548">
        <v>1771</v>
      </c>
      <c r="G53" s="548">
        <v>1788</v>
      </c>
      <c r="H53" s="548">
        <v>2200</v>
      </c>
      <c r="I53" s="548">
        <v>1832</v>
      </c>
      <c r="J53" s="550">
        <v>1783</v>
      </c>
      <c r="K53" s="549">
        <v>-12</v>
      </c>
      <c r="L53" s="380">
        <v>-0.67302299495232754</v>
      </c>
    </row>
    <row r="54" spans="1:12" s="151" customFormat="1" ht="12.75" customHeight="1" x14ac:dyDescent="0.2">
      <c r="A54" s="381"/>
      <c r="B54" s="384" t="s">
        <v>113</v>
      </c>
      <c r="C54" s="384" t="s">
        <v>116</v>
      </c>
      <c r="D54" s="385"/>
      <c r="E54" s="383"/>
      <c r="F54" s="548">
        <v>7416</v>
      </c>
      <c r="G54" s="548">
        <v>5756</v>
      </c>
      <c r="H54" s="548">
        <v>7319</v>
      </c>
      <c r="I54" s="548">
        <v>6447</v>
      </c>
      <c r="J54" s="548">
        <v>7351</v>
      </c>
      <c r="K54" s="549">
        <v>65</v>
      </c>
      <c r="L54" s="380">
        <v>0.8842334376275337</v>
      </c>
    </row>
    <row r="55" spans="1:12" ht="11.25" x14ac:dyDescent="0.2">
      <c r="A55" s="381"/>
      <c r="B55" s="385"/>
      <c r="C55" s="382" t="s">
        <v>352</v>
      </c>
      <c r="D55" s="385"/>
      <c r="E55" s="383"/>
      <c r="F55" s="548">
        <v>2471</v>
      </c>
      <c r="G55" s="548">
        <v>2269</v>
      </c>
      <c r="H55" s="548">
        <v>2939</v>
      </c>
      <c r="I55" s="548">
        <v>2443</v>
      </c>
      <c r="J55" s="548">
        <v>2527</v>
      </c>
      <c r="K55" s="549">
        <v>-56</v>
      </c>
      <c r="L55" s="380">
        <v>-2.21606648199446</v>
      </c>
    </row>
    <row r="56" spans="1:12" ht="14.25" customHeight="1" x14ac:dyDescent="0.2">
      <c r="A56" s="381"/>
      <c r="B56" s="385"/>
      <c r="C56" s="384" t="s">
        <v>117</v>
      </c>
      <c r="D56" s="385"/>
      <c r="E56" s="383"/>
      <c r="F56" s="548">
        <v>3279</v>
      </c>
      <c r="G56" s="548">
        <v>2421</v>
      </c>
      <c r="H56" s="548">
        <v>3555</v>
      </c>
      <c r="I56" s="548">
        <v>3317</v>
      </c>
      <c r="J56" s="548">
        <v>3195</v>
      </c>
      <c r="K56" s="549">
        <v>84</v>
      </c>
      <c r="L56" s="380">
        <v>2.6291079812206575</v>
      </c>
    </row>
    <row r="57" spans="1:12" ht="18.75" customHeight="1" x14ac:dyDescent="0.2">
      <c r="A57" s="388"/>
      <c r="B57" s="389"/>
      <c r="C57" s="390" t="s">
        <v>352</v>
      </c>
      <c r="D57" s="389"/>
      <c r="E57" s="391"/>
      <c r="F57" s="551">
        <v>1206</v>
      </c>
      <c r="G57" s="552">
        <v>1059</v>
      </c>
      <c r="H57" s="552">
        <v>1529</v>
      </c>
      <c r="I57" s="552">
        <v>1333</v>
      </c>
      <c r="J57" s="552">
        <v>1185</v>
      </c>
      <c r="K57" s="553">
        <f t="shared" ref="K57" si="0">IF(OR(F57=".",J57=".")=TRUE,".",IF(OR(F57="*",J57="*")=TRUE,"*",IF(AND(F57="-",J57="-")=TRUE,"-",IF(AND(ISNUMBER(J57),ISNUMBER(F57))=TRUE,IF(F57-J57=0,0,F57-J57),IF(ISNUMBER(F57)=TRUE,F57,-J57)))))</f>
        <v>21</v>
      </c>
      <c r="L57" s="392">
        <f t="shared" ref="L57" si="1">IF(K57 =".",".",IF(K57 ="*","*",IF(K57="-","-",IF(K57=0,0,IF(OR(J57="-",J57=".",F57="-",F57=".")=TRUE,"X",IF(J57=0,"0,0",IF(ABS(K57*100/J57)&gt;250,".X",(K57*100/J57))))))))</f>
        <v>1.7721518987341771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11011</v>
      </c>
      <c r="E11" s="114">
        <v>8634</v>
      </c>
      <c r="F11" s="114">
        <v>13694</v>
      </c>
      <c r="G11" s="114">
        <v>10038</v>
      </c>
      <c r="H11" s="140">
        <v>10947</v>
      </c>
      <c r="I11" s="115">
        <v>64</v>
      </c>
      <c r="J11" s="116">
        <v>0.58463505983374442</v>
      </c>
    </row>
    <row r="12" spans="1:15" s="110" customFormat="1" ht="24.95" customHeight="1" x14ac:dyDescent="0.2">
      <c r="A12" s="193" t="s">
        <v>132</v>
      </c>
      <c r="B12" s="194" t="s">
        <v>133</v>
      </c>
      <c r="C12" s="113">
        <v>0.2815366451730088</v>
      </c>
      <c r="D12" s="115">
        <v>31</v>
      </c>
      <c r="E12" s="114">
        <v>14</v>
      </c>
      <c r="F12" s="114">
        <v>54</v>
      </c>
      <c r="G12" s="114">
        <v>75</v>
      </c>
      <c r="H12" s="140">
        <v>30</v>
      </c>
      <c r="I12" s="115">
        <v>1</v>
      </c>
      <c r="J12" s="116">
        <v>3.3333333333333335</v>
      </c>
    </row>
    <row r="13" spans="1:15" s="110" customFormat="1" ht="24.95" customHeight="1" x14ac:dyDescent="0.2">
      <c r="A13" s="193" t="s">
        <v>134</v>
      </c>
      <c r="B13" s="199" t="s">
        <v>214</v>
      </c>
      <c r="C13" s="113">
        <v>1.3350286077558804</v>
      </c>
      <c r="D13" s="115">
        <v>147</v>
      </c>
      <c r="E13" s="114">
        <v>83</v>
      </c>
      <c r="F13" s="114">
        <v>176</v>
      </c>
      <c r="G13" s="114">
        <v>139</v>
      </c>
      <c r="H13" s="140">
        <v>169</v>
      </c>
      <c r="I13" s="115">
        <v>-22</v>
      </c>
      <c r="J13" s="116">
        <v>-13.017751479289942</v>
      </c>
    </row>
    <row r="14" spans="1:15" s="287" customFormat="1" ht="24.95" customHeight="1" x14ac:dyDescent="0.2">
      <c r="A14" s="193" t="s">
        <v>215</v>
      </c>
      <c r="B14" s="199" t="s">
        <v>137</v>
      </c>
      <c r="C14" s="113">
        <v>4.3501952592861688</v>
      </c>
      <c r="D14" s="115">
        <v>479</v>
      </c>
      <c r="E14" s="114">
        <v>377</v>
      </c>
      <c r="F14" s="114">
        <v>1061</v>
      </c>
      <c r="G14" s="114">
        <v>485</v>
      </c>
      <c r="H14" s="140">
        <v>583</v>
      </c>
      <c r="I14" s="115">
        <v>-104</v>
      </c>
      <c r="J14" s="116">
        <v>-17.838765008576328</v>
      </c>
      <c r="K14" s="110"/>
      <c r="L14" s="110"/>
      <c r="M14" s="110"/>
      <c r="N14" s="110"/>
      <c r="O14" s="110"/>
    </row>
    <row r="15" spans="1:15" s="110" customFormat="1" ht="24.95" customHeight="1" x14ac:dyDescent="0.2">
      <c r="A15" s="193" t="s">
        <v>216</v>
      </c>
      <c r="B15" s="199" t="s">
        <v>217</v>
      </c>
      <c r="C15" s="113">
        <v>2.043411134320225</v>
      </c>
      <c r="D15" s="115">
        <v>225</v>
      </c>
      <c r="E15" s="114">
        <v>186</v>
      </c>
      <c r="F15" s="114">
        <v>303</v>
      </c>
      <c r="G15" s="114">
        <v>230</v>
      </c>
      <c r="H15" s="140">
        <v>301</v>
      </c>
      <c r="I15" s="115">
        <v>-76</v>
      </c>
      <c r="J15" s="116">
        <v>-25.249169435215947</v>
      </c>
    </row>
    <row r="16" spans="1:15" s="287" customFormat="1" ht="24.95" customHeight="1" x14ac:dyDescent="0.2">
      <c r="A16" s="193" t="s">
        <v>218</v>
      </c>
      <c r="B16" s="199" t="s">
        <v>141</v>
      </c>
      <c r="C16" s="113">
        <v>1.1261465806920352</v>
      </c>
      <c r="D16" s="115">
        <v>124</v>
      </c>
      <c r="E16" s="114">
        <v>92</v>
      </c>
      <c r="F16" s="114">
        <v>239</v>
      </c>
      <c r="G16" s="114">
        <v>131</v>
      </c>
      <c r="H16" s="140">
        <v>137</v>
      </c>
      <c r="I16" s="115">
        <v>-13</v>
      </c>
      <c r="J16" s="116">
        <v>-9.4890510948905114</v>
      </c>
      <c r="K16" s="110"/>
      <c r="L16" s="110"/>
      <c r="M16" s="110"/>
      <c r="N16" s="110"/>
      <c r="O16" s="110"/>
    </row>
    <row r="17" spans="1:15" s="110" customFormat="1" ht="24.95" customHeight="1" x14ac:dyDescent="0.2">
      <c r="A17" s="193" t="s">
        <v>142</v>
      </c>
      <c r="B17" s="199" t="s">
        <v>220</v>
      </c>
      <c r="C17" s="113">
        <v>1.1806375442739079</v>
      </c>
      <c r="D17" s="115">
        <v>130</v>
      </c>
      <c r="E17" s="114">
        <v>99</v>
      </c>
      <c r="F17" s="114">
        <v>519</v>
      </c>
      <c r="G17" s="114">
        <v>124</v>
      </c>
      <c r="H17" s="140">
        <v>145</v>
      </c>
      <c r="I17" s="115">
        <v>-15</v>
      </c>
      <c r="J17" s="116">
        <v>-10.344827586206897</v>
      </c>
    </row>
    <row r="18" spans="1:15" s="287" customFormat="1" ht="24.95" customHeight="1" x14ac:dyDescent="0.2">
      <c r="A18" s="201" t="s">
        <v>144</v>
      </c>
      <c r="B18" s="202" t="s">
        <v>145</v>
      </c>
      <c r="C18" s="113">
        <v>6.32095177549723</v>
      </c>
      <c r="D18" s="115">
        <v>696</v>
      </c>
      <c r="E18" s="114">
        <v>390</v>
      </c>
      <c r="F18" s="114">
        <v>784</v>
      </c>
      <c r="G18" s="114">
        <v>688</v>
      </c>
      <c r="H18" s="140">
        <v>733</v>
      </c>
      <c r="I18" s="115">
        <v>-37</v>
      </c>
      <c r="J18" s="116">
        <v>-5.0477489768076396</v>
      </c>
      <c r="K18" s="110"/>
      <c r="L18" s="110"/>
      <c r="M18" s="110"/>
      <c r="N18" s="110"/>
      <c r="O18" s="110"/>
    </row>
    <row r="19" spans="1:15" s="110" customFormat="1" ht="24.95" customHeight="1" x14ac:dyDescent="0.2">
      <c r="A19" s="193" t="s">
        <v>146</v>
      </c>
      <c r="B19" s="199" t="s">
        <v>147</v>
      </c>
      <c r="C19" s="113">
        <v>13.531922622831713</v>
      </c>
      <c r="D19" s="115">
        <v>1490</v>
      </c>
      <c r="E19" s="114">
        <v>1121</v>
      </c>
      <c r="F19" s="114">
        <v>1627</v>
      </c>
      <c r="G19" s="114">
        <v>1284</v>
      </c>
      <c r="H19" s="140">
        <v>1639</v>
      </c>
      <c r="I19" s="115">
        <v>-149</v>
      </c>
      <c r="J19" s="116">
        <v>-9.0909090909090917</v>
      </c>
    </row>
    <row r="20" spans="1:15" s="287" customFormat="1" ht="24.95" customHeight="1" x14ac:dyDescent="0.2">
      <c r="A20" s="193" t="s">
        <v>148</v>
      </c>
      <c r="B20" s="199" t="s">
        <v>149</v>
      </c>
      <c r="C20" s="113">
        <v>3.6599763872491144</v>
      </c>
      <c r="D20" s="115">
        <v>403</v>
      </c>
      <c r="E20" s="114">
        <v>410</v>
      </c>
      <c r="F20" s="114">
        <v>558</v>
      </c>
      <c r="G20" s="114">
        <v>492</v>
      </c>
      <c r="H20" s="140">
        <v>635</v>
      </c>
      <c r="I20" s="115">
        <v>-232</v>
      </c>
      <c r="J20" s="116">
        <v>-36.535433070866141</v>
      </c>
      <c r="K20" s="110"/>
      <c r="L20" s="110"/>
      <c r="M20" s="110"/>
      <c r="N20" s="110"/>
      <c r="O20" s="110"/>
    </row>
    <row r="21" spans="1:15" s="110" customFormat="1" ht="24.95" customHeight="1" x14ac:dyDescent="0.2">
      <c r="A21" s="201" t="s">
        <v>150</v>
      </c>
      <c r="B21" s="202" t="s">
        <v>151</v>
      </c>
      <c r="C21" s="113">
        <v>7.556080283353011</v>
      </c>
      <c r="D21" s="115">
        <v>832</v>
      </c>
      <c r="E21" s="114">
        <v>724</v>
      </c>
      <c r="F21" s="114">
        <v>854</v>
      </c>
      <c r="G21" s="114">
        <v>774</v>
      </c>
      <c r="H21" s="140">
        <v>779</v>
      </c>
      <c r="I21" s="115">
        <v>53</v>
      </c>
      <c r="J21" s="116">
        <v>6.8035943517329907</v>
      </c>
    </row>
    <row r="22" spans="1:15" s="110" customFormat="1" ht="24.95" customHeight="1" x14ac:dyDescent="0.2">
      <c r="A22" s="201" t="s">
        <v>152</v>
      </c>
      <c r="B22" s="199" t="s">
        <v>153</v>
      </c>
      <c r="C22" s="113">
        <v>4.1867223685405506</v>
      </c>
      <c r="D22" s="115">
        <v>461</v>
      </c>
      <c r="E22" s="114">
        <v>359</v>
      </c>
      <c r="F22" s="114">
        <v>520</v>
      </c>
      <c r="G22" s="114">
        <v>405</v>
      </c>
      <c r="H22" s="140">
        <v>446</v>
      </c>
      <c r="I22" s="115">
        <v>15</v>
      </c>
      <c r="J22" s="116">
        <v>3.3632286995515694</v>
      </c>
    </row>
    <row r="23" spans="1:15" s="110" customFormat="1" ht="24.95" customHeight="1" x14ac:dyDescent="0.2">
      <c r="A23" s="193" t="s">
        <v>154</v>
      </c>
      <c r="B23" s="199" t="s">
        <v>155</v>
      </c>
      <c r="C23" s="113">
        <v>4.7497956588865682</v>
      </c>
      <c r="D23" s="115">
        <v>523</v>
      </c>
      <c r="E23" s="114">
        <v>477</v>
      </c>
      <c r="F23" s="114">
        <v>570</v>
      </c>
      <c r="G23" s="114">
        <v>368</v>
      </c>
      <c r="H23" s="140">
        <v>566</v>
      </c>
      <c r="I23" s="115">
        <v>-43</v>
      </c>
      <c r="J23" s="116">
        <v>-7.5971731448763249</v>
      </c>
    </row>
    <row r="24" spans="1:15" s="110" customFormat="1" ht="24.95" customHeight="1" x14ac:dyDescent="0.2">
      <c r="A24" s="193" t="s">
        <v>156</v>
      </c>
      <c r="B24" s="199" t="s">
        <v>221</v>
      </c>
      <c r="C24" s="113">
        <v>10.40777404413768</v>
      </c>
      <c r="D24" s="115">
        <v>1146</v>
      </c>
      <c r="E24" s="114">
        <v>900</v>
      </c>
      <c r="F24" s="114">
        <v>1294</v>
      </c>
      <c r="G24" s="114">
        <v>1156</v>
      </c>
      <c r="H24" s="140">
        <v>1119</v>
      </c>
      <c r="I24" s="115">
        <v>27</v>
      </c>
      <c r="J24" s="116">
        <v>2.4128686327077746</v>
      </c>
    </row>
    <row r="25" spans="1:15" s="110" customFormat="1" ht="24.95" customHeight="1" x14ac:dyDescent="0.2">
      <c r="A25" s="193" t="s">
        <v>222</v>
      </c>
      <c r="B25" s="204" t="s">
        <v>159</v>
      </c>
      <c r="C25" s="113">
        <v>10.453183180455907</v>
      </c>
      <c r="D25" s="115">
        <v>1151</v>
      </c>
      <c r="E25" s="114">
        <v>678</v>
      </c>
      <c r="F25" s="114">
        <v>1280</v>
      </c>
      <c r="G25" s="114">
        <v>1055</v>
      </c>
      <c r="H25" s="140">
        <v>1008</v>
      </c>
      <c r="I25" s="115">
        <v>143</v>
      </c>
      <c r="J25" s="116">
        <v>14.186507936507937</v>
      </c>
    </row>
    <row r="26" spans="1:15" s="110" customFormat="1" ht="24.95" customHeight="1" x14ac:dyDescent="0.2">
      <c r="A26" s="201">
        <v>782.78300000000002</v>
      </c>
      <c r="B26" s="203" t="s">
        <v>160</v>
      </c>
      <c r="C26" s="113">
        <v>4.1594768867496139</v>
      </c>
      <c r="D26" s="115">
        <v>458</v>
      </c>
      <c r="E26" s="114">
        <v>529</v>
      </c>
      <c r="F26" s="114">
        <v>753</v>
      </c>
      <c r="G26" s="114">
        <v>657</v>
      </c>
      <c r="H26" s="140">
        <v>538</v>
      </c>
      <c r="I26" s="115">
        <v>-80</v>
      </c>
      <c r="J26" s="116">
        <v>-14.869888475836431</v>
      </c>
    </row>
    <row r="27" spans="1:15" s="110" customFormat="1" ht="24.95" customHeight="1" x14ac:dyDescent="0.2">
      <c r="A27" s="193" t="s">
        <v>161</v>
      </c>
      <c r="B27" s="199" t="s">
        <v>162</v>
      </c>
      <c r="C27" s="113">
        <v>5.0404141313232218</v>
      </c>
      <c r="D27" s="115">
        <v>555</v>
      </c>
      <c r="E27" s="114">
        <v>551</v>
      </c>
      <c r="F27" s="114">
        <v>826</v>
      </c>
      <c r="G27" s="114">
        <v>526</v>
      </c>
      <c r="H27" s="140">
        <v>539</v>
      </c>
      <c r="I27" s="115">
        <v>16</v>
      </c>
      <c r="J27" s="116">
        <v>2.968460111317254</v>
      </c>
    </row>
    <row r="28" spans="1:15" s="110" customFormat="1" ht="24.95" customHeight="1" x14ac:dyDescent="0.2">
      <c r="A28" s="193" t="s">
        <v>163</v>
      </c>
      <c r="B28" s="199" t="s">
        <v>164</v>
      </c>
      <c r="C28" s="113">
        <v>4.1413132322223234</v>
      </c>
      <c r="D28" s="115">
        <v>456</v>
      </c>
      <c r="E28" s="114">
        <v>399</v>
      </c>
      <c r="F28" s="114">
        <v>934</v>
      </c>
      <c r="G28" s="114">
        <v>355</v>
      </c>
      <c r="H28" s="140">
        <v>409</v>
      </c>
      <c r="I28" s="115">
        <v>47</v>
      </c>
      <c r="J28" s="116">
        <v>11.491442542787286</v>
      </c>
    </row>
    <row r="29" spans="1:15" s="110" customFormat="1" ht="24.95" customHeight="1" x14ac:dyDescent="0.2">
      <c r="A29" s="193">
        <v>86</v>
      </c>
      <c r="B29" s="199" t="s">
        <v>165</v>
      </c>
      <c r="C29" s="113">
        <v>10.062664608119153</v>
      </c>
      <c r="D29" s="115">
        <v>1108</v>
      </c>
      <c r="E29" s="114">
        <v>657</v>
      </c>
      <c r="F29" s="114">
        <v>762</v>
      </c>
      <c r="G29" s="114">
        <v>604</v>
      </c>
      <c r="H29" s="140">
        <v>573</v>
      </c>
      <c r="I29" s="115">
        <v>535</v>
      </c>
      <c r="J29" s="116">
        <v>93.368237347294937</v>
      </c>
    </row>
    <row r="30" spans="1:15" s="110" customFormat="1" ht="24.95" customHeight="1" x14ac:dyDescent="0.2">
      <c r="A30" s="193">
        <v>87.88</v>
      </c>
      <c r="B30" s="204" t="s">
        <v>166</v>
      </c>
      <c r="C30" s="113">
        <v>4.6226500771955319</v>
      </c>
      <c r="D30" s="115">
        <v>509</v>
      </c>
      <c r="E30" s="114">
        <v>564</v>
      </c>
      <c r="F30" s="114">
        <v>856</v>
      </c>
      <c r="G30" s="114">
        <v>551</v>
      </c>
      <c r="H30" s="140">
        <v>698</v>
      </c>
      <c r="I30" s="115">
        <v>-189</v>
      </c>
      <c r="J30" s="116">
        <v>-27.077363896848137</v>
      </c>
    </row>
    <row r="31" spans="1:15" s="110" customFormat="1" ht="24.95" customHeight="1" x14ac:dyDescent="0.2">
      <c r="A31" s="193" t="s">
        <v>167</v>
      </c>
      <c r="B31" s="199" t="s">
        <v>168</v>
      </c>
      <c r="C31" s="113">
        <v>5.1403142312233223</v>
      </c>
      <c r="D31" s="115">
        <v>566</v>
      </c>
      <c r="E31" s="114">
        <v>401</v>
      </c>
      <c r="F31" s="114">
        <v>784</v>
      </c>
      <c r="G31" s="114">
        <v>424</v>
      </c>
      <c r="H31" s="140">
        <v>483</v>
      </c>
      <c r="I31" s="115">
        <v>83</v>
      </c>
      <c r="J31" s="116">
        <v>17.184265010351968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0.2815366451730088</v>
      </c>
      <c r="D34" s="115">
        <v>31</v>
      </c>
      <c r="E34" s="114">
        <v>14</v>
      </c>
      <c r="F34" s="114">
        <v>54</v>
      </c>
      <c r="G34" s="114">
        <v>75</v>
      </c>
      <c r="H34" s="140">
        <v>30</v>
      </c>
      <c r="I34" s="115">
        <v>1</v>
      </c>
      <c r="J34" s="116">
        <v>3.3333333333333335</v>
      </c>
    </row>
    <row r="35" spans="1:10" s="110" customFormat="1" ht="24.95" customHeight="1" x14ac:dyDescent="0.2">
      <c r="A35" s="292" t="s">
        <v>171</v>
      </c>
      <c r="B35" s="293" t="s">
        <v>172</v>
      </c>
      <c r="C35" s="113">
        <v>12.006175642539279</v>
      </c>
      <c r="D35" s="115">
        <v>1322</v>
      </c>
      <c r="E35" s="114">
        <v>850</v>
      </c>
      <c r="F35" s="114">
        <v>2021</v>
      </c>
      <c r="G35" s="114">
        <v>1312</v>
      </c>
      <c r="H35" s="140">
        <v>1485</v>
      </c>
      <c r="I35" s="115">
        <v>-163</v>
      </c>
      <c r="J35" s="116">
        <v>-10.976430976430976</v>
      </c>
    </row>
    <row r="36" spans="1:10" s="110" customFormat="1" ht="24.95" customHeight="1" x14ac:dyDescent="0.2">
      <c r="A36" s="294" t="s">
        <v>173</v>
      </c>
      <c r="B36" s="295" t="s">
        <v>174</v>
      </c>
      <c r="C36" s="125">
        <v>87.712287712287718</v>
      </c>
      <c r="D36" s="143">
        <v>9658</v>
      </c>
      <c r="E36" s="144">
        <v>7770</v>
      </c>
      <c r="F36" s="144">
        <v>11618</v>
      </c>
      <c r="G36" s="144">
        <v>8651</v>
      </c>
      <c r="H36" s="145">
        <v>9432</v>
      </c>
      <c r="I36" s="143">
        <v>226</v>
      </c>
      <c r="J36" s="146">
        <v>2.3960983884648006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11011</v>
      </c>
      <c r="F11" s="264">
        <v>8634</v>
      </c>
      <c r="G11" s="264">
        <v>13694</v>
      </c>
      <c r="H11" s="264">
        <v>10038</v>
      </c>
      <c r="I11" s="265">
        <v>10947</v>
      </c>
      <c r="J11" s="263">
        <v>64</v>
      </c>
      <c r="K11" s="266">
        <v>0.58463505983374442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20.488602306784124</v>
      </c>
      <c r="E13" s="115">
        <v>2256</v>
      </c>
      <c r="F13" s="114">
        <v>1883</v>
      </c>
      <c r="G13" s="114">
        <v>3108</v>
      </c>
      <c r="H13" s="114">
        <v>2698</v>
      </c>
      <c r="I13" s="140">
        <v>2523</v>
      </c>
      <c r="J13" s="115">
        <v>-267</v>
      </c>
      <c r="K13" s="116">
        <v>-10.582639714625445</v>
      </c>
    </row>
    <row r="14" spans="1:15" ht="15.95" customHeight="1" x14ac:dyDescent="0.2">
      <c r="A14" s="306" t="s">
        <v>230</v>
      </c>
      <c r="B14" s="307"/>
      <c r="C14" s="308"/>
      <c r="D14" s="113">
        <v>48.587775860503136</v>
      </c>
      <c r="E14" s="115">
        <v>5350</v>
      </c>
      <c r="F14" s="114">
        <v>4388</v>
      </c>
      <c r="G14" s="114">
        <v>7573</v>
      </c>
      <c r="H14" s="114">
        <v>4931</v>
      </c>
      <c r="I14" s="140">
        <v>5483</v>
      </c>
      <c r="J14" s="115">
        <v>-133</v>
      </c>
      <c r="K14" s="116">
        <v>-2.4256793726062376</v>
      </c>
    </row>
    <row r="15" spans="1:15" ht="15.95" customHeight="1" x14ac:dyDescent="0.2">
      <c r="A15" s="306" t="s">
        <v>231</v>
      </c>
      <c r="B15" s="307"/>
      <c r="C15" s="308"/>
      <c r="D15" s="113">
        <v>15.184815184815184</v>
      </c>
      <c r="E15" s="115">
        <v>1672</v>
      </c>
      <c r="F15" s="114">
        <v>1043</v>
      </c>
      <c r="G15" s="114">
        <v>1325</v>
      </c>
      <c r="H15" s="114">
        <v>1076</v>
      </c>
      <c r="I15" s="140">
        <v>1398</v>
      </c>
      <c r="J15" s="115">
        <v>274</v>
      </c>
      <c r="K15" s="116">
        <v>19.59942775393419</v>
      </c>
    </row>
    <row r="16" spans="1:15" ht="15.95" customHeight="1" x14ac:dyDescent="0.2">
      <c r="A16" s="306" t="s">
        <v>232</v>
      </c>
      <c r="B16" s="307"/>
      <c r="C16" s="308"/>
      <c r="D16" s="113">
        <v>15.575333757151938</v>
      </c>
      <c r="E16" s="115">
        <v>1715</v>
      </c>
      <c r="F16" s="114">
        <v>1298</v>
      </c>
      <c r="G16" s="114">
        <v>1653</v>
      </c>
      <c r="H16" s="114">
        <v>1309</v>
      </c>
      <c r="I16" s="140">
        <v>1517</v>
      </c>
      <c r="J16" s="115">
        <v>198</v>
      </c>
      <c r="K16" s="116">
        <v>13.052076466710613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0.33602760875488147</v>
      </c>
      <c r="E18" s="115">
        <v>37</v>
      </c>
      <c r="F18" s="114">
        <v>21</v>
      </c>
      <c r="G18" s="114">
        <v>81</v>
      </c>
      <c r="H18" s="114">
        <v>80</v>
      </c>
      <c r="I18" s="140">
        <v>27</v>
      </c>
      <c r="J18" s="115">
        <v>10</v>
      </c>
      <c r="K18" s="116">
        <v>37.037037037037038</v>
      </c>
    </row>
    <row r="19" spans="1:11" ht="14.1" customHeight="1" x14ac:dyDescent="0.2">
      <c r="A19" s="306" t="s">
        <v>235</v>
      </c>
      <c r="B19" s="307" t="s">
        <v>236</v>
      </c>
      <c r="C19" s="308"/>
      <c r="D19" s="113">
        <v>0.27245481790936338</v>
      </c>
      <c r="E19" s="115">
        <v>30</v>
      </c>
      <c r="F19" s="114">
        <v>15</v>
      </c>
      <c r="G19" s="114">
        <v>56</v>
      </c>
      <c r="H19" s="114">
        <v>66</v>
      </c>
      <c r="I19" s="140">
        <v>22</v>
      </c>
      <c r="J19" s="115">
        <v>8</v>
      </c>
      <c r="K19" s="116">
        <v>36.363636363636367</v>
      </c>
    </row>
    <row r="20" spans="1:11" ht="14.1" customHeight="1" x14ac:dyDescent="0.2">
      <c r="A20" s="306">
        <v>12</v>
      </c>
      <c r="B20" s="307" t="s">
        <v>237</v>
      </c>
      <c r="C20" s="308"/>
      <c r="D20" s="113">
        <v>1.6347289074561802</v>
      </c>
      <c r="E20" s="115">
        <v>180</v>
      </c>
      <c r="F20" s="114">
        <v>94</v>
      </c>
      <c r="G20" s="114">
        <v>235</v>
      </c>
      <c r="H20" s="114">
        <v>286</v>
      </c>
      <c r="I20" s="140">
        <v>169</v>
      </c>
      <c r="J20" s="115">
        <v>11</v>
      </c>
      <c r="K20" s="116">
        <v>6.5088757396449708</v>
      </c>
    </row>
    <row r="21" spans="1:11" ht="14.1" customHeight="1" x14ac:dyDescent="0.2">
      <c r="A21" s="306">
        <v>21</v>
      </c>
      <c r="B21" s="307" t="s">
        <v>238</v>
      </c>
      <c r="C21" s="308"/>
      <c r="D21" s="113">
        <v>0.19980019980019981</v>
      </c>
      <c r="E21" s="115">
        <v>22</v>
      </c>
      <c r="F21" s="114">
        <v>11</v>
      </c>
      <c r="G21" s="114">
        <v>25</v>
      </c>
      <c r="H21" s="114">
        <v>19</v>
      </c>
      <c r="I21" s="140">
        <v>18</v>
      </c>
      <c r="J21" s="115">
        <v>4</v>
      </c>
      <c r="K21" s="116">
        <v>22.222222222222221</v>
      </c>
    </row>
    <row r="22" spans="1:11" ht="14.1" customHeight="1" x14ac:dyDescent="0.2">
      <c r="A22" s="306">
        <v>22</v>
      </c>
      <c r="B22" s="307" t="s">
        <v>239</v>
      </c>
      <c r="C22" s="308"/>
      <c r="D22" s="113">
        <v>0.47225501770956319</v>
      </c>
      <c r="E22" s="115">
        <v>52</v>
      </c>
      <c r="F22" s="114">
        <v>49</v>
      </c>
      <c r="G22" s="114">
        <v>128</v>
      </c>
      <c r="H22" s="114">
        <v>83</v>
      </c>
      <c r="I22" s="140">
        <v>74</v>
      </c>
      <c r="J22" s="115">
        <v>-22</v>
      </c>
      <c r="K22" s="116">
        <v>-29.72972972972973</v>
      </c>
    </row>
    <row r="23" spans="1:11" ht="14.1" customHeight="1" x14ac:dyDescent="0.2">
      <c r="A23" s="306">
        <v>23</v>
      </c>
      <c r="B23" s="307" t="s">
        <v>240</v>
      </c>
      <c r="C23" s="308"/>
      <c r="D23" s="113">
        <v>0.6448097357188266</v>
      </c>
      <c r="E23" s="115">
        <v>71</v>
      </c>
      <c r="F23" s="114">
        <v>62</v>
      </c>
      <c r="G23" s="114">
        <v>103</v>
      </c>
      <c r="H23" s="114">
        <v>72</v>
      </c>
      <c r="I23" s="140">
        <v>69</v>
      </c>
      <c r="J23" s="115">
        <v>2</v>
      </c>
      <c r="K23" s="116">
        <v>2.8985507246376812</v>
      </c>
    </row>
    <row r="24" spans="1:11" ht="14.1" customHeight="1" x14ac:dyDescent="0.2">
      <c r="A24" s="306">
        <v>24</v>
      </c>
      <c r="B24" s="307" t="s">
        <v>241</v>
      </c>
      <c r="C24" s="308"/>
      <c r="D24" s="113">
        <v>0.59031877213695394</v>
      </c>
      <c r="E24" s="115">
        <v>65</v>
      </c>
      <c r="F24" s="114">
        <v>49</v>
      </c>
      <c r="G24" s="114">
        <v>129</v>
      </c>
      <c r="H24" s="114">
        <v>74</v>
      </c>
      <c r="I24" s="140">
        <v>107</v>
      </c>
      <c r="J24" s="115">
        <v>-42</v>
      </c>
      <c r="K24" s="116">
        <v>-39.252336448598129</v>
      </c>
    </row>
    <row r="25" spans="1:11" ht="14.1" customHeight="1" x14ac:dyDescent="0.2">
      <c r="A25" s="306">
        <v>25</v>
      </c>
      <c r="B25" s="307" t="s">
        <v>242</v>
      </c>
      <c r="C25" s="308"/>
      <c r="D25" s="113">
        <v>2.4520933611842701</v>
      </c>
      <c r="E25" s="115">
        <v>270</v>
      </c>
      <c r="F25" s="114">
        <v>134</v>
      </c>
      <c r="G25" s="114">
        <v>344</v>
      </c>
      <c r="H25" s="114">
        <v>148</v>
      </c>
      <c r="I25" s="140">
        <v>233</v>
      </c>
      <c r="J25" s="115">
        <v>37</v>
      </c>
      <c r="K25" s="116">
        <v>15.879828326180258</v>
      </c>
    </row>
    <row r="26" spans="1:11" ht="14.1" customHeight="1" x14ac:dyDescent="0.2">
      <c r="A26" s="306">
        <v>26</v>
      </c>
      <c r="B26" s="307" t="s">
        <v>243</v>
      </c>
      <c r="C26" s="308"/>
      <c r="D26" s="113">
        <v>1.5802379438743075</v>
      </c>
      <c r="E26" s="115">
        <v>174</v>
      </c>
      <c r="F26" s="114">
        <v>113</v>
      </c>
      <c r="G26" s="114">
        <v>206</v>
      </c>
      <c r="H26" s="114">
        <v>100</v>
      </c>
      <c r="I26" s="140">
        <v>110</v>
      </c>
      <c r="J26" s="115">
        <v>64</v>
      </c>
      <c r="K26" s="116">
        <v>58.18181818181818</v>
      </c>
    </row>
    <row r="27" spans="1:11" ht="14.1" customHeight="1" x14ac:dyDescent="0.2">
      <c r="A27" s="306">
        <v>27</v>
      </c>
      <c r="B27" s="307" t="s">
        <v>244</v>
      </c>
      <c r="C27" s="308"/>
      <c r="D27" s="113">
        <v>1.3259467804922351</v>
      </c>
      <c r="E27" s="115">
        <v>146</v>
      </c>
      <c r="F27" s="114">
        <v>101</v>
      </c>
      <c r="G27" s="114">
        <v>131</v>
      </c>
      <c r="H27" s="114">
        <v>79</v>
      </c>
      <c r="I27" s="140">
        <v>124</v>
      </c>
      <c r="J27" s="115">
        <v>22</v>
      </c>
      <c r="K27" s="116">
        <v>17.741935483870968</v>
      </c>
    </row>
    <row r="28" spans="1:11" ht="14.1" customHeight="1" x14ac:dyDescent="0.2">
      <c r="A28" s="306">
        <v>28</v>
      </c>
      <c r="B28" s="307" t="s">
        <v>245</v>
      </c>
      <c r="C28" s="308"/>
      <c r="D28" s="113" t="s">
        <v>513</v>
      </c>
      <c r="E28" s="115" t="s">
        <v>513</v>
      </c>
      <c r="F28" s="114">
        <v>9</v>
      </c>
      <c r="G28" s="114">
        <v>28</v>
      </c>
      <c r="H28" s="114">
        <v>18</v>
      </c>
      <c r="I28" s="140">
        <v>14</v>
      </c>
      <c r="J28" s="115" t="s">
        <v>513</v>
      </c>
      <c r="K28" s="116" t="s">
        <v>513</v>
      </c>
    </row>
    <row r="29" spans="1:11" ht="14.1" customHeight="1" x14ac:dyDescent="0.2">
      <c r="A29" s="306">
        <v>29</v>
      </c>
      <c r="B29" s="307" t="s">
        <v>246</v>
      </c>
      <c r="C29" s="308"/>
      <c r="D29" s="113">
        <v>3.1786395422759059</v>
      </c>
      <c r="E29" s="115">
        <v>350</v>
      </c>
      <c r="F29" s="114">
        <v>367</v>
      </c>
      <c r="G29" s="114">
        <v>542</v>
      </c>
      <c r="H29" s="114">
        <v>385</v>
      </c>
      <c r="I29" s="140">
        <v>358</v>
      </c>
      <c r="J29" s="115">
        <v>-8</v>
      </c>
      <c r="K29" s="116">
        <v>-2.2346368715083798</v>
      </c>
    </row>
    <row r="30" spans="1:11" ht="14.1" customHeight="1" x14ac:dyDescent="0.2">
      <c r="A30" s="306" t="s">
        <v>247</v>
      </c>
      <c r="B30" s="307" t="s">
        <v>248</v>
      </c>
      <c r="C30" s="308"/>
      <c r="D30" s="113" t="s">
        <v>513</v>
      </c>
      <c r="E30" s="115" t="s">
        <v>513</v>
      </c>
      <c r="F30" s="114">
        <v>68</v>
      </c>
      <c r="G30" s="114">
        <v>156</v>
      </c>
      <c r="H30" s="114" t="s">
        <v>513</v>
      </c>
      <c r="I30" s="140">
        <v>59</v>
      </c>
      <c r="J30" s="115" t="s">
        <v>513</v>
      </c>
      <c r="K30" s="116" t="s">
        <v>513</v>
      </c>
    </row>
    <row r="31" spans="1:11" ht="14.1" customHeight="1" x14ac:dyDescent="0.2">
      <c r="A31" s="306" t="s">
        <v>249</v>
      </c>
      <c r="B31" s="307" t="s">
        <v>250</v>
      </c>
      <c r="C31" s="308"/>
      <c r="D31" s="113">
        <v>2.5792389428753064</v>
      </c>
      <c r="E31" s="115">
        <v>284</v>
      </c>
      <c r="F31" s="114">
        <v>299</v>
      </c>
      <c r="G31" s="114">
        <v>376</v>
      </c>
      <c r="H31" s="114">
        <v>297</v>
      </c>
      <c r="I31" s="140">
        <v>293</v>
      </c>
      <c r="J31" s="115">
        <v>-9</v>
      </c>
      <c r="K31" s="116">
        <v>-3.0716723549488054</v>
      </c>
    </row>
    <row r="32" spans="1:11" ht="14.1" customHeight="1" x14ac:dyDescent="0.2">
      <c r="A32" s="306">
        <v>31</v>
      </c>
      <c r="B32" s="307" t="s">
        <v>251</v>
      </c>
      <c r="C32" s="308"/>
      <c r="D32" s="113">
        <v>0.98083734447370807</v>
      </c>
      <c r="E32" s="115">
        <v>108</v>
      </c>
      <c r="F32" s="114">
        <v>84</v>
      </c>
      <c r="G32" s="114">
        <v>122</v>
      </c>
      <c r="H32" s="114">
        <v>93</v>
      </c>
      <c r="I32" s="140">
        <v>110</v>
      </c>
      <c r="J32" s="115">
        <v>-2</v>
      </c>
      <c r="K32" s="116">
        <v>-1.8181818181818181</v>
      </c>
    </row>
    <row r="33" spans="1:11" ht="14.1" customHeight="1" x14ac:dyDescent="0.2">
      <c r="A33" s="306">
        <v>32</v>
      </c>
      <c r="B33" s="307" t="s">
        <v>252</v>
      </c>
      <c r="C33" s="308"/>
      <c r="D33" s="113">
        <v>2.5974025974025974</v>
      </c>
      <c r="E33" s="115">
        <v>286</v>
      </c>
      <c r="F33" s="114">
        <v>166</v>
      </c>
      <c r="G33" s="114">
        <v>351</v>
      </c>
      <c r="H33" s="114">
        <v>389</v>
      </c>
      <c r="I33" s="140">
        <v>452</v>
      </c>
      <c r="J33" s="115">
        <v>-166</v>
      </c>
      <c r="K33" s="116">
        <v>-36.725663716814161</v>
      </c>
    </row>
    <row r="34" spans="1:11" ht="14.1" customHeight="1" x14ac:dyDescent="0.2">
      <c r="A34" s="306">
        <v>33</v>
      </c>
      <c r="B34" s="307" t="s">
        <v>253</v>
      </c>
      <c r="C34" s="308"/>
      <c r="D34" s="113">
        <v>1.1533920624829717</v>
      </c>
      <c r="E34" s="115">
        <v>127</v>
      </c>
      <c r="F34" s="114">
        <v>71</v>
      </c>
      <c r="G34" s="114">
        <v>165</v>
      </c>
      <c r="H34" s="114">
        <v>109</v>
      </c>
      <c r="I34" s="140">
        <v>127</v>
      </c>
      <c r="J34" s="115">
        <v>0</v>
      </c>
      <c r="K34" s="116">
        <v>0</v>
      </c>
    </row>
    <row r="35" spans="1:11" ht="14.1" customHeight="1" x14ac:dyDescent="0.2">
      <c r="A35" s="306">
        <v>34</v>
      </c>
      <c r="B35" s="307" t="s">
        <v>254</v>
      </c>
      <c r="C35" s="308"/>
      <c r="D35" s="113">
        <v>1.898101898101898</v>
      </c>
      <c r="E35" s="115">
        <v>209</v>
      </c>
      <c r="F35" s="114">
        <v>144</v>
      </c>
      <c r="G35" s="114">
        <v>258</v>
      </c>
      <c r="H35" s="114">
        <v>199</v>
      </c>
      <c r="I35" s="140">
        <v>176</v>
      </c>
      <c r="J35" s="115">
        <v>33</v>
      </c>
      <c r="K35" s="116">
        <v>18.75</v>
      </c>
    </row>
    <row r="36" spans="1:11" ht="14.1" customHeight="1" x14ac:dyDescent="0.2">
      <c r="A36" s="306">
        <v>41</v>
      </c>
      <c r="B36" s="307" t="s">
        <v>255</v>
      </c>
      <c r="C36" s="308"/>
      <c r="D36" s="113">
        <v>1.4349287076559805</v>
      </c>
      <c r="E36" s="115">
        <v>158</v>
      </c>
      <c r="F36" s="114">
        <v>129</v>
      </c>
      <c r="G36" s="114">
        <v>443</v>
      </c>
      <c r="H36" s="114">
        <v>175</v>
      </c>
      <c r="I36" s="140">
        <v>229</v>
      </c>
      <c r="J36" s="115">
        <v>-71</v>
      </c>
      <c r="K36" s="116">
        <v>-31.004366812227076</v>
      </c>
    </row>
    <row r="37" spans="1:11" ht="14.1" customHeight="1" x14ac:dyDescent="0.2">
      <c r="A37" s="306">
        <v>42</v>
      </c>
      <c r="B37" s="307" t="s">
        <v>256</v>
      </c>
      <c r="C37" s="308"/>
      <c r="D37" s="113">
        <v>0.23612750885478159</v>
      </c>
      <c r="E37" s="115">
        <v>26</v>
      </c>
      <c r="F37" s="114">
        <v>13</v>
      </c>
      <c r="G37" s="114">
        <v>19</v>
      </c>
      <c r="H37" s="114">
        <v>19</v>
      </c>
      <c r="I37" s="140">
        <v>9</v>
      </c>
      <c r="J37" s="115">
        <v>17</v>
      </c>
      <c r="K37" s="116">
        <v>188.88888888888889</v>
      </c>
    </row>
    <row r="38" spans="1:11" ht="14.1" customHeight="1" x14ac:dyDescent="0.2">
      <c r="A38" s="306">
        <v>43</v>
      </c>
      <c r="B38" s="307" t="s">
        <v>257</v>
      </c>
      <c r="C38" s="308"/>
      <c r="D38" s="113">
        <v>3.7144673508309873</v>
      </c>
      <c r="E38" s="115">
        <v>409</v>
      </c>
      <c r="F38" s="114">
        <v>346</v>
      </c>
      <c r="G38" s="114">
        <v>453</v>
      </c>
      <c r="H38" s="114">
        <v>358</v>
      </c>
      <c r="I38" s="140">
        <v>346</v>
      </c>
      <c r="J38" s="115">
        <v>63</v>
      </c>
      <c r="K38" s="116">
        <v>18.208092485549134</v>
      </c>
    </row>
    <row r="39" spans="1:11" ht="14.1" customHeight="1" x14ac:dyDescent="0.2">
      <c r="A39" s="306">
        <v>51</v>
      </c>
      <c r="B39" s="307" t="s">
        <v>258</v>
      </c>
      <c r="C39" s="308"/>
      <c r="D39" s="113">
        <v>4.4137680501316865</v>
      </c>
      <c r="E39" s="115">
        <v>486</v>
      </c>
      <c r="F39" s="114">
        <v>519</v>
      </c>
      <c r="G39" s="114">
        <v>841</v>
      </c>
      <c r="H39" s="114">
        <v>662</v>
      </c>
      <c r="I39" s="140">
        <v>769</v>
      </c>
      <c r="J39" s="115">
        <v>-283</v>
      </c>
      <c r="K39" s="116">
        <v>-36.801040312093626</v>
      </c>
    </row>
    <row r="40" spans="1:11" ht="14.1" customHeight="1" x14ac:dyDescent="0.2">
      <c r="A40" s="306" t="s">
        <v>259</v>
      </c>
      <c r="B40" s="307" t="s">
        <v>260</v>
      </c>
      <c r="C40" s="308"/>
      <c r="D40" s="113">
        <v>3.9687585142130595</v>
      </c>
      <c r="E40" s="115">
        <v>437</v>
      </c>
      <c r="F40" s="114">
        <v>474</v>
      </c>
      <c r="G40" s="114">
        <v>724</v>
      </c>
      <c r="H40" s="114">
        <v>577</v>
      </c>
      <c r="I40" s="140">
        <v>654</v>
      </c>
      <c r="J40" s="115">
        <v>-217</v>
      </c>
      <c r="K40" s="116">
        <v>-33.180428134556578</v>
      </c>
    </row>
    <row r="41" spans="1:11" ht="14.1" customHeight="1" x14ac:dyDescent="0.2">
      <c r="A41" s="306"/>
      <c r="B41" s="307" t="s">
        <v>261</v>
      </c>
      <c r="C41" s="308"/>
      <c r="D41" s="113">
        <v>3.3057851239669422</v>
      </c>
      <c r="E41" s="115">
        <v>364</v>
      </c>
      <c r="F41" s="114">
        <v>369</v>
      </c>
      <c r="G41" s="114">
        <v>564</v>
      </c>
      <c r="H41" s="114">
        <v>501</v>
      </c>
      <c r="I41" s="140">
        <v>478</v>
      </c>
      <c r="J41" s="115">
        <v>-114</v>
      </c>
      <c r="K41" s="116">
        <v>-23.84937238493724</v>
      </c>
    </row>
    <row r="42" spans="1:11" ht="14.1" customHeight="1" x14ac:dyDescent="0.2">
      <c r="A42" s="306">
        <v>52</v>
      </c>
      <c r="B42" s="307" t="s">
        <v>262</v>
      </c>
      <c r="C42" s="308"/>
      <c r="D42" s="113">
        <v>3.3602760875488147</v>
      </c>
      <c r="E42" s="115">
        <v>370</v>
      </c>
      <c r="F42" s="114">
        <v>291</v>
      </c>
      <c r="G42" s="114">
        <v>396</v>
      </c>
      <c r="H42" s="114">
        <v>372</v>
      </c>
      <c r="I42" s="140">
        <v>400</v>
      </c>
      <c r="J42" s="115">
        <v>-30</v>
      </c>
      <c r="K42" s="116">
        <v>-7.5</v>
      </c>
    </row>
    <row r="43" spans="1:11" ht="14.1" customHeight="1" x14ac:dyDescent="0.2">
      <c r="A43" s="306" t="s">
        <v>263</v>
      </c>
      <c r="B43" s="307" t="s">
        <v>264</v>
      </c>
      <c r="C43" s="308"/>
      <c r="D43" s="113">
        <v>2.9697575152120606</v>
      </c>
      <c r="E43" s="115">
        <v>327</v>
      </c>
      <c r="F43" s="114">
        <v>259</v>
      </c>
      <c r="G43" s="114">
        <v>346</v>
      </c>
      <c r="H43" s="114">
        <v>326</v>
      </c>
      <c r="I43" s="140">
        <v>361</v>
      </c>
      <c r="J43" s="115">
        <v>-34</v>
      </c>
      <c r="K43" s="116">
        <v>-9.418282548476455</v>
      </c>
    </row>
    <row r="44" spans="1:11" ht="14.1" customHeight="1" x14ac:dyDescent="0.2">
      <c r="A44" s="306">
        <v>53</v>
      </c>
      <c r="B44" s="307" t="s">
        <v>265</v>
      </c>
      <c r="C44" s="308"/>
      <c r="D44" s="113">
        <v>1.1988011988011988</v>
      </c>
      <c r="E44" s="115">
        <v>132</v>
      </c>
      <c r="F44" s="114">
        <v>69</v>
      </c>
      <c r="G44" s="114">
        <v>157</v>
      </c>
      <c r="H44" s="114">
        <v>162</v>
      </c>
      <c r="I44" s="140">
        <v>135</v>
      </c>
      <c r="J44" s="115">
        <v>-3</v>
      </c>
      <c r="K44" s="116">
        <v>-2.2222222222222223</v>
      </c>
    </row>
    <row r="45" spans="1:11" ht="14.1" customHeight="1" x14ac:dyDescent="0.2">
      <c r="A45" s="306" t="s">
        <v>266</v>
      </c>
      <c r="B45" s="307" t="s">
        <v>267</v>
      </c>
      <c r="C45" s="308"/>
      <c r="D45" s="113">
        <v>1.098901098901099</v>
      </c>
      <c r="E45" s="115">
        <v>121</v>
      </c>
      <c r="F45" s="114">
        <v>65</v>
      </c>
      <c r="G45" s="114">
        <v>142</v>
      </c>
      <c r="H45" s="114">
        <v>144</v>
      </c>
      <c r="I45" s="140">
        <v>125</v>
      </c>
      <c r="J45" s="115">
        <v>-4</v>
      </c>
      <c r="K45" s="116">
        <v>-3.2</v>
      </c>
    </row>
    <row r="46" spans="1:11" ht="14.1" customHeight="1" x14ac:dyDescent="0.2">
      <c r="A46" s="306">
        <v>54</v>
      </c>
      <c r="B46" s="307" t="s">
        <v>268</v>
      </c>
      <c r="C46" s="308"/>
      <c r="D46" s="113">
        <v>4.1685587140132592</v>
      </c>
      <c r="E46" s="115">
        <v>459</v>
      </c>
      <c r="F46" s="114">
        <v>343</v>
      </c>
      <c r="G46" s="114">
        <v>615</v>
      </c>
      <c r="H46" s="114">
        <v>502</v>
      </c>
      <c r="I46" s="140">
        <v>472</v>
      </c>
      <c r="J46" s="115">
        <v>-13</v>
      </c>
      <c r="K46" s="116">
        <v>-2.7542372881355934</v>
      </c>
    </row>
    <row r="47" spans="1:11" ht="14.1" customHeight="1" x14ac:dyDescent="0.2">
      <c r="A47" s="306">
        <v>61</v>
      </c>
      <c r="B47" s="307" t="s">
        <v>269</v>
      </c>
      <c r="C47" s="308"/>
      <c r="D47" s="113">
        <v>3.5328308055580782</v>
      </c>
      <c r="E47" s="115">
        <v>389</v>
      </c>
      <c r="F47" s="114">
        <v>259</v>
      </c>
      <c r="G47" s="114">
        <v>476</v>
      </c>
      <c r="H47" s="114">
        <v>312</v>
      </c>
      <c r="I47" s="140">
        <v>587</v>
      </c>
      <c r="J47" s="115">
        <v>-198</v>
      </c>
      <c r="K47" s="116">
        <v>-33.730834752981259</v>
      </c>
    </row>
    <row r="48" spans="1:11" ht="14.1" customHeight="1" x14ac:dyDescent="0.2">
      <c r="A48" s="306">
        <v>62</v>
      </c>
      <c r="B48" s="307" t="s">
        <v>270</v>
      </c>
      <c r="C48" s="308"/>
      <c r="D48" s="113">
        <v>8.4642630097175555</v>
      </c>
      <c r="E48" s="115">
        <v>932</v>
      </c>
      <c r="F48" s="114">
        <v>757</v>
      </c>
      <c r="G48" s="114">
        <v>1051</v>
      </c>
      <c r="H48" s="114">
        <v>810</v>
      </c>
      <c r="I48" s="140">
        <v>835</v>
      </c>
      <c r="J48" s="115">
        <v>97</v>
      </c>
      <c r="K48" s="116">
        <v>11.616766467065869</v>
      </c>
    </row>
    <row r="49" spans="1:11" ht="14.1" customHeight="1" x14ac:dyDescent="0.2">
      <c r="A49" s="306">
        <v>63</v>
      </c>
      <c r="B49" s="307" t="s">
        <v>271</v>
      </c>
      <c r="C49" s="308"/>
      <c r="D49" s="113">
        <v>5.7306330033602757</v>
      </c>
      <c r="E49" s="115">
        <v>631</v>
      </c>
      <c r="F49" s="114">
        <v>601</v>
      </c>
      <c r="G49" s="114">
        <v>815</v>
      </c>
      <c r="H49" s="114">
        <v>702</v>
      </c>
      <c r="I49" s="140">
        <v>568</v>
      </c>
      <c r="J49" s="115">
        <v>63</v>
      </c>
      <c r="K49" s="116">
        <v>11.091549295774648</v>
      </c>
    </row>
    <row r="50" spans="1:11" ht="14.1" customHeight="1" x14ac:dyDescent="0.2">
      <c r="A50" s="306" t="s">
        <v>272</v>
      </c>
      <c r="B50" s="307" t="s">
        <v>273</v>
      </c>
      <c r="C50" s="308"/>
      <c r="D50" s="113">
        <v>0.90818272636454456</v>
      </c>
      <c r="E50" s="115">
        <v>100</v>
      </c>
      <c r="F50" s="114">
        <v>39</v>
      </c>
      <c r="G50" s="114">
        <v>119</v>
      </c>
      <c r="H50" s="114">
        <v>42</v>
      </c>
      <c r="I50" s="140">
        <v>44</v>
      </c>
      <c r="J50" s="115">
        <v>56</v>
      </c>
      <c r="K50" s="116">
        <v>127.27272727272727</v>
      </c>
    </row>
    <row r="51" spans="1:11" ht="14.1" customHeight="1" x14ac:dyDescent="0.2">
      <c r="A51" s="306" t="s">
        <v>274</v>
      </c>
      <c r="B51" s="307" t="s">
        <v>275</v>
      </c>
      <c r="C51" s="308"/>
      <c r="D51" s="113">
        <v>4.4410135319226232</v>
      </c>
      <c r="E51" s="115">
        <v>489</v>
      </c>
      <c r="F51" s="114">
        <v>509</v>
      </c>
      <c r="G51" s="114">
        <v>600</v>
      </c>
      <c r="H51" s="114">
        <v>633</v>
      </c>
      <c r="I51" s="140">
        <v>476</v>
      </c>
      <c r="J51" s="115">
        <v>13</v>
      </c>
      <c r="K51" s="116">
        <v>2.73109243697479</v>
      </c>
    </row>
    <row r="52" spans="1:11" ht="14.1" customHeight="1" x14ac:dyDescent="0.2">
      <c r="A52" s="306">
        <v>71</v>
      </c>
      <c r="B52" s="307" t="s">
        <v>276</v>
      </c>
      <c r="C52" s="308"/>
      <c r="D52" s="113">
        <v>11.361365906820453</v>
      </c>
      <c r="E52" s="115">
        <v>1251</v>
      </c>
      <c r="F52" s="114">
        <v>901</v>
      </c>
      <c r="G52" s="114">
        <v>1311</v>
      </c>
      <c r="H52" s="114">
        <v>1104</v>
      </c>
      <c r="I52" s="140">
        <v>1280</v>
      </c>
      <c r="J52" s="115">
        <v>-29</v>
      </c>
      <c r="K52" s="116">
        <v>-2.265625</v>
      </c>
    </row>
    <row r="53" spans="1:11" ht="14.1" customHeight="1" x14ac:dyDescent="0.2">
      <c r="A53" s="306" t="s">
        <v>277</v>
      </c>
      <c r="B53" s="307" t="s">
        <v>278</v>
      </c>
      <c r="C53" s="308"/>
      <c r="D53" s="113">
        <v>3.796203796203796</v>
      </c>
      <c r="E53" s="115">
        <v>418</v>
      </c>
      <c r="F53" s="114">
        <v>329</v>
      </c>
      <c r="G53" s="114">
        <v>431</v>
      </c>
      <c r="H53" s="114">
        <v>343</v>
      </c>
      <c r="I53" s="140">
        <v>463</v>
      </c>
      <c r="J53" s="115">
        <v>-45</v>
      </c>
      <c r="K53" s="116">
        <v>-9.7192224622030245</v>
      </c>
    </row>
    <row r="54" spans="1:11" ht="14.1" customHeight="1" x14ac:dyDescent="0.2">
      <c r="A54" s="306" t="s">
        <v>279</v>
      </c>
      <c r="B54" s="307" t="s">
        <v>280</v>
      </c>
      <c r="C54" s="308"/>
      <c r="D54" s="113">
        <v>6.3481972572881666</v>
      </c>
      <c r="E54" s="115">
        <v>699</v>
      </c>
      <c r="F54" s="114">
        <v>457</v>
      </c>
      <c r="G54" s="114">
        <v>761</v>
      </c>
      <c r="H54" s="114">
        <v>634</v>
      </c>
      <c r="I54" s="140">
        <v>681</v>
      </c>
      <c r="J54" s="115">
        <v>18</v>
      </c>
      <c r="K54" s="116">
        <v>2.643171806167401</v>
      </c>
    </row>
    <row r="55" spans="1:11" ht="14.1" customHeight="1" x14ac:dyDescent="0.2">
      <c r="A55" s="306">
        <v>72</v>
      </c>
      <c r="B55" s="307" t="s">
        <v>281</v>
      </c>
      <c r="C55" s="308"/>
      <c r="D55" s="113">
        <v>5.1312324039596771</v>
      </c>
      <c r="E55" s="115">
        <v>565</v>
      </c>
      <c r="F55" s="114">
        <v>455</v>
      </c>
      <c r="G55" s="114">
        <v>645</v>
      </c>
      <c r="H55" s="114">
        <v>460</v>
      </c>
      <c r="I55" s="140">
        <v>600</v>
      </c>
      <c r="J55" s="115">
        <v>-35</v>
      </c>
      <c r="K55" s="116">
        <v>-5.833333333333333</v>
      </c>
    </row>
    <row r="56" spans="1:11" ht="14.1" customHeight="1" x14ac:dyDescent="0.2">
      <c r="A56" s="306" t="s">
        <v>282</v>
      </c>
      <c r="B56" s="307" t="s">
        <v>283</v>
      </c>
      <c r="C56" s="308"/>
      <c r="D56" s="113">
        <v>3.3784397420761056</v>
      </c>
      <c r="E56" s="115">
        <v>372</v>
      </c>
      <c r="F56" s="114">
        <v>314</v>
      </c>
      <c r="G56" s="114">
        <v>443</v>
      </c>
      <c r="H56" s="114">
        <v>259</v>
      </c>
      <c r="I56" s="140">
        <v>412</v>
      </c>
      <c r="J56" s="115">
        <v>-40</v>
      </c>
      <c r="K56" s="116">
        <v>-9.7087378640776691</v>
      </c>
    </row>
    <row r="57" spans="1:11" ht="14.1" customHeight="1" x14ac:dyDescent="0.2">
      <c r="A57" s="306" t="s">
        <v>284</v>
      </c>
      <c r="B57" s="307" t="s">
        <v>285</v>
      </c>
      <c r="C57" s="308"/>
      <c r="D57" s="113">
        <v>1.3350286077558804</v>
      </c>
      <c r="E57" s="115">
        <v>147</v>
      </c>
      <c r="F57" s="114">
        <v>122</v>
      </c>
      <c r="G57" s="114">
        <v>138</v>
      </c>
      <c r="H57" s="114">
        <v>152</v>
      </c>
      <c r="I57" s="140">
        <v>138</v>
      </c>
      <c r="J57" s="115">
        <v>9</v>
      </c>
      <c r="K57" s="116">
        <v>6.5217391304347823</v>
      </c>
    </row>
    <row r="58" spans="1:11" ht="14.1" customHeight="1" x14ac:dyDescent="0.2">
      <c r="A58" s="306">
        <v>73</v>
      </c>
      <c r="B58" s="307" t="s">
        <v>286</v>
      </c>
      <c r="C58" s="308"/>
      <c r="D58" s="113">
        <v>3.6599763872491144</v>
      </c>
      <c r="E58" s="115">
        <v>403</v>
      </c>
      <c r="F58" s="114">
        <v>338</v>
      </c>
      <c r="G58" s="114">
        <v>500</v>
      </c>
      <c r="H58" s="114">
        <v>361</v>
      </c>
      <c r="I58" s="140">
        <v>422</v>
      </c>
      <c r="J58" s="115">
        <v>-19</v>
      </c>
      <c r="K58" s="116">
        <v>-4.5023696682464456</v>
      </c>
    </row>
    <row r="59" spans="1:11" ht="14.1" customHeight="1" x14ac:dyDescent="0.2">
      <c r="A59" s="306" t="s">
        <v>287</v>
      </c>
      <c r="B59" s="307" t="s">
        <v>288</v>
      </c>
      <c r="C59" s="308"/>
      <c r="D59" s="113">
        <v>2.85169376078467</v>
      </c>
      <c r="E59" s="115">
        <v>314</v>
      </c>
      <c r="F59" s="114">
        <v>274</v>
      </c>
      <c r="G59" s="114">
        <v>392</v>
      </c>
      <c r="H59" s="114">
        <v>273</v>
      </c>
      <c r="I59" s="140">
        <v>297</v>
      </c>
      <c r="J59" s="115">
        <v>17</v>
      </c>
      <c r="K59" s="116">
        <v>5.7239057239057241</v>
      </c>
    </row>
    <row r="60" spans="1:11" ht="14.1" customHeight="1" x14ac:dyDescent="0.2">
      <c r="A60" s="306">
        <v>81</v>
      </c>
      <c r="B60" s="307" t="s">
        <v>289</v>
      </c>
      <c r="C60" s="308"/>
      <c r="D60" s="113">
        <v>9.3996912178730359</v>
      </c>
      <c r="E60" s="115">
        <v>1035</v>
      </c>
      <c r="F60" s="114">
        <v>813</v>
      </c>
      <c r="G60" s="114">
        <v>877</v>
      </c>
      <c r="H60" s="114">
        <v>683</v>
      </c>
      <c r="I60" s="140">
        <v>718</v>
      </c>
      <c r="J60" s="115">
        <v>317</v>
      </c>
      <c r="K60" s="116">
        <v>44.15041782729805</v>
      </c>
    </row>
    <row r="61" spans="1:11" ht="14.1" customHeight="1" x14ac:dyDescent="0.2">
      <c r="A61" s="306" t="s">
        <v>290</v>
      </c>
      <c r="B61" s="307" t="s">
        <v>291</v>
      </c>
      <c r="C61" s="308"/>
      <c r="D61" s="113">
        <v>1.9071837253655435</v>
      </c>
      <c r="E61" s="115">
        <v>210</v>
      </c>
      <c r="F61" s="114">
        <v>157</v>
      </c>
      <c r="G61" s="114">
        <v>348</v>
      </c>
      <c r="H61" s="114">
        <v>178</v>
      </c>
      <c r="I61" s="140">
        <v>184</v>
      </c>
      <c r="J61" s="115">
        <v>26</v>
      </c>
      <c r="K61" s="116">
        <v>14.130434782608695</v>
      </c>
    </row>
    <row r="62" spans="1:11" ht="14.1" customHeight="1" x14ac:dyDescent="0.2">
      <c r="A62" s="306" t="s">
        <v>292</v>
      </c>
      <c r="B62" s="307" t="s">
        <v>293</v>
      </c>
      <c r="C62" s="308"/>
      <c r="D62" s="113">
        <v>3.4965034965034967</v>
      </c>
      <c r="E62" s="115">
        <v>385</v>
      </c>
      <c r="F62" s="114">
        <v>433</v>
      </c>
      <c r="G62" s="114">
        <v>322</v>
      </c>
      <c r="H62" s="114">
        <v>296</v>
      </c>
      <c r="I62" s="140">
        <v>326</v>
      </c>
      <c r="J62" s="115">
        <v>59</v>
      </c>
      <c r="K62" s="116">
        <v>18.098159509202453</v>
      </c>
    </row>
    <row r="63" spans="1:11" ht="14.1" customHeight="1" x14ac:dyDescent="0.2">
      <c r="A63" s="306"/>
      <c r="B63" s="307" t="s">
        <v>294</v>
      </c>
      <c r="C63" s="308"/>
      <c r="D63" s="113">
        <v>2.7699573154118609</v>
      </c>
      <c r="E63" s="115">
        <v>305</v>
      </c>
      <c r="F63" s="114">
        <v>329</v>
      </c>
      <c r="G63" s="114">
        <v>232</v>
      </c>
      <c r="H63" s="114">
        <v>234</v>
      </c>
      <c r="I63" s="140">
        <v>252</v>
      </c>
      <c r="J63" s="115">
        <v>53</v>
      </c>
      <c r="K63" s="116">
        <v>21.031746031746032</v>
      </c>
    </row>
    <row r="64" spans="1:11" ht="14.1" customHeight="1" x14ac:dyDescent="0.2">
      <c r="A64" s="306" t="s">
        <v>295</v>
      </c>
      <c r="B64" s="307" t="s">
        <v>296</v>
      </c>
      <c r="C64" s="308"/>
      <c r="D64" s="113">
        <v>1.7073835255653438</v>
      </c>
      <c r="E64" s="115">
        <v>188</v>
      </c>
      <c r="F64" s="114">
        <v>83</v>
      </c>
      <c r="G64" s="114">
        <v>106</v>
      </c>
      <c r="H64" s="114">
        <v>92</v>
      </c>
      <c r="I64" s="140">
        <v>99</v>
      </c>
      <c r="J64" s="115">
        <v>89</v>
      </c>
      <c r="K64" s="116">
        <v>89.898989898989896</v>
      </c>
    </row>
    <row r="65" spans="1:11" ht="14.1" customHeight="1" x14ac:dyDescent="0.2">
      <c r="A65" s="306" t="s">
        <v>297</v>
      </c>
      <c r="B65" s="307" t="s">
        <v>298</v>
      </c>
      <c r="C65" s="308"/>
      <c r="D65" s="113">
        <v>1.244210335119426</v>
      </c>
      <c r="E65" s="115">
        <v>137</v>
      </c>
      <c r="F65" s="114">
        <v>51</v>
      </c>
      <c r="G65" s="114">
        <v>30</v>
      </c>
      <c r="H65" s="114">
        <v>35</v>
      </c>
      <c r="I65" s="140">
        <v>39</v>
      </c>
      <c r="J65" s="115">
        <v>98</v>
      </c>
      <c r="K65" s="116" t="s">
        <v>514</v>
      </c>
    </row>
    <row r="66" spans="1:11" ht="14.1" customHeight="1" x14ac:dyDescent="0.2">
      <c r="A66" s="306">
        <v>82</v>
      </c>
      <c r="B66" s="307" t="s">
        <v>299</v>
      </c>
      <c r="C66" s="308"/>
      <c r="D66" s="113">
        <v>2.6337299064571793</v>
      </c>
      <c r="E66" s="115">
        <v>290</v>
      </c>
      <c r="F66" s="114">
        <v>295</v>
      </c>
      <c r="G66" s="114">
        <v>431</v>
      </c>
      <c r="H66" s="114">
        <v>287</v>
      </c>
      <c r="I66" s="140">
        <v>303</v>
      </c>
      <c r="J66" s="115">
        <v>-13</v>
      </c>
      <c r="K66" s="116">
        <v>-4.2904290429042904</v>
      </c>
    </row>
    <row r="67" spans="1:11" ht="14.1" customHeight="1" x14ac:dyDescent="0.2">
      <c r="A67" s="306" t="s">
        <v>300</v>
      </c>
      <c r="B67" s="307" t="s">
        <v>301</v>
      </c>
      <c r="C67" s="308"/>
      <c r="D67" s="113">
        <v>1.5075833257651439</v>
      </c>
      <c r="E67" s="115">
        <v>166</v>
      </c>
      <c r="F67" s="114">
        <v>189</v>
      </c>
      <c r="G67" s="114">
        <v>231</v>
      </c>
      <c r="H67" s="114">
        <v>179</v>
      </c>
      <c r="I67" s="140">
        <v>213</v>
      </c>
      <c r="J67" s="115">
        <v>-47</v>
      </c>
      <c r="K67" s="116">
        <v>-22.065727699530516</v>
      </c>
    </row>
    <row r="68" spans="1:11" ht="14.1" customHeight="1" x14ac:dyDescent="0.2">
      <c r="A68" s="306" t="s">
        <v>302</v>
      </c>
      <c r="B68" s="307" t="s">
        <v>303</v>
      </c>
      <c r="C68" s="308"/>
      <c r="D68" s="113">
        <v>0.85369176278267189</v>
      </c>
      <c r="E68" s="115">
        <v>94</v>
      </c>
      <c r="F68" s="114">
        <v>72</v>
      </c>
      <c r="G68" s="114">
        <v>127</v>
      </c>
      <c r="H68" s="114">
        <v>75</v>
      </c>
      <c r="I68" s="140">
        <v>56</v>
      </c>
      <c r="J68" s="115">
        <v>38</v>
      </c>
      <c r="K68" s="116">
        <v>67.857142857142861</v>
      </c>
    </row>
    <row r="69" spans="1:11" ht="14.1" customHeight="1" x14ac:dyDescent="0.2">
      <c r="A69" s="306">
        <v>83</v>
      </c>
      <c r="B69" s="307" t="s">
        <v>304</v>
      </c>
      <c r="C69" s="308"/>
      <c r="D69" s="113">
        <v>3.2876214694396513</v>
      </c>
      <c r="E69" s="115">
        <v>362</v>
      </c>
      <c r="F69" s="114">
        <v>351</v>
      </c>
      <c r="G69" s="114">
        <v>786</v>
      </c>
      <c r="H69" s="114">
        <v>349</v>
      </c>
      <c r="I69" s="140">
        <v>395</v>
      </c>
      <c r="J69" s="115">
        <v>-33</v>
      </c>
      <c r="K69" s="116">
        <v>-8.3544303797468356</v>
      </c>
    </row>
    <row r="70" spans="1:11" ht="14.1" customHeight="1" x14ac:dyDescent="0.2">
      <c r="A70" s="306" t="s">
        <v>305</v>
      </c>
      <c r="B70" s="307" t="s">
        <v>306</v>
      </c>
      <c r="C70" s="308"/>
      <c r="D70" s="113">
        <v>2.8062846244664428</v>
      </c>
      <c r="E70" s="115">
        <v>309</v>
      </c>
      <c r="F70" s="114">
        <v>307</v>
      </c>
      <c r="G70" s="114">
        <v>698</v>
      </c>
      <c r="H70" s="114">
        <v>295</v>
      </c>
      <c r="I70" s="140">
        <v>343</v>
      </c>
      <c r="J70" s="115">
        <v>-34</v>
      </c>
      <c r="K70" s="116">
        <v>-9.9125364431486886</v>
      </c>
    </row>
    <row r="71" spans="1:11" ht="14.1" customHeight="1" x14ac:dyDescent="0.2">
      <c r="A71" s="306"/>
      <c r="B71" s="307" t="s">
        <v>307</v>
      </c>
      <c r="C71" s="308"/>
      <c r="D71" s="113">
        <v>1.4440105349196257</v>
      </c>
      <c r="E71" s="115">
        <v>159</v>
      </c>
      <c r="F71" s="114">
        <v>173</v>
      </c>
      <c r="G71" s="114">
        <v>501</v>
      </c>
      <c r="H71" s="114">
        <v>146</v>
      </c>
      <c r="I71" s="140">
        <v>205</v>
      </c>
      <c r="J71" s="115">
        <v>-46</v>
      </c>
      <c r="K71" s="116">
        <v>-22.439024390243901</v>
      </c>
    </row>
    <row r="72" spans="1:11" ht="14.1" customHeight="1" x14ac:dyDescent="0.2">
      <c r="A72" s="306">
        <v>84</v>
      </c>
      <c r="B72" s="307" t="s">
        <v>308</v>
      </c>
      <c r="C72" s="308"/>
      <c r="D72" s="113">
        <v>2.079738443374807</v>
      </c>
      <c r="E72" s="115">
        <v>229</v>
      </c>
      <c r="F72" s="114">
        <v>192</v>
      </c>
      <c r="G72" s="114">
        <v>286</v>
      </c>
      <c r="H72" s="114">
        <v>168</v>
      </c>
      <c r="I72" s="140">
        <v>196</v>
      </c>
      <c r="J72" s="115">
        <v>33</v>
      </c>
      <c r="K72" s="116">
        <v>16.836734693877553</v>
      </c>
    </row>
    <row r="73" spans="1:11" ht="14.1" customHeight="1" x14ac:dyDescent="0.2">
      <c r="A73" s="306" t="s">
        <v>309</v>
      </c>
      <c r="B73" s="307" t="s">
        <v>310</v>
      </c>
      <c r="C73" s="308"/>
      <c r="D73" s="113">
        <v>0.94451003541912637</v>
      </c>
      <c r="E73" s="115">
        <v>104</v>
      </c>
      <c r="F73" s="114">
        <v>78</v>
      </c>
      <c r="G73" s="114">
        <v>165</v>
      </c>
      <c r="H73" s="114">
        <v>52</v>
      </c>
      <c r="I73" s="140">
        <v>104</v>
      </c>
      <c r="J73" s="115">
        <v>0</v>
      </c>
      <c r="K73" s="116">
        <v>0</v>
      </c>
    </row>
    <row r="74" spans="1:11" ht="14.1" customHeight="1" x14ac:dyDescent="0.2">
      <c r="A74" s="306" t="s">
        <v>311</v>
      </c>
      <c r="B74" s="307" t="s">
        <v>312</v>
      </c>
      <c r="C74" s="308"/>
      <c r="D74" s="113">
        <v>0.19980019980019981</v>
      </c>
      <c r="E74" s="115">
        <v>22</v>
      </c>
      <c r="F74" s="114">
        <v>6</v>
      </c>
      <c r="G74" s="114">
        <v>23</v>
      </c>
      <c r="H74" s="114">
        <v>13</v>
      </c>
      <c r="I74" s="140">
        <v>19</v>
      </c>
      <c r="J74" s="115">
        <v>3</v>
      </c>
      <c r="K74" s="116">
        <v>15.789473684210526</v>
      </c>
    </row>
    <row r="75" spans="1:11" ht="14.1" customHeight="1" x14ac:dyDescent="0.2">
      <c r="A75" s="306" t="s">
        <v>313</v>
      </c>
      <c r="B75" s="307" t="s">
        <v>314</v>
      </c>
      <c r="C75" s="308"/>
      <c r="D75" s="113">
        <v>0.42684588139133595</v>
      </c>
      <c r="E75" s="115">
        <v>47</v>
      </c>
      <c r="F75" s="114">
        <v>63</v>
      </c>
      <c r="G75" s="114">
        <v>34</v>
      </c>
      <c r="H75" s="114">
        <v>70</v>
      </c>
      <c r="I75" s="140">
        <v>33</v>
      </c>
      <c r="J75" s="115">
        <v>14</v>
      </c>
      <c r="K75" s="116">
        <v>42.424242424242422</v>
      </c>
    </row>
    <row r="76" spans="1:11" ht="14.1" customHeight="1" x14ac:dyDescent="0.2">
      <c r="A76" s="306">
        <v>91</v>
      </c>
      <c r="B76" s="307" t="s">
        <v>315</v>
      </c>
      <c r="C76" s="308"/>
      <c r="D76" s="113">
        <v>0.71746435382799023</v>
      </c>
      <c r="E76" s="115">
        <v>79</v>
      </c>
      <c r="F76" s="114">
        <v>73</v>
      </c>
      <c r="G76" s="114">
        <v>130</v>
      </c>
      <c r="H76" s="114">
        <v>48</v>
      </c>
      <c r="I76" s="140">
        <v>60</v>
      </c>
      <c r="J76" s="115">
        <v>19</v>
      </c>
      <c r="K76" s="116">
        <v>31.666666666666668</v>
      </c>
    </row>
    <row r="77" spans="1:11" ht="14.1" customHeight="1" x14ac:dyDescent="0.2">
      <c r="A77" s="306">
        <v>92</v>
      </c>
      <c r="B77" s="307" t="s">
        <v>316</v>
      </c>
      <c r="C77" s="308"/>
      <c r="D77" s="113">
        <v>2.4611751884479158</v>
      </c>
      <c r="E77" s="115">
        <v>271</v>
      </c>
      <c r="F77" s="114">
        <v>240</v>
      </c>
      <c r="G77" s="114">
        <v>277</v>
      </c>
      <c r="H77" s="114">
        <v>241</v>
      </c>
      <c r="I77" s="140">
        <v>274</v>
      </c>
      <c r="J77" s="115">
        <v>-3</v>
      </c>
      <c r="K77" s="116">
        <v>-1.0948905109489051</v>
      </c>
    </row>
    <row r="78" spans="1:11" ht="14.1" customHeight="1" x14ac:dyDescent="0.2">
      <c r="A78" s="306">
        <v>93</v>
      </c>
      <c r="B78" s="307" t="s">
        <v>317</v>
      </c>
      <c r="C78" s="308"/>
      <c r="D78" s="113">
        <v>0.1816365452729089</v>
      </c>
      <c r="E78" s="115">
        <v>20</v>
      </c>
      <c r="F78" s="114">
        <v>16</v>
      </c>
      <c r="G78" s="114">
        <v>25</v>
      </c>
      <c r="H78" s="114">
        <v>20</v>
      </c>
      <c r="I78" s="140">
        <v>39</v>
      </c>
      <c r="J78" s="115">
        <v>-19</v>
      </c>
      <c r="K78" s="116">
        <v>-48.717948717948715</v>
      </c>
    </row>
    <row r="79" spans="1:11" ht="14.1" customHeight="1" x14ac:dyDescent="0.2">
      <c r="A79" s="306">
        <v>94</v>
      </c>
      <c r="B79" s="307" t="s">
        <v>318</v>
      </c>
      <c r="C79" s="308"/>
      <c r="D79" s="113">
        <v>3.5600762873490148</v>
      </c>
      <c r="E79" s="115">
        <v>392</v>
      </c>
      <c r="F79" s="114">
        <v>136</v>
      </c>
      <c r="G79" s="114">
        <v>277</v>
      </c>
      <c r="H79" s="114">
        <v>85</v>
      </c>
      <c r="I79" s="140">
        <v>116</v>
      </c>
      <c r="J79" s="115">
        <v>276</v>
      </c>
      <c r="K79" s="116">
        <v>237.93103448275863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0.16347289074561802</v>
      </c>
      <c r="E81" s="143">
        <v>18</v>
      </c>
      <c r="F81" s="144">
        <v>22</v>
      </c>
      <c r="G81" s="144">
        <v>35</v>
      </c>
      <c r="H81" s="144">
        <v>24</v>
      </c>
      <c r="I81" s="145">
        <v>26</v>
      </c>
      <c r="J81" s="143">
        <v>-8</v>
      </c>
      <c r="K81" s="146">
        <v>-30.76923076923077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11478</v>
      </c>
      <c r="E11" s="114">
        <v>9216</v>
      </c>
      <c r="F11" s="114">
        <v>11414</v>
      </c>
      <c r="G11" s="114">
        <v>9983</v>
      </c>
      <c r="H11" s="140">
        <v>11050</v>
      </c>
      <c r="I11" s="115">
        <v>428</v>
      </c>
      <c r="J11" s="116">
        <v>3.8733031674208145</v>
      </c>
    </row>
    <row r="12" spans="1:15" s="110" customFormat="1" ht="24.95" customHeight="1" x14ac:dyDescent="0.2">
      <c r="A12" s="193" t="s">
        <v>132</v>
      </c>
      <c r="B12" s="194" t="s">
        <v>133</v>
      </c>
      <c r="C12" s="113">
        <v>0.17424638438752396</v>
      </c>
      <c r="D12" s="115">
        <v>20</v>
      </c>
      <c r="E12" s="114">
        <v>53</v>
      </c>
      <c r="F12" s="114">
        <v>55</v>
      </c>
      <c r="G12" s="114">
        <v>51</v>
      </c>
      <c r="H12" s="140">
        <v>15</v>
      </c>
      <c r="I12" s="115">
        <v>5</v>
      </c>
      <c r="J12" s="116">
        <v>33.333333333333336</v>
      </c>
    </row>
    <row r="13" spans="1:15" s="110" customFormat="1" ht="24.95" customHeight="1" x14ac:dyDescent="0.2">
      <c r="A13" s="193" t="s">
        <v>134</v>
      </c>
      <c r="B13" s="199" t="s">
        <v>214</v>
      </c>
      <c r="C13" s="113">
        <v>1.3068478829064296</v>
      </c>
      <c r="D13" s="115">
        <v>150</v>
      </c>
      <c r="E13" s="114">
        <v>108</v>
      </c>
      <c r="F13" s="114">
        <v>111</v>
      </c>
      <c r="G13" s="114">
        <v>131</v>
      </c>
      <c r="H13" s="140">
        <v>137</v>
      </c>
      <c r="I13" s="115">
        <v>13</v>
      </c>
      <c r="J13" s="116">
        <v>9.4890510948905114</v>
      </c>
    </row>
    <row r="14" spans="1:15" s="287" customFormat="1" ht="24.95" customHeight="1" x14ac:dyDescent="0.2">
      <c r="A14" s="193" t="s">
        <v>215</v>
      </c>
      <c r="B14" s="199" t="s">
        <v>137</v>
      </c>
      <c r="C14" s="113">
        <v>4.6523784631468894</v>
      </c>
      <c r="D14" s="115">
        <v>534</v>
      </c>
      <c r="E14" s="114">
        <v>426</v>
      </c>
      <c r="F14" s="114">
        <v>854</v>
      </c>
      <c r="G14" s="114">
        <v>463</v>
      </c>
      <c r="H14" s="140">
        <v>572</v>
      </c>
      <c r="I14" s="115">
        <v>-38</v>
      </c>
      <c r="J14" s="116">
        <v>-6.6433566433566433</v>
      </c>
      <c r="K14" s="110"/>
      <c r="L14" s="110"/>
      <c r="M14" s="110"/>
      <c r="N14" s="110"/>
      <c r="O14" s="110"/>
    </row>
    <row r="15" spans="1:15" s="110" customFormat="1" ht="24.95" customHeight="1" x14ac:dyDescent="0.2">
      <c r="A15" s="193" t="s">
        <v>216</v>
      </c>
      <c r="B15" s="199" t="s">
        <v>217</v>
      </c>
      <c r="C15" s="113">
        <v>2.0299703781146543</v>
      </c>
      <c r="D15" s="115">
        <v>233</v>
      </c>
      <c r="E15" s="114">
        <v>184</v>
      </c>
      <c r="F15" s="114">
        <v>217</v>
      </c>
      <c r="G15" s="114">
        <v>219</v>
      </c>
      <c r="H15" s="140">
        <v>210</v>
      </c>
      <c r="I15" s="115">
        <v>23</v>
      </c>
      <c r="J15" s="116">
        <v>10.952380952380953</v>
      </c>
    </row>
    <row r="16" spans="1:15" s="287" customFormat="1" ht="24.95" customHeight="1" x14ac:dyDescent="0.2">
      <c r="A16" s="193" t="s">
        <v>218</v>
      </c>
      <c r="B16" s="199" t="s">
        <v>141</v>
      </c>
      <c r="C16" s="113">
        <v>1.5769297787070917</v>
      </c>
      <c r="D16" s="115">
        <v>181</v>
      </c>
      <c r="E16" s="114">
        <v>126</v>
      </c>
      <c r="F16" s="114">
        <v>158</v>
      </c>
      <c r="G16" s="114">
        <v>126</v>
      </c>
      <c r="H16" s="140">
        <v>192</v>
      </c>
      <c r="I16" s="115">
        <v>-11</v>
      </c>
      <c r="J16" s="116">
        <v>-5.729166666666667</v>
      </c>
      <c r="K16" s="110"/>
      <c r="L16" s="110"/>
      <c r="M16" s="110"/>
      <c r="N16" s="110"/>
      <c r="O16" s="110"/>
    </row>
    <row r="17" spans="1:15" s="110" customFormat="1" ht="24.95" customHeight="1" x14ac:dyDescent="0.2">
      <c r="A17" s="193" t="s">
        <v>142</v>
      </c>
      <c r="B17" s="199" t="s">
        <v>220</v>
      </c>
      <c r="C17" s="113">
        <v>1.0454783063251438</v>
      </c>
      <c r="D17" s="115">
        <v>120</v>
      </c>
      <c r="E17" s="114">
        <v>116</v>
      </c>
      <c r="F17" s="114">
        <v>479</v>
      </c>
      <c r="G17" s="114">
        <v>118</v>
      </c>
      <c r="H17" s="140">
        <v>170</v>
      </c>
      <c r="I17" s="115">
        <v>-50</v>
      </c>
      <c r="J17" s="116">
        <v>-29.411764705882351</v>
      </c>
    </row>
    <row r="18" spans="1:15" s="287" customFormat="1" ht="24.95" customHeight="1" x14ac:dyDescent="0.2">
      <c r="A18" s="201" t="s">
        <v>144</v>
      </c>
      <c r="B18" s="202" t="s">
        <v>145</v>
      </c>
      <c r="C18" s="113">
        <v>5.2273915316257185</v>
      </c>
      <c r="D18" s="115">
        <v>600</v>
      </c>
      <c r="E18" s="114">
        <v>499</v>
      </c>
      <c r="F18" s="114">
        <v>790</v>
      </c>
      <c r="G18" s="114">
        <v>608</v>
      </c>
      <c r="H18" s="140">
        <v>664</v>
      </c>
      <c r="I18" s="115">
        <v>-64</v>
      </c>
      <c r="J18" s="116">
        <v>-9.6385542168674707</v>
      </c>
      <c r="K18" s="110"/>
      <c r="L18" s="110"/>
      <c r="M18" s="110"/>
      <c r="N18" s="110"/>
      <c r="O18" s="110"/>
    </row>
    <row r="19" spans="1:15" s="110" customFormat="1" ht="24.95" customHeight="1" x14ac:dyDescent="0.2">
      <c r="A19" s="193" t="s">
        <v>146</v>
      </c>
      <c r="B19" s="199" t="s">
        <v>147</v>
      </c>
      <c r="C19" s="113">
        <v>14.384039031190103</v>
      </c>
      <c r="D19" s="115">
        <v>1651</v>
      </c>
      <c r="E19" s="114">
        <v>1182</v>
      </c>
      <c r="F19" s="114">
        <v>1402</v>
      </c>
      <c r="G19" s="114">
        <v>1364</v>
      </c>
      <c r="H19" s="140">
        <v>1862</v>
      </c>
      <c r="I19" s="115">
        <v>-211</v>
      </c>
      <c r="J19" s="116">
        <v>-11.331901181525241</v>
      </c>
    </row>
    <row r="20" spans="1:15" s="287" customFormat="1" ht="24.95" customHeight="1" x14ac:dyDescent="0.2">
      <c r="A20" s="193" t="s">
        <v>148</v>
      </c>
      <c r="B20" s="199" t="s">
        <v>149</v>
      </c>
      <c r="C20" s="113">
        <v>5.0357205087994421</v>
      </c>
      <c r="D20" s="115">
        <v>578</v>
      </c>
      <c r="E20" s="114">
        <v>423</v>
      </c>
      <c r="F20" s="114">
        <v>579</v>
      </c>
      <c r="G20" s="114">
        <v>577</v>
      </c>
      <c r="H20" s="140">
        <v>555</v>
      </c>
      <c r="I20" s="115">
        <v>23</v>
      </c>
      <c r="J20" s="116">
        <v>4.1441441441441444</v>
      </c>
      <c r="K20" s="110"/>
      <c r="L20" s="110"/>
      <c r="M20" s="110"/>
      <c r="N20" s="110"/>
      <c r="O20" s="110"/>
    </row>
    <row r="21" spans="1:15" s="110" customFormat="1" ht="24.95" customHeight="1" x14ac:dyDescent="0.2">
      <c r="A21" s="201" t="s">
        <v>150</v>
      </c>
      <c r="B21" s="202" t="s">
        <v>151</v>
      </c>
      <c r="C21" s="113">
        <v>7.9369228088517163</v>
      </c>
      <c r="D21" s="115">
        <v>911</v>
      </c>
      <c r="E21" s="114">
        <v>786</v>
      </c>
      <c r="F21" s="114">
        <v>742</v>
      </c>
      <c r="G21" s="114">
        <v>787</v>
      </c>
      <c r="H21" s="140">
        <v>688</v>
      </c>
      <c r="I21" s="115">
        <v>223</v>
      </c>
      <c r="J21" s="116">
        <v>32.412790697674417</v>
      </c>
    </row>
    <row r="22" spans="1:15" s="110" customFormat="1" ht="24.95" customHeight="1" x14ac:dyDescent="0.2">
      <c r="A22" s="201" t="s">
        <v>152</v>
      </c>
      <c r="B22" s="199" t="s">
        <v>153</v>
      </c>
      <c r="C22" s="113">
        <v>3.4849276877504791</v>
      </c>
      <c r="D22" s="115">
        <v>400</v>
      </c>
      <c r="E22" s="114">
        <v>333</v>
      </c>
      <c r="F22" s="114">
        <v>410</v>
      </c>
      <c r="G22" s="114">
        <v>304</v>
      </c>
      <c r="H22" s="140">
        <v>358</v>
      </c>
      <c r="I22" s="115">
        <v>42</v>
      </c>
      <c r="J22" s="116">
        <v>11.731843575418994</v>
      </c>
    </row>
    <row r="23" spans="1:15" s="110" customFormat="1" ht="24.95" customHeight="1" x14ac:dyDescent="0.2">
      <c r="A23" s="193" t="s">
        <v>154</v>
      </c>
      <c r="B23" s="199" t="s">
        <v>155</v>
      </c>
      <c r="C23" s="113">
        <v>3.6069001568217458</v>
      </c>
      <c r="D23" s="115">
        <v>414</v>
      </c>
      <c r="E23" s="114">
        <v>461</v>
      </c>
      <c r="F23" s="114">
        <v>416</v>
      </c>
      <c r="G23" s="114">
        <v>338</v>
      </c>
      <c r="H23" s="140">
        <v>412</v>
      </c>
      <c r="I23" s="115">
        <v>2</v>
      </c>
      <c r="J23" s="116">
        <v>0.4854368932038835</v>
      </c>
    </row>
    <row r="24" spans="1:15" s="110" customFormat="1" ht="24.95" customHeight="1" x14ac:dyDescent="0.2">
      <c r="A24" s="193" t="s">
        <v>156</v>
      </c>
      <c r="B24" s="199" t="s">
        <v>221</v>
      </c>
      <c r="C24" s="113">
        <v>9.6184004181913227</v>
      </c>
      <c r="D24" s="115">
        <v>1104</v>
      </c>
      <c r="E24" s="114">
        <v>951</v>
      </c>
      <c r="F24" s="114">
        <v>1135</v>
      </c>
      <c r="G24" s="114">
        <v>986</v>
      </c>
      <c r="H24" s="140">
        <v>1244</v>
      </c>
      <c r="I24" s="115">
        <v>-140</v>
      </c>
      <c r="J24" s="116">
        <v>-11.254019292604502</v>
      </c>
    </row>
    <row r="25" spans="1:15" s="110" customFormat="1" ht="24.95" customHeight="1" x14ac:dyDescent="0.2">
      <c r="A25" s="193" t="s">
        <v>222</v>
      </c>
      <c r="B25" s="204" t="s">
        <v>159</v>
      </c>
      <c r="C25" s="113">
        <v>8.1198815124586172</v>
      </c>
      <c r="D25" s="115">
        <v>932</v>
      </c>
      <c r="E25" s="114">
        <v>904</v>
      </c>
      <c r="F25" s="114">
        <v>1062</v>
      </c>
      <c r="G25" s="114">
        <v>793</v>
      </c>
      <c r="H25" s="140">
        <v>964</v>
      </c>
      <c r="I25" s="115">
        <v>-32</v>
      </c>
      <c r="J25" s="116">
        <v>-3.3195020746887969</v>
      </c>
    </row>
    <row r="26" spans="1:15" s="110" customFormat="1" ht="24.95" customHeight="1" x14ac:dyDescent="0.2">
      <c r="A26" s="201">
        <v>782.78300000000002</v>
      </c>
      <c r="B26" s="203" t="s">
        <v>160</v>
      </c>
      <c r="C26" s="113">
        <v>6.0899111343439625</v>
      </c>
      <c r="D26" s="115">
        <v>699</v>
      </c>
      <c r="E26" s="114">
        <v>686</v>
      </c>
      <c r="F26" s="114">
        <v>676</v>
      </c>
      <c r="G26" s="114">
        <v>714</v>
      </c>
      <c r="H26" s="140">
        <v>766</v>
      </c>
      <c r="I26" s="115">
        <v>-67</v>
      </c>
      <c r="J26" s="116">
        <v>-8.7467362924281993</v>
      </c>
    </row>
    <row r="27" spans="1:15" s="110" customFormat="1" ht="24.95" customHeight="1" x14ac:dyDescent="0.2">
      <c r="A27" s="193" t="s">
        <v>161</v>
      </c>
      <c r="B27" s="199" t="s">
        <v>162</v>
      </c>
      <c r="C27" s="113">
        <v>4.669803101585642</v>
      </c>
      <c r="D27" s="115">
        <v>536</v>
      </c>
      <c r="E27" s="114">
        <v>442</v>
      </c>
      <c r="F27" s="114">
        <v>467</v>
      </c>
      <c r="G27" s="114">
        <v>531</v>
      </c>
      <c r="H27" s="140">
        <v>512</v>
      </c>
      <c r="I27" s="115">
        <v>24</v>
      </c>
      <c r="J27" s="116">
        <v>4.6875</v>
      </c>
    </row>
    <row r="28" spans="1:15" s="110" customFormat="1" ht="24.95" customHeight="1" x14ac:dyDescent="0.2">
      <c r="A28" s="193" t="s">
        <v>163</v>
      </c>
      <c r="B28" s="199" t="s">
        <v>164</v>
      </c>
      <c r="C28" s="113">
        <v>4.7743509322181561</v>
      </c>
      <c r="D28" s="115">
        <v>548</v>
      </c>
      <c r="E28" s="114">
        <v>366</v>
      </c>
      <c r="F28" s="114">
        <v>625</v>
      </c>
      <c r="G28" s="114">
        <v>475</v>
      </c>
      <c r="H28" s="140">
        <v>493</v>
      </c>
      <c r="I28" s="115">
        <v>55</v>
      </c>
      <c r="J28" s="116">
        <v>11.156186612576064</v>
      </c>
    </row>
    <row r="29" spans="1:15" s="110" customFormat="1" ht="24.95" customHeight="1" x14ac:dyDescent="0.2">
      <c r="A29" s="193">
        <v>86</v>
      </c>
      <c r="B29" s="199" t="s">
        <v>165</v>
      </c>
      <c r="C29" s="113">
        <v>9.7839344833594701</v>
      </c>
      <c r="D29" s="115">
        <v>1123</v>
      </c>
      <c r="E29" s="114">
        <v>674</v>
      </c>
      <c r="F29" s="114">
        <v>694</v>
      </c>
      <c r="G29" s="114">
        <v>653</v>
      </c>
      <c r="H29" s="140">
        <v>601</v>
      </c>
      <c r="I29" s="115">
        <v>522</v>
      </c>
      <c r="J29" s="116">
        <v>86.855241264559069</v>
      </c>
    </row>
    <row r="30" spans="1:15" s="110" customFormat="1" ht="24.95" customHeight="1" x14ac:dyDescent="0.2">
      <c r="A30" s="193">
        <v>87.88</v>
      </c>
      <c r="B30" s="204" t="s">
        <v>166</v>
      </c>
      <c r="C30" s="113">
        <v>5.1664052970900851</v>
      </c>
      <c r="D30" s="115">
        <v>593</v>
      </c>
      <c r="E30" s="114">
        <v>528</v>
      </c>
      <c r="F30" s="114">
        <v>707</v>
      </c>
      <c r="G30" s="114">
        <v>683</v>
      </c>
      <c r="H30" s="140">
        <v>689</v>
      </c>
      <c r="I30" s="115">
        <v>-96</v>
      </c>
      <c r="J30" s="116">
        <v>-13.933236574746008</v>
      </c>
    </row>
    <row r="31" spans="1:15" s="110" customFormat="1" ht="24.95" customHeight="1" x14ac:dyDescent="0.2">
      <c r="A31" s="193" t="s">
        <v>167</v>
      </c>
      <c r="B31" s="199" t="s">
        <v>168</v>
      </c>
      <c r="C31" s="113">
        <v>5.9679386652726958</v>
      </c>
      <c r="D31" s="115">
        <v>685</v>
      </c>
      <c r="E31" s="114">
        <v>394</v>
      </c>
      <c r="F31" s="114">
        <v>689</v>
      </c>
      <c r="G31" s="114">
        <v>525</v>
      </c>
      <c r="H31" s="140">
        <v>518</v>
      </c>
      <c r="I31" s="115">
        <v>167</v>
      </c>
      <c r="J31" s="116">
        <v>32.239382239382238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0.17424638438752396</v>
      </c>
      <c r="D34" s="115">
        <v>20</v>
      </c>
      <c r="E34" s="114">
        <v>53</v>
      </c>
      <c r="F34" s="114">
        <v>55</v>
      </c>
      <c r="G34" s="114">
        <v>51</v>
      </c>
      <c r="H34" s="140">
        <v>15</v>
      </c>
      <c r="I34" s="115">
        <v>5</v>
      </c>
      <c r="J34" s="116">
        <v>33.333333333333336</v>
      </c>
    </row>
    <row r="35" spans="1:10" s="110" customFormat="1" ht="24.95" customHeight="1" x14ac:dyDescent="0.2">
      <c r="A35" s="292" t="s">
        <v>171</v>
      </c>
      <c r="B35" s="293" t="s">
        <v>172</v>
      </c>
      <c r="C35" s="113">
        <v>11.186617877679039</v>
      </c>
      <c r="D35" s="115">
        <v>1284</v>
      </c>
      <c r="E35" s="114">
        <v>1033</v>
      </c>
      <c r="F35" s="114">
        <v>1755</v>
      </c>
      <c r="G35" s="114">
        <v>1202</v>
      </c>
      <c r="H35" s="140">
        <v>1373</v>
      </c>
      <c r="I35" s="115">
        <v>-89</v>
      </c>
      <c r="J35" s="116">
        <v>-6.4821558630735616</v>
      </c>
    </row>
    <row r="36" spans="1:10" s="110" customFormat="1" ht="24.95" customHeight="1" x14ac:dyDescent="0.2">
      <c r="A36" s="294" t="s">
        <v>173</v>
      </c>
      <c r="B36" s="295" t="s">
        <v>174</v>
      </c>
      <c r="C36" s="125">
        <v>88.639135737933444</v>
      </c>
      <c r="D36" s="143">
        <v>10174</v>
      </c>
      <c r="E36" s="144">
        <v>8130</v>
      </c>
      <c r="F36" s="144">
        <v>9604</v>
      </c>
      <c r="G36" s="144">
        <v>8730</v>
      </c>
      <c r="H36" s="145">
        <v>9662</v>
      </c>
      <c r="I36" s="143">
        <v>512</v>
      </c>
      <c r="J36" s="146">
        <v>5.2991099151314431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11478</v>
      </c>
      <c r="F11" s="264">
        <v>9216</v>
      </c>
      <c r="G11" s="264">
        <v>11414</v>
      </c>
      <c r="H11" s="264">
        <v>9983</v>
      </c>
      <c r="I11" s="265">
        <v>11050</v>
      </c>
      <c r="J11" s="263">
        <v>428</v>
      </c>
      <c r="K11" s="266">
        <v>3.8733031674208145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20.944415403380379</v>
      </c>
      <c r="E13" s="115">
        <v>2404</v>
      </c>
      <c r="F13" s="114">
        <v>2281</v>
      </c>
      <c r="G13" s="114">
        <v>3021</v>
      </c>
      <c r="H13" s="114">
        <v>2334</v>
      </c>
      <c r="I13" s="140">
        <v>2396</v>
      </c>
      <c r="J13" s="115">
        <v>8</v>
      </c>
      <c r="K13" s="116">
        <v>0.333889816360601</v>
      </c>
    </row>
    <row r="14" spans="1:17" ht="15.95" customHeight="1" x14ac:dyDescent="0.2">
      <c r="A14" s="306" t="s">
        <v>230</v>
      </c>
      <c r="B14" s="307"/>
      <c r="C14" s="308"/>
      <c r="D14" s="113">
        <v>51.968984143579021</v>
      </c>
      <c r="E14" s="115">
        <v>5965</v>
      </c>
      <c r="F14" s="114">
        <v>4706</v>
      </c>
      <c r="G14" s="114">
        <v>5736</v>
      </c>
      <c r="H14" s="114">
        <v>5322</v>
      </c>
      <c r="I14" s="140">
        <v>5879</v>
      </c>
      <c r="J14" s="115">
        <v>86</v>
      </c>
      <c r="K14" s="116">
        <v>1.4628338152747067</v>
      </c>
    </row>
    <row r="15" spans="1:17" ht="15.95" customHeight="1" x14ac:dyDescent="0.2">
      <c r="A15" s="306" t="s">
        <v>231</v>
      </c>
      <c r="B15" s="307"/>
      <c r="C15" s="308"/>
      <c r="D15" s="113">
        <v>12.641575187314864</v>
      </c>
      <c r="E15" s="115">
        <v>1451</v>
      </c>
      <c r="F15" s="114">
        <v>1009</v>
      </c>
      <c r="G15" s="114">
        <v>1193</v>
      </c>
      <c r="H15" s="114">
        <v>984</v>
      </c>
      <c r="I15" s="140">
        <v>1318</v>
      </c>
      <c r="J15" s="115">
        <v>133</v>
      </c>
      <c r="K15" s="116">
        <v>10.091047040971169</v>
      </c>
    </row>
    <row r="16" spans="1:17" ht="15.95" customHeight="1" x14ac:dyDescent="0.2">
      <c r="A16" s="306" t="s">
        <v>232</v>
      </c>
      <c r="B16" s="307"/>
      <c r="C16" s="308"/>
      <c r="D16" s="113">
        <v>14.192368008363827</v>
      </c>
      <c r="E16" s="115">
        <v>1629</v>
      </c>
      <c r="F16" s="114">
        <v>1196</v>
      </c>
      <c r="G16" s="114">
        <v>1423</v>
      </c>
      <c r="H16" s="114">
        <v>1312</v>
      </c>
      <c r="I16" s="140">
        <v>1434</v>
      </c>
      <c r="J16" s="115">
        <v>195</v>
      </c>
      <c r="K16" s="116">
        <v>13.598326359832637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0.27879421502003832</v>
      </c>
      <c r="E18" s="115">
        <v>32</v>
      </c>
      <c r="F18" s="114">
        <v>55</v>
      </c>
      <c r="G18" s="114">
        <v>64</v>
      </c>
      <c r="H18" s="114">
        <v>60</v>
      </c>
      <c r="I18" s="140">
        <v>26</v>
      </c>
      <c r="J18" s="115">
        <v>6</v>
      </c>
      <c r="K18" s="116">
        <v>23.076923076923077</v>
      </c>
    </row>
    <row r="19" spans="1:11" ht="14.1" customHeight="1" x14ac:dyDescent="0.2">
      <c r="A19" s="306" t="s">
        <v>235</v>
      </c>
      <c r="B19" s="307" t="s">
        <v>236</v>
      </c>
      <c r="C19" s="308"/>
      <c r="D19" s="113">
        <v>0.19167102282627635</v>
      </c>
      <c r="E19" s="115">
        <v>22</v>
      </c>
      <c r="F19" s="114">
        <v>43</v>
      </c>
      <c r="G19" s="114">
        <v>51</v>
      </c>
      <c r="H19" s="114">
        <v>44</v>
      </c>
      <c r="I19" s="140">
        <v>16</v>
      </c>
      <c r="J19" s="115">
        <v>6</v>
      </c>
      <c r="K19" s="116">
        <v>37.5</v>
      </c>
    </row>
    <row r="20" spans="1:11" ht="14.1" customHeight="1" x14ac:dyDescent="0.2">
      <c r="A20" s="306">
        <v>12</v>
      </c>
      <c r="B20" s="307" t="s">
        <v>237</v>
      </c>
      <c r="C20" s="308"/>
      <c r="D20" s="113">
        <v>0.98449207178951037</v>
      </c>
      <c r="E20" s="115">
        <v>113</v>
      </c>
      <c r="F20" s="114">
        <v>233</v>
      </c>
      <c r="G20" s="114">
        <v>195</v>
      </c>
      <c r="H20" s="114">
        <v>183</v>
      </c>
      <c r="I20" s="140">
        <v>136</v>
      </c>
      <c r="J20" s="115">
        <v>-23</v>
      </c>
      <c r="K20" s="116">
        <v>-16.911764705882351</v>
      </c>
    </row>
    <row r="21" spans="1:11" ht="14.1" customHeight="1" x14ac:dyDescent="0.2">
      <c r="A21" s="306">
        <v>21</v>
      </c>
      <c r="B21" s="307" t="s">
        <v>238</v>
      </c>
      <c r="C21" s="308"/>
      <c r="D21" s="113" t="s">
        <v>513</v>
      </c>
      <c r="E21" s="115" t="s">
        <v>513</v>
      </c>
      <c r="F21" s="114">
        <v>7</v>
      </c>
      <c r="G21" s="114">
        <v>18</v>
      </c>
      <c r="H21" s="114">
        <v>13</v>
      </c>
      <c r="I21" s="140">
        <v>21</v>
      </c>
      <c r="J21" s="115" t="s">
        <v>513</v>
      </c>
      <c r="K21" s="116" t="s">
        <v>513</v>
      </c>
    </row>
    <row r="22" spans="1:11" ht="14.1" customHeight="1" x14ac:dyDescent="0.2">
      <c r="A22" s="306">
        <v>22</v>
      </c>
      <c r="B22" s="307" t="s">
        <v>239</v>
      </c>
      <c r="C22" s="308"/>
      <c r="D22" s="113">
        <v>0.7666840913051054</v>
      </c>
      <c r="E22" s="115">
        <v>88</v>
      </c>
      <c r="F22" s="114">
        <v>56</v>
      </c>
      <c r="G22" s="114">
        <v>99</v>
      </c>
      <c r="H22" s="114">
        <v>72</v>
      </c>
      <c r="I22" s="140">
        <v>84</v>
      </c>
      <c r="J22" s="115">
        <v>4</v>
      </c>
      <c r="K22" s="116">
        <v>4.7619047619047619</v>
      </c>
    </row>
    <row r="23" spans="1:11" ht="14.1" customHeight="1" x14ac:dyDescent="0.2">
      <c r="A23" s="306">
        <v>23</v>
      </c>
      <c r="B23" s="307" t="s">
        <v>240</v>
      </c>
      <c r="C23" s="308"/>
      <c r="D23" s="113">
        <v>0.68827321833071964</v>
      </c>
      <c r="E23" s="115">
        <v>79</v>
      </c>
      <c r="F23" s="114">
        <v>65</v>
      </c>
      <c r="G23" s="114">
        <v>74</v>
      </c>
      <c r="H23" s="114">
        <v>70</v>
      </c>
      <c r="I23" s="140">
        <v>56</v>
      </c>
      <c r="J23" s="115">
        <v>23</v>
      </c>
      <c r="K23" s="116">
        <v>41.071428571428569</v>
      </c>
    </row>
    <row r="24" spans="1:11" ht="14.1" customHeight="1" x14ac:dyDescent="0.2">
      <c r="A24" s="306">
        <v>24</v>
      </c>
      <c r="B24" s="307" t="s">
        <v>241</v>
      </c>
      <c r="C24" s="308"/>
      <c r="D24" s="113">
        <v>0.80153336818261023</v>
      </c>
      <c r="E24" s="115">
        <v>92</v>
      </c>
      <c r="F24" s="114">
        <v>89</v>
      </c>
      <c r="G24" s="114">
        <v>118</v>
      </c>
      <c r="H24" s="114">
        <v>114</v>
      </c>
      <c r="I24" s="140">
        <v>169</v>
      </c>
      <c r="J24" s="115">
        <v>-77</v>
      </c>
      <c r="K24" s="116">
        <v>-45.562130177514796</v>
      </c>
    </row>
    <row r="25" spans="1:11" ht="14.1" customHeight="1" x14ac:dyDescent="0.2">
      <c r="A25" s="306">
        <v>25</v>
      </c>
      <c r="B25" s="307" t="s">
        <v>242</v>
      </c>
      <c r="C25" s="308"/>
      <c r="D25" s="113">
        <v>2.387175466109078</v>
      </c>
      <c r="E25" s="115">
        <v>274</v>
      </c>
      <c r="F25" s="114">
        <v>157</v>
      </c>
      <c r="G25" s="114">
        <v>249</v>
      </c>
      <c r="H25" s="114">
        <v>194</v>
      </c>
      <c r="I25" s="140">
        <v>268</v>
      </c>
      <c r="J25" s="115">
        <v>6</v>
      </c>
      <c r="K25" s="116">
        <v>2.2388059701492535</v>
      </c>
    </row>
    <row r="26" spans="1:11" ht="14.1" customHeight="1" x14ac:dyDescent="0.2">
      <c r="A26" s="306">
        <v>26</v>
      </c>
      <c r="B26" s="307" t="s">
        <v>243</v>
      </c>
      <c r="C26" s="308"/>
      <c r="D26" s="113">
        <v>1.5682174594877156</v>
      </c>
      <c r="E26" s="115">
        <v>180</v>
      </c>
      <c r="F26" s="114">
        <v>99</v>
      </c>
      <c r="G26" s="114">
        <v>149</v>
      </c>
      <c r="H26" s="114">
        <v>109</v>
      </c>
      <c r="I26" s="140">
        <v>158</v>
      </c>
      <c r="J26" s="115">
        <v>22</v>
      </c>
      <c r="K26" s="116">
        <v>13.924050632911392</v>
      </c>
    </row>
    <row r="27" spans="1:11" ht="14.1" customHeight="1" x14ac:dyDescent="0.2">
      <c r="A27" s="306">
        <v>27</v>
      </c>
      <c r="B27" s="307" t="s">
        <v>244</v>
      </c>
      <c r="C27" s="308"/>
      <c r="D27" s="113">
        <v>1.0193413486670151</v>
      </c>
      <c r="E27" s="115">
        <v>117</v>
      </c>
      <c r="F27" s="114">
        <v>135</v>
      </c>
      <c r="G27" s="114">
        <v>111</v>
      </c>
      <c r="H27" s="114">
        <v>98</v>
      </c>
      <c r="I27" s="140">
        <v>136</v>
      </c>
      <c r="J27" s="115">
        <v>-19</v>
      </c>
      <c r="K27" s="116">
        <v>-13.970588235294118</v>
      </c>
    </row>
    <row r="28" spans="1:11" ht="14.1" customHeight="1" x14ac:dyDescent="0.2">
      <c r="A28" s="306">
        <v>28</v>
      </c>
      <c r="B28" s="307" t="s">
        <v>245</v>
      </c>
      <c r="C28" s="308"/>
      <c r="D28" s="113">
        <v>0.14810942672939537</v>
      </c>
      <c r="E28" s="115">
        <v>17</v>
      </c>
      <c r="F28" s="114">
        <v>14</v>
      </c>
      <c r="G28" s="114">
        <v>24</v>
      </c>
      <c r="H28" s="114">
        <v>22</v>
      </c>
      <c r="I28" s="140">
        <v>16</v>
      </c>
      <c r="J28" s="115">
        <v>1</v>
      </c>
      <c r="K28" s="116">
        <v>6.25</v>
      </c>
    </row>
    <row r="29" spans="1:11" ht="14.1" customHeight="1" x14ac:dyDescent="0.2">
      <c r="A29" s="306">
        <v>29</v>
      </c>
      <c r="B29" s="307" t="s">
        <v>246</v>
      </c>
      <c r="C29" s="308"/>
      <c r="D29" s="113">
        <v>3.78114654120927</v>
      </c>
      <c r="E29" s="115">
        <v>434</v>
      </c>
      <c r="F29" s="114">
        <v>379</v>
      </c>
      <c r="G29" s="114">
        <v>466</v>
      </c>
      <c r="H29" s="114">
        <v>369</v>
      </c>
      <c r="I29" s="140">
        <v>356</v>
      </c>
      <c r="J29" s="115">
        <v>78</v>
      </c>
      <c r="K29" s="116">
        <v>21.910112359550563</v>
      </c>
    </row>
    <row r="30" spans="1:11" ht="14.1" customHeight="1" x14ac:dyDescent="0.2">
      <c r="A30" s="306" t="s">
        <v>247</v>
      </c>
      <c r="B30" s="307" t="s">
        <v>248</v>
      </c>
      <c r="C30" s="308"/>
      <c r="D30" s="113" t="s">
        <v>513</v>
      </c>
      <c r="E30" s="115" t="s">
        <v>513</v>
      </c>
      <c r="F30" s="114" t="s">
        <v>513</v>
      </c>
      <c r="G30" s="114">
        <v>106</v>
      </c>
      <c r="H30" s="114">
        <v>89</v>
      </c>
      <c r="I30" s="140" t="s">
        <v>513</v>
      </c>
      <c r="J30" s="115" t="s">
        <v>513</v>
      </c>
      <c r="K30" s="116" t="s">
        <v>513</v>
      </c>
    </row>
    <row r="31" spans="1:11" ht="14.1" customHeight="1" x14ac:dyDescent="0.2">
      <c r="A31" s="306" t="s">
        <v>249</v>
      </c>
      <c r="B31" s="307" t="s">
        <v>250</v>
      </c>
      <c r="C31" s="308"/>
      <c r="D31" s="113">
        <v>3.1451472381948076</v>
      </c>
      <c r="E31" s="115">
        <v>361</v>
      </c>
      <c r="F31" s="114">
        <v>303</v>
      </c>
      <c r="G31" s="114">
        <v>357</v>
      </c>
      <c r="H31" s="114">
        <v>274</v>
      </c>
      <c r="I31" s="140">
        <v>296</v>
      </c>
      <c r="J31" s="115">
        <v>65</v>
      </c>
      <c r="K31" s="116">
        <v>21.95945945945946</v>
      </c>
    </row>
    <row r="32" spans="1:11" ht="14.1" customHeight="1" x14ac:dyDescent="0.2">
      <c r="A32" s="306">
        <v>31</v>
      </c>
      <c r="B32" s="307" t="s">
        <v>251</v>
      </c>
      <c r="C32" s="308"/>
      <c r="D32" s="113">
        <v>0.91479351803450082</v>
      </c>
      <c r="E32" s="115">
        <v>105</v>
      </c>
      <c r="F32" s="114">
        <v>74</v>
      </c>
      <c r="G32" s="114">
        <v>79</v>
      </c>
      <c r="H32" s="114">
        <v>101</v>
      </c>
      <c r="I32" s="140">
        <v>87</v>
      </c>
      <c r="J32" s="115">
        <v>18</v>
      </c>
      <c r="K32" s="116">
        <v>20.689655172413794</v>
      </c>
    </row>
    <row r="33" spans="1:11" ht="14.1" customHeight="1" x14ac:dyDescent="0.2">
      <c r="A33" s="306">
        <v>32</v>
      </c>
      <c r="B33" s="307" t="s">
        <v>252</v>
      </c>
      <c r="C33" s="308"/>
      <c r="D33" s="113">
        <v>2.2652029970378114</v>
      </c>
      <c r="E33" s="115">
        <v>260</v>
      </c>
      <c r="F33" s="114">
        <v>245</v>
      </c>
      <c r="G33" s="114">
        <v>412</v>
      </c>
      <c r="H33" s="114">
        <v>345</v>
      </c>
      <c r="I33" s="140">
        <v>354</v>
      </c>
      <c r="J33" s="115">
        <v>-94</v>
      </c>
      <c r="K33" s="116">
        <v>-26.55367231638418</v>
      </c>
    </row>
    <row r="34" spans="1:11" ht="14.1" customHeight="1" x14ac:dyDescent="0.2">
      <c r="A34" s="306">
        <v>33</v>
      </c>
      <c r="B34" s="307" t="s">
        <v>253</v>
      </c>
      <c r="C34" s="308"/>
      <c r="D34" s="113">
        <v>1.0803275832026487</v>
      </c>
      <c r="E34" s="115">
        <v>124</v>
      </c>
      <c r="F34" s="114">
        <v>100</v>
      </c>
      <c r="G34" s="114">
        <v>135</v>
      </c>
      <c r="H34" s="114">
        <v>90</v>
      </c>
      <c r="I34" s="140">
        <v>130</v>
      </c>
      <c r="J34" s="115">
        <v>-6</v>
      </c>
      <c r="K34" s="116">
        <v>-4.615384615384615</v>
      </c>
    </row>
    <row r="35" spans="1:11" ht="14.1" customHeight="1" x14ac:dyDescent="0.2">
      <c r="A35" s="306">
        <v>34</v>
      </c>
      <c r="B35" s="307" t="s">
        <v>254</v>
      </c>
      <c r="C35" s="308"/>
      <c r="D35" s="113">
        <v>1.8034500784108729</v>
      </c>
      <c r="E35" s="115">
        <v>207</v>
      </c>
      <c r="F35" s="114">
        <v>143</v>
      </c>
      <c r="G35" s="114">
        <v>158</v>
      </c>
      <c r="H35" s="114">
        <v>188</v>
      </c>
      <c r="I35" s="140">
        <v>218</v>
      </c>
      <c r="J35" s="115">
        <v>-11</v>
      </c>
      <c r="K35" s="116">
        <v>-5.0458715596330279</v>
      </c>
    </row>
    <row r="36" spans="1:11" ht="14.1" customHeight="1" x14ac:dyDescent="0.2">
      <c r="A36" s="306">
        <v>41</v>
      </c>
      <c r="B36" s="307" t="s">
        <v>255</v>
      </c>
      <c r="C36" s="308"/>
      <c r="D36" s="113">
        <v>1.2197246907126678</v>
      </c>
      <c r="E36" s="115">
        <v>140</v>
      </c>
      <c r="F36" s="114">
        <v>128</v>
      </c>
      <c r="G36" s="114">
        <v>355</v>
      </c>
      <c r="H36" s="114">
        <v>126</v>
      </c>
      <c r="I36" s="140">
        <v>223</v>
      </c>
      <c r="J36" s="115">
        <v>-83</v>
      </c>
      <c r="K36" s="116">
        <v>-37.219730941704036</v>
      </c>
    </row>
    <row r="37" spans="1:11" ht="14.1" customHeight="1" x14ac:dyDescent="0.2">
      <c r="A37" s="306">
        <v>42</v>
      </c>
      <c r="B37" s="307" t="s">
        <v>256</v>
      </c>
      <c r="C37" s="308"/>
      <c r="D37" s="113">
        <v>0.18295870360690017</v>
      </c>
      <c r="E37" s="115">
        <v>21</v>
      </c>
      <c r="F37" s="114">
        <v>16</v>
      </c>
      <c r="G37" s="114" t="s">
        <v>513</v>
      </c>
      <c r="H37" s="114" t="s">
        <v>513</v>
      </c>
      <c r="I37" s="140" t="s">
        <v>513</v>
      </c>
      <c r="J37" s="115" t="s">
        <v>513</v>
      </c>
      <c r="K37" s="116" t="s">
        <v>513</v>
      </c>
    </row>
    <row r="38" spans="1:11" ht="14.1" customHeight="1" x14ac:dyDescent="0.2">
      <c r="A38" s="306">
        <v>43</v>
      </c>
      <c r="B38" s="307" t="s">
        <v>257</v>
      </c>
      <c r="C38" s="308"/>
      <c r="D38" s="113">
        <v>2.9709008538072834</v>
      </c>
      <c r="E38" s="115">
        <v>341</v>
      </c>
      <c r="F38" s="114">
        <v>222</v>
      </c>
      <c r="G38" s="114">
        <v>283</v>
      </c>
      <c r="H38" s="114">
        <v>269</v>
      </c>
      <c r="I38" s="140">
        <v>283</v>
      </c>
      <c r="J38" s="115">
        <v>58</v>
      </c>
      <c r="K38" s="116">
        <v>20.49469964664311</v>
      </c>
    </row>
    <row r="39" spans="1:11" ht="14.1" customHeight="1" x14ac:dyDescent="0.2">
      <c r="A39" s="306">
        <v>51</v>
      </c>
      <c r="B39" s="307" t="s">
        <v>258</v>
      </c>
      <c r="C39" s="308"/>
      <c r="D39" s="113">
        <v>6.1334727304408432</v>
      </c>
      <c r="E39" s="115">
        <v>704</v>
      </c>
      <c r="F39" s="114">
        <v>578</v>
      </c>
      <c r="G39" s="114">
        <v>831</v>
      </c>
      <c r="H39" s="114">
        <v>724</v>
      </c>
      <c r="I39" s="140">
        <v>809</v>
      </c>
      <c r="J39" s="115">
        <v>-105</v>
      </c>
      <c r="K39" s="116">
        <v>-12.978986402966626</v>
      </c>
    </row>
    <row r="40" spans="1:11" ht="14.1" customHeight="1" x14ac:dyDescent="0.2">
      <c r="A40" s="306" t="s">
        <v>259</v>
      </c>
      <c r="B40" s="307" t="s">
        <v>260</v>
      </c>
      <c r="C40" s="308"/>
      <c r="D40" s="113">
        <v>5.4539118313295001</v>
      </c>
      <c r="E40" s="115">
        <v>626</v>
      </c>
      <c r="F40" s="114">
        <v>516</v>
      </c>
      <c r="G40" s="114">
        <v>726</v>
      </c>
      <c r="H40" s="114">
        <v>637</v>
      </c>
      <c r="I40" s="140">
        <v>669</v>
      </c>
      <c r="J40" s="115">
        <v>-43</v>
      </c>
      <c r="K40" s="116">
        <v>-6.4275037369207775</v>
      </c>
    </row>
    <row r="41" spans="1:11" ht="14.1" customHeight="1" x14ac:dyDescent="0.2">
      <c r="A41" s="306"/>
      <c r="B41" s="307" t="s">
        <v>261</v>
      </c>
      <c r="C41" s="308"/>
      <c r="D41" s="113">
        <v>4.5739675901725043</v>
      </c>
      <c r="E41" s="115">
        <v>525</v>
      </c>
      <c r="F41" s="114">
        <v>431</v>
      </c>
      <c r="G41" s="114">
        <v>585</v>
      </c>
      <c r="H41" s="114">
        <v>499</v>
      </c>
      <c r="I41" s="140">
        <v>549</v>
      </c>
      <c r="J41" s="115">
        <v>-24</v>
      </c>
      <c r="K41" s="116">
        <v>-4.3715846994535523</v>
      </c>
    </row>
    <row r="42" spans="1:11" ht="14.1" customHeight="1" x14ac:dyDescent="0.2">
      <c r="A42" s="306">
        <v>52</v>
      </c>
      <c r="B42" s="307" t="s">
        <v>262</v>
      </c>
      <c r="C42" s="308"/>
      <c r="D42" s="113">
        <v>3.2584073880466979</v>
      </c>
      <c r="E42" s="115">
        <v>374</v>
      </c>
      <c r="F42" s="114">
        <v>313</v>
      </c>
      <c r="G42" s="114">
        <v>389</v>
      </c>
      <c r="H42" s="114">
        <v>380</v>
      </c>
      <c r="I42" s="140">
        <v>400</v>
      </c>
      <c r="J42" s="115">
        <v>-26</v>
      </c>
      <c r="K42" s="116">
        <v>-6.5</v>
      </c>
    </row>
    <row r="43" spans="1:11" ht="14.1" customHeight="1" x14ac:dyDescent="0.2">
      <c r="A43" s="306" t="s">
        <v>263</v>
      </c>
      <c r="B43" s="307" t="s">
        <v>264</v>
      </c>
      <c r="C43" s="308"/>
      <c r="D43" s="113">
        <v>2.7879421502003834</v>
      </c>
      <c r="E43" s="115">
        <v>320</v>
      </c>
      <c r="F43" s="114">
        <v>270</v>
      </c>
      <c r="G43" s="114">
        <v>349</v>
      </c>
      <c r="H43" s="114">
        <v>335</v>
      </c>
      <c r="I43" s="140">
        <v>360</v>
      </c>
      <c r="J43" s="115">
        <v>-40</v>
      </c>
      <c r="K43" s="116">
        <v>-11.111111111111111</v>
      </c>
    </row>
    <row r="44" spans="1:11" ht="14.1" customHeight="1" x14ac:dyDescent="0.2">
      <c r="A44" s="306">
        <v>53</v>
      </c>
      <c r="B44" s="307" t="s">
        <v>265</v>
      </c>
      <c r="C44" s="308"/>
      <c r="D44" s="113">
        <v>1.2632862868095487</v>
      </c>
      <c r="E44" s="115">
        <v>145</v>
      </c>
      <c r="F44" s="114">
        <v>111</v>
      </c>
      <c r="G44" s="114">
        <v>106</v>
      </c>
      <c r="H44" s="114">
        <v>104</v>
      </c>
      <c r="I44" s="140">
        <v>124</v>
      </c>
      <c r="J44" s="115">
        <v>21</v>
      </c>
      <c r="K44" s="116">
        <v>16.93548387096774</v>
      </c>
    </row>
    <row r="45" spans="1:11" ht="14.1" customHeight="1" x14ac:dyDescent="0.2">
      <c r="A45" s="306" t="s">
        <v>266</v>
      </c>
      <c r="B45" s="307" t="s">
        <v>267</v>
      </c>
      <c r="C45" s="308"/>
      <c r="D45" s="113">
        <v>1.1761630946157868</v>
      </c>
      <c r="E45" s="115">
        <v>135</v>
      </c>
      <c r="F45" s="114">
        <v>101</v>
      </c>
      <c r="G45" s="114">
        <v>91</v>
      </c>
      <c r="H45" s="114">
        <v>94</v>
      </c>
      <c r="I45" s="140">
        <v>113</v>
      </c>
      <c r="J45" s="115">
        <v>22</v>
      </c>
      <c r="K45" s="116">
        <v>19.469026548672566</v>
      </c>
    </row>
    <row r="46" spans="1:11" ht="14.1" customHeight="1" x14ac:dyDescent="0.2">
      <c r="A46" s="306">
        <v>54</v>
      </c>
      <c r="B46" s="307" t="s">
        <v>268</v>
      </c>
      <c r="C46" s="308"/>
      <c r="D46" s="113">
        <v>4.3735842481268516</v>
      </c>
      <c r="E46" s="115">
        <v>502</v>
      </c>
      <c r="F46" s="114">
        <v>482</v>
      </c>
      <c r="G46" s="114">
        <v>513</v>
      </c>
      <c r="H46" s="114">
        <v>378</v>
      </c>
      <c r="I46" s="140">
        <v>471</v>
      </c>
      <c r="J46" s="115">
        <v>31</v>
      </c>
      <c r="K46" s="116">
        <v>6.5817409766454356</v>
      </c>
    </row>
    <row r="47" spans="1:11" ht="14.1" customHeight="1" x14ac:dyDescent="0.2">
      <c r="A47" s="306">
        <v>61</v>
      </c>
      <c r="B47" s="307" t="s">
        <v>269</v>
      </c>
      <c r="C47" s="308"/>
      <c r="D47" s="113">
        <v>3.6853110297961318</v>
      </c>
      <c r="E47" s="115">
        <v>423</v>
      </c>
      <c r="F47" s="114">
        <v>338</v>
      </c>
      <c r="G47" s="114">
        <v>342</v>
      </c>
      <c r="H47" s="114">
        <v>303</v>
      </c>
      <c r="I47" s="140">
        <v>535</v>
      </c>
      <c r="J47" s="115">
        <v>-112</v>
      </c>
      <c r="K47" s="116">
        <v>-20.934579439252335</v>
      </c>
    </row>
    <row r="48" spans="1:11" ht="14.1" customHeight="1" x14ac:dyDescent="0.2">
      <c r="A48" s="306">
        <v>62</v>
      </c>
      <c r="B48" s="307" t="s">
        <v>270</v>
      </c>
      <c r="C48" s="308"/>
      <c r="D48" s="113">
        <v>9.2437706917581455</v>
      </c>
      <c r="E48" s="115">
        <v>1061</v>
      </c>
      <c r="F48" s="114">
        <v>788</v>
      </c>
      <c r="G48" s="114">
        <v>930</v>
      </c>
      <c r="H48" s="114">
        <v>900</v>
      </c>
      <c r="I48" s="140">
        <v>963</v>
      </c>
      <c r="J48" s="115">
        <v>98</v>
      </c>
      <c r="K48" s="116">
        <v>10.176531671858775</v>
      </c>
    </row>
    <row r="49" spans="1:11" ht="14.1" customHeight="1" x14ac:dyDescent="0.2">
      <c r="A49" s="306">
        <v>63</v>
      </c>
      <c r="B49" s="307" t="s">
        <v>271</v>
      </c>
      <c r="C49" s="308"/>
      <c r="D49" s="113">
        <v>6.7259104373584249</v>
      </c>
      <c r="E49" s="115">
        <v>772</v>
      </c>
      <c r="F49" s="114">
        <v>646</v>
      </c>
      <c r="G49" s="114">
        <v>683</v>
      </c>
      <c r="H49" s="114">
        <v>584</v>
      </c>
      <c r="I49" s="140">
        <v>584</v>
      </c>
      <c r="J49" s="115">
        <v>188</v>
      </c>
      <c r="K49" s="116">
        <v>32.19178082191781</v>
      </c>
    </row>
    <row r="50" spans="1:11" ht="14.1" customHeight="1" x14ac:dyDescent="0.2">
      <c r="A50" s="306" t="s">
        <v>272</v>
      </c>
      <c r="B50" s="307" t="s">
        <v>273</v>
      </c>
      <c r="C50" s="308"/>
      <c r="D50" s="113">
        <v>0.94964279491200554</v>
      </c>
      <c r="E50" s="115">
        <v>109</v>
      </c>
      <c r="F50" s="114">
        <v>54</v>
      </c>
      <c r="G50" s="114">
        <v>56</v>
      </c>
      <c r="H50" s="114">
        <v>56</v>
      </c>
      <c r="I50" s="140">
        <v>57</v>
      </c>
      <c r="J50" s="115">
        <v>52</v>
      </c>
      <c r="K50" s="116">
        <v>91.228070175438603</v>
      </c>
    </row>
    <row r="51" spans="1:11" ht="14.1" customHeight="1" x14ac:dyDescent="0.2">
      <c r="A51" s="306" t="s">
        <v>274</v>
      </c>
      <c r="B51" s="307" t="s">
        <v>275</v>
      </c>
      <c r="C51" s="308"/>
      <c r="D51" s="113">
        <v>5.3493640006969851</v>
      </c>
      <c r="E51" s="115">
        <v>614</v>
      </c>
      <c r="F51" s="114">
        <v>541</v>
      </c>
      <c r="G51" s="114">
        <v>538</v>
      </c>
      <c r="H51" s="114">
        <v>494</v>
      </c>
      <c r="I51" s="140">
        <v>461</v>
      </c>
      <c r="J51" s="115">
        <v>153</v>
      </c>
      <c r="K51" s="116">
        <v>33.188720173535792</v>
      </c>
    </row>
    <row r="52" spans="1:11" ht="14.1" customHeight="1" x14ac:dyDescent="0.2">
      <c r="A52" s="306">
        <v>71</v>
      </c>
      <c r="B52" s="307" t="s">
        <v>276</v>
      </c>
      <c r="C52" s="308"/>
      <c r="D52" s="113">
        <v>10.602892489980833</v>
      </c>
      <c r="E52" s="115">
        <v>1217</v>
      </c>
      <c r="F52" s="114">
        <v>1027</v>
      </c>
      <c r="G52" s="114">
        <v>1171</v>
      </c>
      <c r="H52" s="114">
        <v>1128</v>
      </c>
      <c r="I52" s="140">
        <v>1342</v>
      </c>
      <c r="J52" s="115">
        <v>-125</v>
      </c>
      <c r="K52" s="116">
        <v>-9.3144560357675115</v>
      </c>
    </row>
    <row r="53" spans="1:11" ht="14.1" customHeight="1" x14ac:dyDescent="0.2">
      <c r="A53" s="306" t="s">
        <v>277</v>
      </c>
      <c r="B53" s="307" t="s">
        <v>278</v>
      </c>
      <c r="C53" s="308"/>
      <c r="D53" s="113">
        <v>3.6243247952604984</v>
      </c>
      <c r="E53" s="115">
        <v>416</v>
      </c>
      <c r="F53" s="114">
        <v>342</v>
      </c>
      <c r="G53" s="114">
        <v>379</v>
      </c>
      <c r="H53" s="114">
        <v>339</v>
      </c>
      <c r="I53" s="140">
        <v>462</v>
      </c>
      <c r="J53" s="115">
        <v>-46</v>
      </c>
      <c r="K53" s="116">
        <v>-9.9567099567099575</v>
      </c>
    </row>
    <row r="54" spans="1:11" ht="14.1" customHeight="1" x14ac:dyDescent="0.2">
      <c r="A54" s="306" t="s">
        <v>279</v>
      </c>
      <c r="B54" s="307" t="s">
        <v>280</v>
      </c>
      <c r="C54" s="308"/>
      <c r="D54" s="113">
        <v>5.9940756229308239</v>
      </c>
      <c r="E54" s="115">
        <v>688</v>
      </c>
      <c r="F54" s="114">
        <v>565</v>
      </c>
      <c r="G54" s="114">
        <v>679</v>
      </c>
      <c r="H54" s="114">
        <v>665</v>
      </c>
      <c r="I54" s="140">
        <v>725</v>
      </c>
      <c r="J54" s="115">
        <v>-37</v>
      </c>
      <c r="K54" s="116">
        <v>-5.1034482758620694</v>
      </c>
    </row>
    <row r="55" spans="1:11" ht="14.1" customHeight="1" x14ac:dyDescent="0.2">
      <c r="A55" s="306">
        <v>72</v>
      </c>
      <c r="B55" s="307" t="s">
        <v>281</v>
      </c>
      <c r="C55" s="308"/>
      <c r="D55" s="113">
        <v>4.3125980135912183</v>
      </c>
      <c r="E55" s="115">
        <v>495</v>
      </c>
      <c r="F55" s="114">
        <v>451</v>
      </c>
      <c r="G55" s="114">
        <v>475</v>
      </c>
      <c r="H55" s="114">
        <v>449</v>
      </c>
      <c r="I55" s="140">
        <v>527</v>
      </c>
      <c r="J55" s="115">
        <v>-32</v>
      </c>
      <c r="K55" s="116">
        <v>-6.0721062618595827</v>
      </c>
    </row>
    <row r="56" spans="1:11" ht="14.1" customHeight="1" x14ac:dyDescent="0.2">
      <c r="A56" s="306" t="s">
        <v>282</v>
      </c>
      <c r="B56" s="307" t="s">
        <v>283</v>
      </c>
      <c r="C56" s="308"/>
      <c r="D56" s="113">
        <v>2.4917232967415925</v>
      </c>
      <c r="E56" s="115">
        <v>286</v>
      </c>
      <c r="F56" s="114">
        <v>318</v>
      </c>
      <c r="G56" s="114">
        <v>302</v>
      </c>
      <c r="H56" s="114">
        <v>253</v>
      </c>
      <c r="I56" s="140">
        <v>326</v>
      </c>
      <c r="J56" s="115">
        <v>-40</v>
      </c>
      <c r="K56" s="116">
        <v>-12.269938650306749</v>
      </c>
    </row>
    <row r="57" spans="1:11" ht="14.1" customHeight="1" x14ac:dyDescent="0.2">
      <c r="A57" s="306" t="s">
        <v>284</v>
      </c>
      <c r="B57" s="307" t="s">
        <v>285</v>
      </c>
      <c r="C57" s="308"/>
      <c r="D57" s="113">
        <v>1.324272521345182</v>
      </c>
      <c r="E57" s="115">
        <v>152</v>
      </c>
      <c r="F57" s="114">
        <v>109</v>
      </c>
      <c r="G57" s="114">
        <v>132</v>
      </c>
      <c r="H57" s="114">
        <v>142</v>
      </c>
      <c r="I57" s="140">
        <v>151</v>
      </c>
      <c r="J57" s="115">
        <v>1</v>
      </c>
      <c r="K57" s="116">
        <v>0.66225165562913912</v>
      </c>
    </row>
    <row r="58" spans="1:11" ht="14.1" customHeight="1" x14ac:dyDescent="0.2">
      <c r="A58" s="306">
        <v>73</v>
      </c>
      <c r="B58" s="307" t="s">
        <v>286</v>
      </c>
      <c r="C58" s="308"/>
      <c r="D58" s="113">
        <v>3.0144624499041646</v>
      </c>
      <c r="E58" s="115">
        <v>346</v>
      </c>
      <c r="F58" s="114">
        <v>278</v>
      </c>
      <c r="G58" s="114">
        <v>288</v>
      </c>
      <c r="H58" s="114">
        <v>423</v>
      </c>
      <c r="I58" s="140">
        <v>382</v>
      </c>
      <c r="J58" s="115">
        <v>-36</v>
      </c>
      <c r="K58" s="116">
        <v>-9.4240837696335085</v>
      </c>
    </row>
    <row r="59" spans="1:11" ht="14.1" customHeight="1" x14ac:dyDescent="0.2">
      <c r="A59" s="306" t="s">
        <v>287</v>
      </c>
      <c r="B59" s="307" t="s">
        <v>288</v>
      </c>
      <c r="C59" s="308"/>
      <c r="D59" s="113">
        <v>1.9254225474821398</v>
      </c>
      <c r="E59" s="115">
        <v>221</v>
      </c>
      <c r="F59" s="114">
        <v>202</v>
      </c>
      <c r="G59" s="114">
        <v>190</v>
      </c>
      <c r="H59" s="114">
        <v>309</v>
      </c>
      <c r="I59" s="140">
        <v>232</v>
      </c>
      <c r="J59" s="115">
        <v>-11</v>
      </c>
      <c r="K59" s="116">
        <v>-4.7413793103448274</v>
      </c>
    </row>
    <row r="60" spans="1:11" ht="14.1" customHeight="1" x14ac:dyDescent="0.2">
      <c r="A60" s="306">
        <v>81</v>
      </c>
      <c r="B60" s="307" t="s">
        <v>289</v>
      </c>
      <c r="C60" s="308"/>
      <c r="D60" s="113">
        <v>9.8274960794563508</v>
      </c>
      <c r="E60" s="115">
        <v>1128</v>
      </c>
      <c r="F60" s="114">
        <v>785</v>
      </c>
      <c r="G60" s="114">
        <v>791</v>
      </c>
      <c r="H60" s="114">
        <v>821</v>
      </c>
      <c r="I60" s="140">
        <v>747</v>
      </c>
      <c r="J60" s="115">
        <v>381</v>
      </c>
      <c r="K60" s="116">
        <v>51.00401606425703</v>
      </c>
    </row>
    <row r="61" spans="1:11" ht="14.1" customHeight="1" x14ac:dyDescent="0.2">
      <c r="A61" s="306" t="s">
        <v>290</v>
      </c>
      <c r="B61" s="307" t="s">
        <v>291</v>
      </c>
      <c r="C61" s="308"/>
      <c r="D61" s="113">
        <v>2.0386826973340302</v>
      </c>
      <c r="E61" s="115">
        <v>234</v>
      </c>
      <c r="F61" s="114">
        <v>216</v>
      </c>
      <c r="G61" s="114">
        <v>251</v>
      </c>
      <c r="H61" s="114">
        <v>249</v>
      </c>
      <c r="I61" s="140">
        <v>196</v>
      </c>
      <c r="J61" s="115">
        <v>38</v>
      </c>
      <c r="K61" s="116">
        <v>19.387755102040817</v>
      </c>
    </row>
    <row r="62" spans="1:11" ht="14.1" customHeight="1" x14ac:dyDescent="0.2">
      <c r="A62" s="306" t="s">
        <v>292</v>
      </c>
      <c r="B62" s="307" t="s">
        <v>293</v>
      </c>
      <c r="C62" s="308"/>
      <c r="D62" s="113">
        <v>3.8508450949642796</v>
      </c>
      <c r="E62" s="115">
        <v>442</v>
      </c>
      <c r="F62" s="114">
        <v>357</v>
      </c>
      <c r="G62" s="114">
        <v>312</v>
      </c>
      <c r="H62" s="114">
        <v>294</v>
      </c>
      <c r="I62" s="140">
        <v>300</v>
      </c>
      <c r="J62" s="115">
        <v>142</v>
      </c>
      <c r="K62" s="116">
        <v>47.333333333333336</v>
      </c>
    </row>
    <row r="63" spans="1:11" ht="14.1" customHeight="1" x14ac:dyDescent="0.2">
      <c r="A63" s="306"/>
      <c r="B63" s="307" t="s">
        <v>294</v>
      </c>
      <c r="C63" s="308"/>
      <c r="D63" s="113">
        <v>3.2584073880466979</v>
      </c>
      <c r="E63" s="115">
        <v>374</v>
      </c>
      <c r="F63" s="114">
        <v>280</v>
      </c>
      <c r="G63" s="114">
        <v>231</v>
      </c>
      <c r="H63" s="114">
        <v>228</v>
      </c>
      <c r="I63" s="140">
        <v>241</v>
      </c>
      <c r="J63" s="115">
        <v>133</v>
      </c>
      <c r="K63" s="116">
        <v>55.186721991701248</v>
      </c>
    </row>
    <row r="64" spans="1:11" ht="14.1" customHeight="1" x14ac:dyDescent="0.2">
      <c r="A64" s="306" t="s">
        <v>295</v>
      </c>
      <c r="B64" s="307" t="s">
        <v>296</v>
      </c>
      <c r="C64" s="308"/>
      <c r="D64" s="113">
        <v>1.6117790555845966</v>
      </c>
      <c r="E64" s="115">
        <v>185</v>
      </c>
      <c r="F64" s="114">
        <v>77</v>
      </c>
      <c r="G64" s="114">
        <v>101</v>
      </c>
      <c r="H64" s="114">
        <v>122</v>
      </c>
      <c r="I64" s="140">
        <v>117</v>
      </c>
      <c r="J64" s="115">
        <v>68</v>
      </c>
      <c r="K64" s="116">
        <v>58.119658119658119</v>
      </c>
    </row>
    <row r="65" spans="1:11" ht="14.1" customHeight="1" x14ac:dyDescent="0.2">
      <c r="A65" s="306" t="s">
        <v>297</v>
      </c>
      <c r="B65" s="307" t="s">
        <v>298</v>
      </c>
      <c r="C65" s="308"/>
      <c r="D65" s="113">
        <v>1.2894232444676772</v>
      </c>
      <c r="E65" s="115">
        <v>148</v>
      </c>
      <c r="F65" s="114">
        <v>33</v>
      </c>
      <c r="G65" s="114">
        <v>49</v>
      </c>
      <c r="H65" s="114">
        <v>84</v>
      </c>
      <c r="I65" s="140">
        <v>48</v>
      </c>
      <c r="J65" s="115">
        <v>100</v>
      </c>
      <c r="K65" s="116">
        <v>208.33333333333334</v>
      </c>
    </row>
    <row r="66" spans="1:11" ht="14.1" customHeight="1" x14ac:dyDescent="0.2">
      <c r="A66" s="306">
        <v>82</v>
      </c>
      <c r="B66" s="307" t="s">
        <v>299</v>
      </c>
      <c r="C66" s="308"/>
      <c r="D66" s="113">
        <v>2.8924899808328979</v>
      </c>
      <c r="E66" s="115">
        <v>332</v>
      </c>
      <c r="F66" s="114">
        <v>297</v>
      </c>
      <c r="G66" s="114">
        <v>451</v>
      </c>
      <c r="H66" s="114">
        <v>341</v>
      </c>
      <c r="I66" s="140">
        <v>343</v>
      </c>
      <c r="J66" s="115">
        <v>-11</v>
      </c>
      <c r="K66" s="116">
        <v>-3.2069970845481048</v>
      </c>
    </row>
    <row r="67" spans="1:11" ht="14.1" customHeight="1" x14ac:dyDescent="0.2">
      <c r="A67" s="306" t="s">
        <v>300</v>
      </c>
      <c r="B67" s="307" t="s">
        <v>301</v>
      </c>
      <c r="C67" s="308"/>
      <c r="D67" s="113">
        <v>1.3852587558808154</v>
      </c>
      <c r="E67" s="115">
        <v>159</v>
      </c>
      <c r="F67" s="114">
        <v>190</v>
      </c>
      <c r="G67" s="114">
        <v>317</v>
      </c>
      <c r="H67" s="114">
        <v>203</v>
      </c>
      <c r="I67" s="140">
        <v>228</v>
      </c>
      <c r="J67" s="115">
        <v>-69</v>
      </c>
      <c r="K67" s="116">
        <v>-30.263157894736842</v>
      </c>
    </row>
    <row r="68" spans="1:11" ht="14.1" customHeight="1" x14ac:dyDescent="0.2">
      <c r="A68" s="306" t="s">
        <v>302</v>
      </c>
      <c r="B68" s="307" t="s">
        <v>303</v>
      </c>
      <c r="C68" s="308"/>
      <c r="D68" s="113">
        <v>1.2197246907126678</v>
      </c>
      <c r="E68" s="115">
        <v>140</v>
      </c>
      <c r="F68" s="114">
        <v>73</v>
      </c>
      <c r="G68" s="114">
        <v>85</v>
      </c>
      <c r="H68" s="114">
        <v>96</v>
      </c>
      <c r="I68" s="140">
        <v>71</v>
      </c>
      <c r="J68" s="115">
        <v>69</v>
      </c>
      <c r="K68" s="116">
        <v>97.183098591549296</v>
      </c>
    </row>
    <row r="69" spans="1:11" ht="14.1" customHeight="1" x14ac:dyDescent="0.2">
      <c r="A69" s="306">
        <v>83</v>
      </c>
      <c r="B69" s="307" t="s">
        <v>304</v>
      </c>
      <c r="C69" s="308"/>
      <c r="D69" s="113">
        <v>4.173200906081199</v>
      </c>
      <c r="E69" s="115">
        <v>479</v>
      </c>
      <c r="F69" s="114">
        <v>310</v>
      </c>
      <c r="G69" s="114">
        <v>625</v>
      </c>
      <c r="H69" s="114">
        <v>316</v>
      </c>
      <c r="I69" s="140">
        <v>391</v>
      </c>
      <c r="J69" s="115">
        <v>88</v>
      </c>
      <c r="K69" s="116">
        <v>22.506393861892583</v>
      </c>
    </row>
    <row r="70" spans="1:11" ht="14.1" customHeight="1" x14ac:dyDescent="0.2">
      <c r="A70" s="306" t="s">
        <v>305</v>
      </c>
      <c r="B70" s="307" t="s">
        <v>306</v>
      </c>
      <c r="C70" s="308"/>
      <c r="D70" s="113">
        <v>3.6069001568217458</v>
      </c>
      <c r="E70" s="115">
        <v>414</v>
      </c>
      <c r="F70" s="114">
        <v>268</v>
      </c>
      <c r="G70" s="114">
        <v>561</v>
      </c>
      <c r="H70" s="114">
        <v>259</v>
      </c>
      <c r="I70" s="140">
        <v>339</v>
      </c>
      <c r="J70" s="115">
        <v>75</v>
      </c>
      <c r="K70" s="116">
        <v>22.123893805309734</v>
      </c>
    </row>
    <row r="71" spans="1:11" ht="14.1" customHeight="1" x14ac:dyDescent="0.2">
      <c r="A71" s="306"/>
      <c r="B71" s="307" t="s">
        <v>307</v>
      </c>
      <c r="C71" s="308"/>
      <c r="D71" s="113">
        <v>2.0822442934309113</v>
      </c>
      <c r="E71" s="115">
        <v>239</v>
      </c>
      <c r="F71" s="114">
        <v>141</v>
      </c>
      <c r="G71" s="114">
        <v>389</v>
      </c>
      <c r="H71" s="114">
        <v>154</v>
      </c>
      <c r="I71" s="140">
        <v>203</v>
      </c>
      <c r="J71" s="115">
        <v>36</v>
      </c>
      <c r="K71" s="116">
        <v>17.733990147783253</v>
      </c>
    </row>
    <row r="72" spans="1:11" ht="14.1" customHeight="1" x14ac:dyDescent="0.2">
      <c r="A72" s="306">
        <v>84</v>
      </c>
      <c r="B72" s="307" t="s">
        <v>308</v>
      </c>
      <c r="C72" s="308"/>
      <c r="D72" s="113">
        <v>2.021258058895278</v>
      </c>
      <c r="E72" s="115">
        <v>232</v>
      </c>
      <c r="F72" s="114">
        <v>149</v>
      </c>
      <c r="G72" s="114">
        <v>256</v>
      </c>
      <c r="H72" s="114">
        <v>213</v>
      </c>
      <c r="I72" s="140">
        <v>237</v>
      </c>
      <c r="J72" s="115">
        <v>-5</v>
      </c>
      <c r="K72" s="116">
        <v>-2.109704641350211</v>
      </c>
    </row>
    <row r="73" spans="1:11" ht="14.1" customHeight="1" x14ac:dyDescent="0.2">
      <c r="A73" s="306" t="s">
        <v>309</v>
      </c>
      <c r="B73" s="307" t="s">
        <v>310</v>
      </c>
      <c r="C73" s="308"/>
      <c r="D73" s="113">
        <v>0.67956089911134343</v>
      </c>
      <c r="E73" s="115">
        <v>78</v>
      </c>
      <c r="F73" s="114">
        <v>57</v>
      </c>
      <c r="G73" s="114">
        <v>97</v>
      </c>
      <c r="H73" s="114">
        <v>115</v>
      </c>
      <c r="I73" s="140">
        <v>89</v>
      </c>
      <c r="J73" s="115">
        <v>-11</v>
      </c>
      <c r="K73" s="116">
        <v>-12.359550561797754</v>
      </c>
    </row>
    <row r="74" spans="1:11" ht="14.1" customHeight="1" x14ac:dyDescent="0.2">
      <c r="A74" s="306" t="s">
        <v>311</v>
      </c>
      <c r="B74" s="307" t="s">
        <v>312</v>
      </c>
      <c r="C74" s="308"/>
      <c r="D74" s="113">
        <v>0.13939710751001916</v>
      </c>
      <c r="E74" s="115">
        <v>16</v>
      </c>
      <c r="F74" s="114">
        <v>12</v>
      </c>
      <c r="G74" s="114">
        <v>32</v>
      </c>
      <c r="H74" s="114">
        <v>22</v>
      </c>
      <c r="I74" s="140">
        <v>20</v>
      </c>
      <c r="J74" s="115">
        <v>-4</v>
      </c>
      <c r="K74" s="116">
        <v>-20</v>
      </c>
    </row>
    <row r="75" spans="1:11" ht="14.1" customHeight="1" x14ac:dyDescent="0.2">
      <c r="A75" s="306" t="s">
        <v>313</v>
      </c>
      <c r="B75" s="307" t="s">
        <v>314</v>
      </c>
      <c r="C75" s="308"/>
      <c r="D75" s="113">
        <v>0.6447116222338386</v>
      </c>
      <c r="E75" s="115">
        <v>74</v>
      </c>
      <c r="F75" s="114">
        <v>31</v>
      </c>
      <c r="G75" s="114">
        <v>73</v>
      </c>
      <c r="H75" s="114">
        <v>38</v>
      </c>
      <c r="I75" s="140">
        <v>83</v>
      </c>
      <c r="J75" s="115">
        <v>-9</v>
      </c>
      <c r="K75" s="116">
        <v>-10.843373493975903</v>
      </c>
    </row>
    <row r="76" spans="1:11" ht="14.1" customHeight="1" x14ac:dyDescent="0.2">
      <c r="A76" s="306">
        <v>91</v>
      </c>
      <c r="B76" s="307" t="s">
        <v>315</v>
      </c>
      <c r="C76" s="308"/>
      <c r="D76" s="113">
        <v>0.40947900331068132</v>
      </c>
      <c r="E76" s="115">
        <v>47</v>
      </c>
      <c r="F76" s="114">
        <v>59</v>
      </c>
      <c r="G76" s="114">
        <v>62</v>
      </c>
      <c r="H76" s="114">
        <v>34</v>
      </c>
      <c r="I76" s="140">
        <v>43</v>
      </c>
      <c r="J76" s="115">
        <v>4</v>
      </c>
      <c r="K76" s="116">
        <v>9.3023255813953494</v>
      </c>
    </row>
    <row r="77" spans="1:11" ht="14.1" customHeight="1" x14ac:dyDescent="0.2">
      <c r="A77" s="306">
        <v>92</v>
      </c>
      <c r="B77" s="307" t="s">
        <v>316</v>
      </c>
      <c r="C77" s="308"/>
      <c r="D77" s="113">
        <v>2.0473950165534065</v>
      </c>
      <c r="E77" s="115">
        <v>235</v>
      </c>
      <c r="F77" s="114">
        <v>221</v>
      </c>
      <c r="G77" s="114">
        <v>271</v>
      </c>
      <c r="H77" s="114">
        <v>220</v>
      </c>
      <c r="I77" s="140">
        <v>259</v>
      </c>
      <c r="J77" s="115">
        <v>-24</v>
      </c>
      <c r="K77" s="116">
        <v>-9.2664092664092657</v>
      </c>
    </row>
    <row r="78" spans="1:11" ht="14.1" customHeight="1" x14ac:dyDescent="0.2">
      <c r="A78" s="306">
        <v>93</v>
      </c>
      <c r="B78" s="307" t="s">
        <v>317</v>
      </c>
      <c r="C78" s="308"/>
      <c r="D78" s="113">
        <v>0.15682174594877157</v>
      </c>
      <c r="E78" s="115">
        <v>18</v>
      </c>
      <c r="F78" s="114">
        <v>14</v>
      </c>
      <c r="G78" s="114">
        <v>21</v>
      </c>
      <c r="H78" s="114">
        <v>29</v>
      </c>
      <c r="I78" s="140">
        <v>29</v>
      </c>
      <c r="J78" s="115">
        <v>-11</v>
      </c>
      <c r="K78" s="116">
        <v>-37.931034482758619</v>
      </c>
    </row>
    <row r="79" spans="1:11" ht="14.1" customHeight="1" x14ac:dyDescent="0.2">
      <c r="A79" s="306">
        <v>94</v>
      </c>
      <c r="B79" s="307" t="s">
        <v>318</v>
      </c>
      <c r="C79" s="308"/>
      <c r="D79" s="113">
        <v>2.5875588081547307</v>
      </c>
      <c r="E79" s="115">
        <v>297</v>
      </c>
      <c r="F79" s="114">
        <v>128</v>
      </c>
      <c r="G79" s="114">
        <v>163</v>
      </c>
      <c r="H79" s="114">
        <v>174</v>
      </c>
      <c r="I79" s="140">
        <v>109</v>
      </c>
      <c r="J79" s="115">
        <v>188</v>
      </c>
      <c r="K79" s="116">
        <v>172.47706422018348</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0.25265725736190975</v>
      </c>
      <c r="E81" s="143">
        <v>29</v>
      </c>
      <c r="F81" s="144">
        <v>24</v>
      </c>
      <c r="G81" s="144">
        <v>41</v>
      </c>
      <c r="H81" s="144">
        <v>31</v>
      </c>
      <c r="I81" s="145">
        <v>23</v>
      </c>
      <c r="J81" s="143">
        <v>6</v>
      </c>
      <c r="K81" s="146">
        <v>26.086956521739129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122347</v>
      </c>
      <c r="C10" s="114">
        <v>62048</v>
      </c>
      <c r="D10" s="114">
        <v>60299</v>
      </c>
      <c r="E10" s="114">
        <v>94798</v>
      </c>
      <c r="F10" s="114">
        <v>26391</v>
      </c>
      <c r="G10" s="114">
        <v>12041</v>
      </c>
      <c r="H10" s="114">
        <v>31517</v>
      </c>
      <c r="I10" s="115">
        <v>24782</v>
      </c>
      <c r="J10" s="114">
        <v>16187</v>
      </c>
      <c r="K10" s="114">
        <v>8595</v>
      </c>
      <c r="L10" s="423">
        <v>7989</v>
      </c>
      <c r="M10" s="424">
        <v>9070</v>
      </c>
    </row>
    <row r="11" spans="1:13" ht="11.1" customHeight="1" x14ac:dyDescent="0.2">
      <c r="A11" s="422" t="s">
        <v>387</v>
      </c>
      <c r="B11" s="115">
        <v>122117</v>
      </c>
      <c r="C11" s="114">
        <v>62236</v>
      </c>
      <c r="D11" s="114">
        <v>59881</v>
      </c>
      <c r="E11" s="114">
        <v>94615</v>
      </c>
      <c r="F11" s="114">
        <v>26376</v>
      </c>
      <c r="G11" s="114">
        <v>11359</v>
      </c>
      <c r="H11" s="114">
        <v>32012</v>
      </c>
      <c r="I11" s="115">
        <v>25009</v>
      </c>
      <c r="J11" s="114">
        <v>16385</v>
      </c>
      <c r="K11" s="114">
        <v>8624</v>
      </c>
      <c r="L11" s="423">
        <v>7599</v>
      </c>
      <c r="M11" s="424">
        <v>7957</v>
      </c>
    </row>
    <row r="12" spans="1:13" ht="11.1" customHeight="1" x14ac:dyDescent="0.2">
      <c r="A12" s="422" t="s">
        <v>388</v>
      </c>
      <c r="B12" s="115">
        <v>123929</v>
      </c>
      <c r="C12" s="114">
        <v>63213</v>
      </c>
      <c r="D12" s="114">
        <v>60716</v>
      </c>
      <c r="E12" s="114">
        <v>96366</v>
      </c>
      <c r="F12" s="114">
        <v>26389</v>
      </c>
      <c r="G12" s="114">
        <v>12820</v>
      </c>
      <c r="H12" s="114">
        <v>32396</v>
      </c>
      <c r="I12" s="115">
        <v>24666</v>
      </c>
      <c r="J12" s="114">
        <v>15858</v>
      </c>
      <c r="K12" s="114">
        <v>8808</v>
      </c>
      <c r="L12" s="423">
        <v>11249</v>
      </c>
      <c r="M12" s="424">
        <v>9794</v>
      </c>
    </row>
    <row r="13" spans="1:13" s="110" customFormat="1" ht="11.1" customHeight="1" x14ac:dyDescent="0.2">
      <c r="A13" s="422" t="s">
        <v>389</v>
      </c>
      <c r="B13" s="115">
        <v>123771</v>
      </c>
      <c r="C13" s="114">
        <v>62810</v>
      </c>
      <c r="D13" s="114">
        <v>60961</v>
      </c>
      <c r="E13" s="114">
        <v>95888</v>
      </c>
      <c r="F13" s="114">
        <v>26718</v>
      </c>
      <c r="G13" s="114">
        <v>12476</v>
      </c>
      <c r="H13" s="114">
        <v>32738</v>
      </c>
      <c r="I13" s="115">
        <v>24936</v>
      </c>
      <c r="J13" s="114">
        <v>16079</v>
      </c>
      <c r="K13" s="114">
        <v>8857</v>
      </c>
      <c r="L13" s="423">
        <v>7912</v>
      </c>
      <c r="M13" s="424">
        <v>8577</v>
      </c>
    </row>
    <row r="14" spans="1:13" ht="15" customHeight="1" x14ac:dyDescent="0.2">
      <c r="A14" s="422" t="s">
        <v>390</v>
      </c>
      <c r="B14" s="115">
        <v>123316</v>
      </c>
      <c r="C14" s="114">
        <v>62618</v>
      </c>
      <c r="D14" s="114">
        <v>60698</v>
      </c>
      <c r="E14" s="114">
        <v>93602</v>
      </c>
      <c r="F14" s="114">
        <v>28745</v>
      </c>
      <c r="G14" s="114">
        <v>11951</v>
      </c>
      <c r="H14" s="114">
        <v>33012</v>
      </c>
      <c r="I14" s="115">
        <v>24407</v>
      </c>
      <c r="J14" s="114">
        <v>15625</v>
      </c>
      <c r="K14" s="114">
        <v>8782</v>
      </c>
      <c r="L14" s="423">
        <v>8577</v>
      </c>
      <c r="M14" s="424">
        <v>9101</v>
      </c>
    </row>
    <row r="15" spans="1:13" ht="11.1" customHeight="1" x14ac:dyDescent="0.2">
      <c r="A15" s="422" t="s">
        <v>387</v>
      </c>
      <c r="B15" s="115">
        <v>123187</v>
      </c>
      <c r="C15" s="114">
        <v>62789</v>
      </c>
      <c r="D15" s="114">
        <v>60398</v>
      </c>
      <c r="E15" s="114">
        <v>93088</v>
      </c>
      <c r="F15" s="114">
        <v>29160</v>
      </c>
      <c r="G15" s="114">
        <v>11315</v>
      </c>
      <c r="H15" s="114">
        <v>33439</v>
      </c>
      <c r="I15" s="115">
        <v>24850</v>
      </c>
      <c r="J15" s="114">
        <v>15932</v>
      </c>
      <c r="K15" s="114">
        <v>8918</v>
      </c>
      <c r="L15" s="423">
        <v>7757</v>
      </c>
      <c r="M15" s="424">
        <v>8068</v>
      </c>
    </row>
    <row r="16" spans="1:13" ht="11.1" customHeight="1" x14ac:dyDescent="0.2">
      <c r="A16" s="422" t="s">
        <v>388</v>
      </c>
      <c r="B16" s="115">
        <v>125340</v>
      </c>
      <c r="C16" s="114">
        <v>63941</v>
      </c>
      <c r="D16" s="114">
        <v>61399</v>
      </c>
      <c r="E16" s="114">
        <v>94946</v>
      </c>
      <c r="F16" s="114">
        <v>29485</v>
      </c>
      <c r="G16" s="114">
        <v>12872</v>
      </c>
      <c r="H16" s="114">
        <v>33691</v>
      </c>
      <c r="I16" s="115">
        <v>24718</v>
      </c>
      <c r="J16" s="114">
        <v>15664</v>
      </c>
      <c r="K16" s="114">
        <v>9054</v>
      </c>
      <c r="L16" s="423">
        <v>11467</v>
      </c>
      <c r="M16" s="424">
        <v>9895</v>
      </c>
    </row>
    <row r="17" spans="1:13" s="110" customFormat="1" ht="11.1" customHeight="1" x14ac:dyDescent="0.2">
      <c r="A17" s="422" t="s">
        <v>389</v>
      </c>
      <c r="B17" s="115">
        <v>124769</v>
      </c>
      <c r="C17" s="114">
        <v>63327</v>
      </c>
      <c r="D17" s="114">
        <v>61442</v>
      </c>
      <c r="E17" s="114">
        <v>94949</v>
      </c>
      <c r="F17" s="114">
        <v>29735</v>
      </c>
      <c r="G17" s="114">
        <v>12561</v>
      </c>
      <c r="H17" s="114">
        <v>33929</v>
      </c>
      <c r="I17" s="115">
        <v>24883</v>
      </c>
      <c r="J17" s="114">
        <v>15864</v>
      </c>
      <c r="K17" s="114">
        <v>9019</v>
      </c>
      <c r="L17" s="423">
        <v>7095</v>
      </c>
      <c r="M17" s="424">
        <v>7715</v>
      </c>
    </row>
    <row r="18" spans="1:13" ht="15" customHeight="1" x14ac:dyDescent="0.2">
      <c r="A18" s="422" t="s">
        <v>391</v>
      </c>
      <c r="B18" s="115">
        <v>124387</v>
      </c>
      <c r="C18" s="114">
        <v>63123</v>
      </c>
      <c r="D18" s="114">
        <v>61264</v>
      </c>
      <c r="E18" s="114">
        <v>94013</v>
      </c>
      <c r="F18" s="114">
        <v>30223</v>
      </c>
      <c r="G18" s="114">
        <v>12088</v>
      </c>
      <c r="H18" s="114">
        <v>34151</v>
      </c>
      <c r="I18" s="115">
        <v>24413</v>
      </c>
      <c r="J18" s="114">
        <v>15571</v>
      </c>
      <c r="K18" s="114">
        <v>8842</v>
      </c>
      <c r="L18" s="423">
        <v>9263</v>
      </c>
      <c r="M18" s="424">
        <v>9715</v>
      </c>
    </row>
    <row r="19" spans="1:13" ht="11.1" customHeight="1" x14ac:dyDescent="0.2">
      <c r="A19" s="422" t="s">
        <v>387</v>
      </c>
      <c r="B19" s="115">
        <v>124542</v>
      </c>
      <c r="C19" s="114">
        <v>63329</v>
      </c>
      <c r="D19" s="114">
        <v>61213</v>
      </c>
      <c r="E19" s="114">
        <v>93861</v>
      </c>
      <c r="F19" s="114">
        <v>30532</v>
      </c>
      <c r="G19" s="114">
        <v>11471</v>
      </c>
      <c r="H19" s="114">
        <v>34657</v>
      </c>
      <c r="I19" s="115">
        <v>24777</v>
      </c>
      <c r="J19" s="114">
        <v>15819</v>
      </c>
      <c r="K19" s="114">
        <v>8958</v>
      </c>
      <c r="L19" s="423">
        <v>8701</v>
      </c>
      <c r="M19" s="424">
        <v>8752</v>
      </c>
    </row>
    <row r="20" spans="1:13" ht="11.1" customHeight="1" x14ac:dyDescent="0.2">
      <c r="A20" s="422" t="s">
        <v>388</v>
      </c>
      <c r="B20" s="115">
        <v>126406</v>
      </c>
      <c r="C20" s="114">
        <v>64349</v>
      </c>
      <c r="D20" s="114">
        <v>62057</v>
      </c>
      <c r="E20" s="114">
        <v>95437</v>
      </c>
      <c r="F20" s="114">
        <v>30762</v>
      </c>
      <c r="G20" s="114">
        <v>12823</v>
      </c>
      <c r="H20" s="114">
        <v>35147</v>
      </c>
      <c r="I20" s="115">
        <v>25053</v>
      </c>
      <c r="J20" s="114">
        <v>15647</v>
      </c>
      <c r="K20" s="114">
        <v>9406</v>
      </c>
      <c r="L20" s="423">
        <v>10691</v>
      </c>
      <c r="M20" s="424">
        <v>9379</v>
      </c>
    </row>
    <row r="21" spans="1:13" s="110" customFormat="1" ht="11.1" customHeight="1" x14ac:dyDescent="0.2">
      <c r="A21" s="422" t="s">
        <v>389</v>
      </c>
      <c r="B21" s="115">
        <v>125760</v>
      </c>
      <c r="C21" s="114">
        <v>63715</v>
      </c>
      <c r="D21" s="114">
        <v>62045</v>
      </c>
      <c r="E21" s="114">
        <v>94995</v>
      </c>
      <c r="F21" s="114">
        <v>30717</v>
      </c>
      <c r="G21" s="114">
        <v>12507</v>
      </c>
      <c r="H21" s="114">
        <v>35387</v>
      </c>
      <c r="I21" s="115">
        <v>25466</v>
      </c>
      <c r="J21" s="114">
        <v>16025</v>
      </c>
      <c r="K21" s="114">
        <v>9441</v>
      </c>
      <c r="L21" s="423">
        <v>7477</v>
      </c>
      <c r="M21" s="424">
        <v>8039</v>
      </c>
    </row>
    <row r="22" spans="1:13" ht="15" customHeight="1" x14ac:dyDescent="0.2">
      <c r="A22" s="422" t="s">
        <v>392</v>
      </c>
      <c r="B22" s="115">
        <v>125255</v>
      </c>
      <c r="C22" s="114">
        <v>63441</v>
      </c>
      <c r="D22" s="114">
        <v>61814</v>
      </c>
      <c r="E22" s="114">
        <v>94247</v>
      </c>
      <c r="F22" s="114">
        <v>30820</v>
      </c>
      <c r="G22" s="114">
        <v>11976</v>
      </c>
      <c r="H22" s="114">
        <v>35751</v>
      </c>
      <c r="I22" s="115">
        <v>24896</v>
      </c>
      <c r="J22" s="114">
        <v>15735</v>
      </c>
      <c r="K22" s="114">
        <v>9161</v>
      </c>
      <c r="L22" s="423">
        <v>8255</v>
      </c>
      <c r="M22" s="424">
        <v>9039</v>
      </c>
    </row>
    <row r="23" spans="1:13" ht="11.1" customHeight="1" x14ac:dyDescent="0.2">
      <c r="A23" s="422" t="s">
        <v>387</v>
      </c>
      <c r="B23" s="115">
        <v>125415</v>
      </c>
      <c r="C23" s="114">
        <v>63783</v>
      </c>
      <c r="D23" s="114">
        <v>61632</v>
      </c>
      <c r="E23" s="114">
        <v>94087</v>
      </c>
      <c r="F23" s="114">
        <v>31091</v>
      </c>
      <c r="G23" s="114">
        <v>11437</v>
      </c>
      <c r="H23" s="114">
        <v>36304</v>
      </c>
      <c r="I23" s="115">
        <v>25260</v>
      </c>
      <c r="J23" s="114">
        <v>16027</v>
      </c>
      <c r="K23" s="114">
        <v>9233</v>
      </c>
      <c r="L23" s="423">
        <v>7828</v>
      </c>
      <c r="M23" s="424">
        <v>7813</v>
      </c>
    </row>
    <row r="24" spans="1:13" ht="11.1" customHeight="1" x14ac:dyDescent="0.2">
      <c r="A24" s="422" t="s">
        <v>388</v>
      </c>
      <c r="B24" s="115">
        <v>127581</v>
      </c>
      <c r="C24" s="114">
        <v>64758</v>
      </c>
      <c r="D24" s="114">
        <v>62823</v>
      </c>
      <c r="E24" s="114">
        <v>94795</v>
      </c>
      <c r="F24" s="114">
        <v>31664</v>
      </c>
      <c r="G24" s="114">
        <v>12704</v>
      </c>
      <c r="H24" s="114">
        <v>36832</v>
      </c>
      <c r="I24" s="115">
        <v>25704</v>
      </c>
      <c r="J24" s="114">
        <v>16158</v>
      </c>
      <c r="K24" s="114">
        <v>9546</v>
      </c>
      <c r="L24" s="423">
        <v>11132</v>
      </c>
      <c r="M24" s="424">
        <v>9550</v>
      </c>
    </row>
    <row r="25" spans="1:13" s="110" customFormat="1" ht="11.1" customHeight="1" x14ac:dyDescent="0.2">
      <c r="A25" s="422" t="s">
        <v>389</v>
      </c>
      <c r="B25" s="115">
        <v>126493</v>
      </c>
      <c r="C25" s="114">
        <v>63872</v>
      </c>
      <c r="D25" s="114">
        <v>62621</v>
      </c>
      <c r="E25" s="114">
        <v>93613</v>
      </c>
      <c r="F25" s="114">
        <v>31751</v>
      </c>
      <c r="G25" s="114">
        <v>12294</v>
      </c>
      <c r="H25" s="114">
        <v>37076</v>
      </c>
      <c r="I25" s="115">
        <v>26173</v>
      </c>
      <c r="J25" s="114">
        <v>16643</v>
      </c>
      <c r="K25" s="114">
        <v>9530</v>
      </c>
      <c r="L25" s="423">
        <v>7262</v>
      </c>
      <c r="M25" s="424">
        <v>8121</v>
      </c>
    </row>
    <row r="26" spans="1:13" ht="15" customHeight="1" x14ac:dyDescent="0.2">
      <c r="A26" s="422" t="s">
        <v>393</v>
      </c>
      <c r="B26" s="115">
        <v>126365</v>
      </c>
      <c r="C26" s="114">
        <v>63836</v>
      </c>
      <c r="D26" s="114">
        <v>62529</v>
      </c>
      <c r="E26" s="114">
        <v>93130</v>
      </c>
      <c r="F26" s="114">
        <v>32117</v>
      </c>
      <c r="G26" s="114">
        <v>11801</v>
      </c>
      <c r="H26" s="114">
        <v>37469</v>
      </c>
      <c r="I26" s="115">
        <v>25874</v>
      </c>
      <c r="J26" s="114">
        <v>16440</v>
      </c>
      <c r="K26" s="114">
        <v>9434</v>
      </c>
      <c r="L26" s="423">
        <v>9250</v>
      </c>
      <c r="M26" s="424">
        <v>9324</v>
      </c>
    </row>
    <row r="27" spans="1:13" ht="11.1" customHeight="1" x14ac:dyDescent="0.2">
      <c r="A27" s="422" t="s">
        <v>387</v>
      </c>
      <c r="B27" s="115">
        <v>126901</v>
      </c>
      <c r="C27" s="114">
        <v>64348</v>
      </c>
      <c r="D27" s="114">
        <v>62553</v>
      </c>
      <c r="E27" s="114">
        <v>93126</v>
      </c>
      <c r="F27" s="114">
        <v>32650</v>
      </c>
      <c r="G27" s="114">
        <v>11445</v>
      </c>
      <c r="H27" s="114">
        <v>38109</v>
      </c>
      <c r="I27" s="115">
        <v>26517</v>
      </c>
      <c r="J27" s="114">
        <v>16933</v>
      </c>
      <c r="K27" s="114">
        <v>9584</v>
      </c>
      <c r="L27" s="423">
        <v>8115</v>
      </c>
      <c r="M27" s="424">
        <v>7682</v>
      </c>
    </row>
    <row r="28" spans="1:13" ht="11.1" customHeight="1" x14ac:dyDescent="0.2">
      <c r="A28" s="422" t="s">
        <v>388</v>
      </c>
      <c r="B28" s="115">
        <v>128162</v>
      </c>
      <c r="C28" s="114">
        <v>65027</v>
      </c>
      <c r="D28" s="114">
        <v>63135</v>
      </c>
      <c r="E28" s="114">
        <v>94916</v>
      </c>
      <c r="F28" s="114">
        <v>32829</v>
      </c>
      <c r="G28" s="114">
        <v>12601</v>
      </c>
      <c r="H28" s="114">
        <v>38291</v>
      </c>
      <c r="I28" s="115">
        <v>26327</v>
      </c>
      <c r="J28" s="114">
        <v>16552</v>
      </c>
      <c r="K28" s="114">
        <v>9775</v>
      </c>
      <c r="L28" s="423">
        <v>12021</v>
      </c>
      <c r="M28" s="424">
        <v>10695</v>
      </c>
    </row>
    <row r="29" spans="1:13" s="110" customFormat="1" ht="11.1" customHeight="1" x14ac:dyDescent="0.2">
      <c r="A29" s="422" t="s">
        <v>389</v>
      </c>
      <c r="B29" s="115">
        <v>127392</v>
      </c>
      <c r="C29" s="114">
        <v>64333</v>
      </c>
      <c r="D29" s="114">
        <v>63059</v>
      </c>
      <c r="E29" s="114">
        <v>93975</v>
      </c>
      <c r="F29" s="114">
        <v>33378</v>
      </c>
      <c r="G29" s="114">
        <v>12242</v>
      </c>
      <c r="H29" s="114">
        <v>38511</v>
      </c>
      <c r="I29" s="115">
        <v>26251</v>
      </c>
      <c r="J29" s="114">
        <v>16551</v>
      </c>
      <c r="K29" s="114">
        <v>9700</v>
      </c>
      <c r="L29" s="423">
        <v>7463</v>
      </c>
      <c r="M29" s="424">
        <v>8067</v>
      </c>
    </row>
    <row r="30" spans="1:13" ht="15" customHeight="1" x14ac:dyDescent="0.2">
      <c r="A30" s="422" t="s">
        <v>394</v>
      </c>
      <c r="B30" s="115">
        <v>127270</v>
      </c>
      <c r="C30" s="114">
        <v>64413</v>
      </c>
      <c r="D30" s="114">
        <v>62857</v>
      </c>
      <c r="E30" s="114">
        <v>93488</v>
      </c>
      <c r="F30" s="114">
        <v>33759</v>
      </c>
      <c r="G30" s="114">
        <v>11857</v>
      </c>
      <c r="H30" s="114">
        <v>38833</v>
      </c>
      <c r="I30" s="115">
        <v>25440</v>
      </c>
      <c r="J30" s="114">
        <v>15987</v>
      </c>
      <c r="K30" s="114">
        <v>9453</v>
      </c>
      <c r="L30" s="423">
        <v>10769</v>
      </c>
      <c r="M30" s="424">
        <v>10917</v>
      </c>
    </row>
    <row r="31" spans="1:13" ht="11.1" customHeight="1" x14ac:dyDescent="0.2">
      <c r="A31" s="422" t="s">
        <v>387</v>
      </c>
      <c r="B31" s="115">
        <v>127778</v>
      </c>
      <c r="C31" s="114">
        <v>64878</v>
      </c>
      <c r="D31" s="114">
        <v>62900</v>
      </c>
      <c r="E31" s="114">
        <v>93440</v>
      </c>
      <c r="F31" s="114">
        <v>34323</v>
      </c>
      <c r="G31" s="114">
        <v>11537</v>
      </c>
      <c r="H31" s="114">
        <v>39310</v>
      </c>
      <c r="I31" s="115">
        <v>26136</v>
      </c>
      <c r="J31" s="114">
        <v>16384</v>
      </c>
      <c r="K31" s="114">
        <v>9752</v>
      </c>
      <c r="L31" s="423">
        <v>8309</v>
      </c>
      <c r="M31" s="424">
        <v>7836</v>
      </c>
    </row>
    <row r="32" spans="1:13" ht="11.1" customHeight="1" x14ac:dyDescent="0.2">
      <c r="A32" s="422" t="s">
        <v>388</v>
      </c>
      <c r="B32" s="115">
        <v>129333</v>
      </c>
      <c r="C32" s="114">
        <v>65699</v>
      </c>
      <c r="D32" s="114">
        <v>63634</v>
      </c>
      <c r="E32" s="114">
        <v>94558</v>
      </c>
      <c r="F32" s="114">
        <v>34766</v>
      </c>
      <c r="G32" s="114">
        <v>12400</v>
      </c>
      <c r="H32" s="114">
        <v>39626</v>
      </c>
      <c r="I32" s="115">
        <v>26020</v>
      </c>
      <c r="J32" s="114">
        <v>16012</v>
      </c>
      <c r="K32" s="114">
        <v>10008</v>
      </c>
      <c r="L32" s="423">
        <v>12480</v>
      </c>
      <c r="M32" s="424">
        <v>10933</v>
      </c>
    </row>
    <row r="33" spans="1:13" s="110" customFormat="1" ht="11.1" customHeight="1" x14ac:dyDescent="0.2">
      <c r="A33" s="422" t="s">
        <v>389</v>
      </c>
      <c r="B33" s="115">
        <v>129496</v>
      </c>
      <c r="C33" s="114">
        <v>65527</v>
      </c>
      <c r="D33" s="114">
        <v>63969</v>
      </c>
      <c r="E33" s="114">
        <v>94304</v>
      </c>
      <c r="F33" s="114">
        <v>35187</v>
      </c>
      <c r="G33" s="114">
        <v>12094</v>
      </c>
      <c r="H33" s="114">
        <v>40082</v>
      </c>
      <c r="I33" s="115">
        <v>26109</v>
      </c>
      <c r="J33" s="114">
        <v>16132</v>
      </c>
      <c r="K33" s="114">
        <v>9977</v>
      </c>
      <c r="L33" s="423">
        <v>8200</v>
      </c>
      <c r="M33" s="424">
        <v>8514</v>
      </c>
    </row>
    <row r="34" spans="1:13" ht="15" customHeight="1" x14ac:dyDescent="0.2">
      <c r="A34" s="422" t="s">
        <v>395</v>
      </c>
      <c r="B34" s="115">
        <v>129504</v>
      </c>
      <c r="C34" s="114">
        <v>65523</v>
      </c>
      <c r="D34" s="114">
        <v>63981</v>
      </c>
      <c r="E34" s="114">
        <v>93938</v>
      </c>
      <c r="F34" s="114">
        <v>35563</v>
      </c>
      <c r="G34" s="114">
        <v>11461</v>
      </c>
      <c r="H34" s="114">
        <v>40688</v>
      </c>
      <c r="I34" s="115">
        <v>26135</v>
      </c>
      <c r="J34" s="114">
        <v>16076</v>
      </c>
      <c r="K34" s="114">
        <v>10059</v>
      </c>
      <c r="L34" s="423">
        <v>9627</v>
      </c>
      <c r="M34" s="424">
        <v>9792</v>
      </c>
    </row>
    <row r="35" spans="1:13" ht="11.1" customHeight="1" x14ac:dyDescent="0.2">
      <c r="A35" s="422" t="s">
        <v>387</v>
      </c>
      <c r="B35" s="115">
        <v>130183</v>
      </c>
      <c r="C35" s="114">
        <v>66205</v>
      </c>
      <c r="D35" s="114">
        <v>63978</v>
      </c>
      <c r="E35" s="114">
        <v>94093</v>
      </c>
      <c r="F35" s="114">
        <v>36088</v>
      </c>
      <c r="G35" s="114">
        <v>11140</v>
      </c>
      <c r="H35" s="114">
        <v>41259</v>
      </c>
      <c r="I35" s="115">
        <v>26596</v>
      </c>
      <c r="J35" s="114">
        <v>16414</v>
      </c>
      <c r="K35" s="114">
        <v>10182</v>
      </c>
      <c r="L35" s="423">
        <v>9053</v>
      </c>
      <c r="M35" s="424">
        <v>8516</v>
      </c>
    </row>
    <row r="36" spans="1:13" ht="11.1" customHeight="1" x14ac:dyDescent="0.2">
      <c r="A36" s="422" t="s">
        <v>388</v>
      </c>
      <c r="B36" s="115">
        <v>133334</v>
      </c>
      <c r="C36" s="114">
        <v>67979</v>
      </c>
      <c r="D36" s="114">
        <v>65355</v>
      </c>
      <c r="E36" s="114">
        <v>96671</v>
      </c>
      <c r="F36" s="114">
        <v>36663</v>
      </c>
      <c r="G36" s="114">
        <v>12527</v>
      </c>
      <c r="H36" s="114">
        <v>42078</v>
      </c>
      <c r="I36" s="115">
        <v>26437</v>
      </c>
      <c r="J36" s="114">
        <v>15947</v>
      </c>
      <c r="K36" s="114">
        <v>10490</v>
      </c>
      <c r="L36" s="423">
        <v>12809</v>
      </c>
      <c r="M36" s="424">
        <v>10807</v>
      </c>
    </row>
    <row r="37" spans="1:13" s="110" customFormat="1" ht="11.1" customHeight="1" x14ac:dyDescent="0.2">
      <c r="A37" s="422" t="s">
        <v>389</v>
      </c>
      <c r="B37" s="115">
        <v>133080</v>
      </c>
      <c r="C37" s="114">
        <v>67565</v>
      </c>
      <c r="D37" s="114">
        <v>65515</v>
      </c>
      <c r="E37" s="114">
        <v>96175</v>
      </c>
      <c r="F37" s="114">
        <v>36905</v>
      </c>
      <c r="G37" s="114">
        <v>12350</v>
      </c>
      <c r="H37" s="114">
        <v>42377</v>
      </c>
      <c r="I37" s="115">
        <v>26717</v>
      </c>
      <c r="J37" s="114">
        <v>16155</v>
      </c>
      <c r="K37" s="114">
        <v>10562</v>
      </c>
      <c r="L37" s="423">
        <v>8300</v>
      </c>
      <c r="M37" s="424">
        <v>8589</v>
      </c>
    </row>
    <row r="38" spans="1:13" ht="15" customHeight="1" x14ac:dyDescent="0.2">
      <c r="A38" s="425" t="s">
        <v>396</v>
      </c>
      <c r="B38" s="115">
        <v>133717</v>
      </c>
      <c r="C38" s="114">
        <v>67739</v>
      </c>
      <c r="D38" s="114">
        <v>65978</v>
      </c>
      <c r="E38" s="114">
        <v>96195</v>
      </c>
      <c r="F38" s="114">
        <v>37522</v>
      </c>
      <c r="G38" s="114">
        <v>11981</v>
      </c>
      <c r="H38" s="114">
        <v>42951</v>
      </c>
      <c r="I38" s="115">
        <v>26599</v>
      </c>
      <c r="J38" s="114">
        <v>16017</v>
      </c>
      <c r="K38" s="114">
        <v>10582</v>
      </c>
      <c r="L38" s="423">
        <v>10750</v>
      </c>
      <c r="M38" s="424">
        <v>10442</v>
      </c>
    </row>
    <row r="39" spans="1:13" ht="11.1" customHeight="1" x14ac:dyDescent="0.2">
      <c r="A39" s="422" t="s">
        <v>387</v>
      </c>
      <c r="B39" s="115">
        <v>134125</v>
      </c>
      <c r="C39" s="114">
        <v>68095</v>
      </c>
      <c r="D39" s="114">
        <v>66030</v>
      </c>
      <c r="E39" s="114">
        <v>96173</v>
      </c>
      <c r="F39" s="114">
        <v>37952</v>
      </c>
      <c r="G39" s="114">
        <v>11656</v>
      </c>
      <c r="H39" s="114">
        <v>43491</v>
      </c>
      <c r="I39" s="115">
        <v>27172</v>
      </c>
      <c r="J39" s="114">
        <v>16367</v>
      </c>
      <c r="K39" s="114">
        <v>10805</v>
      </c>
      <c r="L39" s="423">
        <v>9911</v>
      </c>
      <c r="M39" s="424">
        <v>9382</v>
      </c>
    </row>
    <row r="40" spans="1:13" ht="11.1" customHeight="1" x14ac:dyDescent="0.2">
      <c r="A40" s="425" t="s">
        <v>388</v>
      </c>
      <c r="B40" s="115">
        <v>135457</v>
      </c>
      <c r="C40" s="114">
        <v>68715</v>
      </c>
      <c r="D40" s="114">
        <v>66742</v>
      </c>
      <c r="E40" s="114">
        <v>97200</v>
      </c>
      <c r="F40" s="114">
        <v>38257</v>
      </c>
      <c r="G40" s="114">
        <v>12980</v>
      </c>
      <c r="H40" s="114">
        <v>43292</v>
      </c>
      <c r="I40" s="115">
        <v>27197</v>
      </c>
      <c r="J40" s="114">
        <v>16074</v>
      </c>
      <c r="K40" s="114">
        <v>11123</v>
      </c>
      <c r="L40" s="423">
        <v>13299</v>
      </c>
      <c r="M40" s="424">
        <v>11171</v>
      </c>
    </row>
    <row r="41" spans="1:13" s="110" customFormat="1" ht="11.1" customHeight="1" x14ac:dyDescent="0.2">
      <c r="A41" s="422" t="s">
        <v>389</v>
      </c>
      <c r="B41" s="115">
        <v>134842</v>
      </c>
      <c r="C41" s="114">
        <v>68202</v>
      </c>
      <c r="D41" s="114">
        <v>66640</v>
      </c>
      <c r="E41" s="114">
        <v>96374</v>
      </c>
      <c r="F41" s="114">
        <v>38468</v>
      </c>
      <c r="G41" s="114">
        <v>12825</v>
      </c>
      <c r="H41" s="114">
        <v>43587</v>
      </c>
      <c r="I41" s="115">
        <v>26765</v>
      </c>
      <c r="J41" s="114">
        <v>15759</v>
      </c>
      <c r="K41" s="114">
        <v>11006</v>
      </c>
      <c r="L41" s="423">
        <v>9163</v>
      </c>
      <c r="M41" s="424">
        <v>9468</v>
      </c>
    </row>
    <row r="42" spans="1:13" ht="15" customHeight="1" x14ac:dyDescent="0.2">
      <c r="A42" s="422" t="s">
        <v>397</v>
      </c>
      <c r="B42" s="115">
        <v>134810</v>
      </c>
      <c r="C42" s="114">
        <v>68193</v>
      </c>
      <c r="D42" s="114">
        <v>66617</v>
      </c>
      <c r="E42" s="114">
        <v>96131</v>
      </c>
      <c r="F42" s="114">
        <v>38679</v>
      </c>
      <c r="G42" s="114">
        <v>12353</v>
      </c>
      <c r="H42" s="114">
        <v>43957</v>
      </c>
      <c r="I42" s="115">
        <v>26131</v>
      </c>
      <c r="J42" s="114">
        <v>15413</v>
      </c>
      <c r="K42" s="114">
        <v>10718</v>
      </c>
      <c r="L42" s="423">
        <v>11087</v>
      </c>
      <c r="M42" s="424">
        <v>11121</v>
      </c>
    </row>
    <row r="43" spans="1:13" ht="11.1" customHeight="1" x14ac:dyDescent="0.2">
      <c r="A43" s="422" t="s">
        <v>387</v>
      </c>
      <c r="B43" s="115">
        <v>135245</v>
      </c>
      <c r="C43" s="114">
        <v>68697</v>
      </c>
      <c r="D43" s="114">
        <v>66548</v>
      </c>
      <c r="E43" s="114">
        <v>96298</v>
      </c>
      <c r="F43" s="114">
        <v>38947</v>
      </c>
      <c r="G43" s="114">
        <v>11822</v>
      </c>
      <c r="H43" s="114">
        <v>44632</v>
      </c>
      <c r="I43" s="115">
        <v>26715</v>
      </c>
      <c r="J43" s="114">
        <v>15677</v>
      </c>
      <c r="K43" s="114">
        <v>11038</v>
      </c>
      <c r="L43" s="423">
        <v>9950</v>
      </c>
      <c r="M43" s="424">
        <v>9669</v>
      </c>
    </row>
    <row r="44" spans="1:13" ht="11.1" customHeight="1" x14ac:dyDescent="0.2">
      <c r="A44" s="422" t="s">
        <v>388</v>
      </c>
      <c r="B44" s="115">
        <v>137791</v>
      </c>
      <c r="C44" s="114">
        <v>70130</v>
      </c>
      <c r="D44" s="114">
        <v>67661</v>
      </c>
      <c r="E44" s="114">
        <v>98375</v>
      </c>
      <c r="F44" s="114">
        <v>39416</v>
      </c>
      <c r="G44" s="114">
        <v>13373</v>
      </c>
      <c r="H44" s="114">
        <v>45140</v>
      </c>
      <c r="I44" s="115">
        <v>26610</v>
      </c>
      <c r="J44" s="114">
        <v>15317</v>
      </c>
      <c r="K44" s="114">
        <v>11293</v>
      </c>
      <c r="L44" s="423">
        <v>13526</v>
      </c>
      <c r="M44" s="424">
        <v>11215</v>
      </c>
    </row>
    <row r="45" spans="1:13" s="110" customFormat="1" ht="11.1" customHeight="1" x14ac:dyDescent="0.2">
      <c r="A45" s="422" t="s">
        <v>389</v>
      </c>
      <c r="B45" s="115">
        <v>138275</v>
      </c>
      <c r="C45" s="114">
        <v>70107</v>
      </c>
      <c r="D45" s="114">
        <v>68168</v>
      </c>
      <c r="E45" s="114">
        <v>98415</v>
      </c>
      <c r="F45" s="114">
        <v>39860</v>
      </c>
      <c r="G45" s="114">
        <v>13319</v>
      </c>
      <c r="H45" s="114">
        <v>45515</v>
      </c>
      <c r="I45" s="115">
        <v>26904</v>
      </c>
      <c r="J45" s="114">
        <v>15610</v>
      </c>
      <c r="K45" s="114">
        <v>11294</v>
      </c>
      <c r="L45" s="423">
        <v>9570</v>
      </c>
      <c r="M45" s="424">
        <v>9785</v>
      </c>
    </row>
    <row r="46" spans="1:13" ht="15" customHeight="1" x14ac:dyDescent="0.2">
      <c r="A46" s="422" t="s">
        <v>398</v>
      </c>
      <c r="B46" s="115">
        <v>138181</v>
      </c>
      <c r="C46" s="114">
        <v>70028</v>
      </c>
      <c r="D46" s="114">
        <v>68153</v>
      </c>
      <c r="E46" s="114">
        <v>98167</v>
      </c>
      <c r="F46" s="114">
        <v>40014</v>
      </c>
      <c r="G46" s="114">
        <v>12818</v>
      </c>
      <c r="H46" s="114">
        <v>45858</v>
      </c>
      <c r="I46" s="115">
        <v>26649</v>
      </c>
      <c r="J46" s="114">
        <v>15314</v>
      </c>
      <c r="K46" s="114">
        <v>11335</v>
      </c>
      <c r="L46" s="423">
        <v>10947</v>
      </c>
      <c r="M46" s="424">
        <v>11050</v>
      </c>
    </row>
    <row r="47" spans="1:13" ht="11.1" customHeight="1" x14ac:dyDescent="0.2">
      <c r="A47" s="422" t="s">
        <v>387</v>
      </c>
      <c r="B47" s="115">
        <v>137731</v>
      </c>
      <c r="C47" s="114">
        <v>70086</v>
      </c>
      <c r="D47" s="114">
        <v>67645</v>
      </c>
      <c r="E47" s="114">
        <v>97542</v>
      </c>
      <c r="F47" s="114">
        <v>40189</v>
      </c>
      <c r="G47" s="114">
        <v>12132</v>
      </c>
      <c r="H47" s="114">
        <v>46200</v>
      </c>
      <c r="I47" s="115">
        <v>27254</v>
      </c>
      <c r="J47" s="114">
        <v>15625</v>
      </c>
      <c r="K47" s="114">
        <v>11629</v>
      </c>
      <c r="L47" s="423">
        <v>10038</v>
      </c>
      <c r="M47" s="424">
        <v>9983</v>
      </c>
    </row>
    <row r="48" spans="1:13" ht="11.1" customHeight="1" x14ac:dyDescent="0.2">
      <c r="A48" s="422" t="s">
        <v>388</v>
      </c>
      <c r="B48" s="115">
        <v>140552</v>
      </c>
      <c r="C48" s="114">
        <v>71645</v>
      </c>
      <c r="D48" s="114">
        <v>68907</v>
      </c>
      <c r="E48" s="114">
        <v>99868</v>
      </c>
      <c r="F48" s="114">
        <v>40684</v>
      </c>
      <c r="G48" s="114">
        <v>13534</v>
      </c>
      <c r="H48" s="114">
        <v>46687</v>
      </c>
      <c r="I48" s="115">
        <v>27098</v>
      </c>
      <c r="J48" s="114">
        <v>15212</v>
      </c>
      <c r="K48" s="114">
        <v>11886</v>
      </c>
      <c r="L48" s="423">
        <v>13694</v>
      </c>
      <c r="M48" s="424">
        <v>11414</v>
      </c>
    </row>
    <row r="49" spans="1:17" s="110" customFormat="1" ht="11.1" customHeight="1" x14ac:dyDescent="0.2">
      <c r="A49" s="422" t="s">
        <v>389</v>
      </c>
      <c r="B49" s="115">
        <v>140122</v>
      </c>
      <c r="C49" s="114">
        <v>71277</v>
      </c>
      <c r="D49" s="114">
        <v>68845</v>
      </c>
      <c r="E49" s="114">
        <v>99484</v>
      </c>
      <c r="F49" s="114">
        <v>40638</v>
      </c>
      <c r="G49" s="114">
        <v>13197</v>
      </c>
      <c r="H49" s="114">
        <v>46708</v>
      </c>
      <c r="I49" s="115">
        <v>27168</v>
      </c>
      <c r="J49" s="114">
        <v>15300</v>
      </c>
      <c r="K49" s="114">
        <v>11868</v>
      </c>
      <c r="L49" s="423">
        <v>8634</v>
      </c>
      <c r="M49" s="424">
        <v>9216</v>
      </c>
    </row>
    <row r="50" spans="1:17" ht="15" customHeight="1" x14ac:dyDescent="0.2">
      <c r="A50" s="422" t="s">
        <v>399</v>
      </c>
      <c r="B50" s="143">
        <v>139757</v>
      </c>
      <c r="C50" s="144">
        <v>71363</v>
      </c>
      <c r="D50" s="144">
        <v>68394</v>
      </c>
      <c r="E50" s="144">
        <v>99238</v>
      </c>
      <c r="F50" s="144">
        <v>40519</v>
      </c>
      <c r="G50" s="144">
        <v>12624</v>
      </c>
      <c r="H50" s="144">
        <v>46766</v>
      </c>
      <c r="I50" s="143">
        <v>25711</v>
      </c>
      <c r="J50" s="144">
        <v>14441</v>
      </c>
      <c r="K50" s="144">
        <v>11270</v>
      </c>
      <c r="L50" s="426">
        <v>11011</v>
      </c>
      <c r="M50" s="427">
        <v>11478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1.1405330689458029</v>
      </c>
      <c r="C6" s="480">
        <f>'Tabelle 3.3'!J11</f>
        <v>-3.5198318886262148</v>
      </c>
      <c r="D6" s="481">
        <f t="shared" ref="D6:E9" si="0">IF(OR(AND(B6&gt;=-50,B6&lt;=50),ISNUMBER(B6)=FALSE),B6,"")</f>
        <v>1.1405330689458029</v>
      </c>
      <c r="E6" s="481">
        <f t="shared" si="0"/>
        <v>-3.5198318886262148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1.1405330689458029</v>
      </c>
      <c r="C14" s="480">
        <f>'Tabelle 3.3'!J11</f>
        <v>-3.5198318886262148</v>
      </c>
      <c r="D14" s="481">
        <f>IF(OR(AND(B14&gt;=-50,B14&lt;=50),ISNUMBER(B14)=FALSE),B14,"")</f>
        <v>1.1405330689458029</v>
      </c>
      <c r="E14" s="481">
        <f>IF(OR(AND(C14&gt;=-50,C14&lt;=50),ISNUMBER(C14)=FALSE),C14,"")</f>
        <v>-3.5198318886262148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-1.3793103448275863</v>
      </c>
      <c r="C15" s="480">
        <f>'Tabelle 3.3'!J12</f>
        <v>-6</v>
      </c>
      <c r="D15" s="481">
        <f t="shared" ref="D15:E45" si="3">IF(OR(AND(B15&gt;=-50,B15&lt;=50),ISNUMBER(B15)=FALSE),B15,"")</f>
        <v>-1.3793103448275863</v>
      </c>
      <c r="E15" s="481">
        <f t="shared" si="3"/>
        <v>-6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1.40625</v>
      </c>
      <c r="C16" s="480">
        <f>'Tabelle 3.3'!J13</f>
        <v>3.5087719298245612</v>
      </c>
      <c r="D16" s="481">
        <f t="shared" si="3"/>
        <v>1.40625</v>
      </c>
      <c r="E16" s="481">
        <f t="shared" si="3"/>
        <v>3.5087719298245612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1.1896893588896233</v>
      </c>
      <c r="C17" s="480">
        <f>'Tabelle 3.3'!J14</f>
        <v>-4.2334096109839816</v>
      </c>
      <c r="D17" s="481">
        <f t="shared" si="3"/>
        <v>1.1896893588896233</v>
      </c>
      <c r="E17" s="481">
        <f t="shared" si="3"/>
        <v>-4.2334096109839816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5.3607723577235769</v>
      </c>
      <c r="C18" s="480">
        <f>'Tabelle 3.3'!J15</f>
        <v>-5.9259259259259256</v>
      </c>
      <c r="D18" s="481">
        <f t="shared" si="3"/>
        <v>5.3607723577235769</v>
      </c>
      <c r="E18" s="481">
        <f t="shared" si="3"/>
        <v>-5.9259259259259256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0.39550374687760198</v>
      </c>
      <c r="C19" s="480">
        <f>'Tabelle 3.3'!J16</f>
        <v>2.4691358024691357</v>
      </c>
      <c r="D19" s="481">
        <f t="shared" si="3"/>
        <v>0.39550374687760198</v>
      </c>
      <c r="E19" s="481">
        <f t="shared" si="3"/>
        <v>2.4691358024691357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-1.3942997744515071</v>
      </c>
      <c r="C20" s="480">
        <f>'Tabelle 3.3'!J17</f>
        <v>-12.087912087912088</v>
      </c>
      <c r="D20" s="481">
        <f t="shared" si="3"/>
        <v>-1.3942997744515071</v>
      </c>
      <c r="E20" s="481">
        <f t="shared" si="3"/>
        <v>-12.087912087912088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0.94161958568738224</v>
      </c>
      <c r="C21" s="480">
        <f>'Tabelle 3.3'!J18</f>
        <v>0.55020632737276476</v>
      </c>
      <c r="D21" s="481">
        <f t="shared" si="3"/>
        <v>0.94161958568738224</v>
      </c>
      <c r="E21" s="481">
        <f t="shared" si="3"/>
        <v>0.55020632737276476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v>
      </c>
      <c r="C22" s="480">
        <f>'Tabelle 3.3'!J19</f>
        <v>-1.6666666666666667</v>
      </c>
      <c r="D22" s="481">
        <f t="shared" si="3"/>
        <v>-5</v>
      </c>
      <c r="E22" s="481">
        <f t="shared" si="3"/>
        <v>-1.6666666666666667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-4.1818530596585459</v>
      </c>
      <c r="C23" s="480">
        <f>'Tabelle 3.3'!J20</f>
        <v>-5.6382978723404253</v>
      </c>
      <c r="D23" s="481">
        <f t="shared" si="3"/>
        <v>-4.1818530596585459</v>
      </c>
      <c r="E23" s="481">
        <f t="shared" si="3"/>
        <v>-5.6382978723404253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-0.5395310230338245</v>
      </c>
      <c r="C24" s="480">
        <f>'Tabelle 3.3'!J21</f>
        <v>-13.080046403712297</v>
      </c>
      <c r="D24" s="481">
        <f t="shared" si="3"/>
        <v>-0.5395310230338245</v>
      </c>
      <c r="E24" s="481">
        <f t="shared" si="3"/>
        <v>-13.080046403712297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9.3428476601393964</v>
      </c>
      <c r="C25" s="480">
        <f>'Tabelle 3.3'!J22</f>
        <v>-5.4679284963196633</v>
      </c>
      <c r="D25" s="481">
        <f t="shared" si="3"/>
        <v>9.3428476601393964</v>
      </c>
      <c r="E25" s="481">
        <f t="shared" si="3"/>
        <v>-5.4679284963196633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3.6662655435218614</v>
      </c>
      <c r="C26" s="480">
        <f>'Tabelle 3.3'!J23</f>
        <v>-5.6</v>
      </c>
      <c r="D26" s="481">
        <f t="shared" si="3"/>
        <v>3.6662655435218614</v>
      </c>
      <c r="E26" s="481">
        <f t="shared" si="3"/>
        <v>-5.6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0.31425856902726013</v>
      </c>
      <c r="C27" s="480">
        <f>'Tabelle 3.3'!J24</f>
        <v>-2.8285615729561919</v>
      </c>
      <c r="D27" s="481">
        <f t="shared" si="3"/>
        <v>0.31425856902726013</v>
      </c>
      <c r="E27" s="481">
        <f t="shared" si="3"/>
        <v>-2.8285615729561919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6.1404682274247495</v>
      </c>
      <c r="C28" s="480">
        <f>'Tabelle 3.3'!J25</f>
        <v>-1.8431108114182961</v>
      </c>
      <c r="D28" s="481">
        <f t="shared" si="3"/>
        <v>6.1404682274247495</v>
      </c>
      <c r="E28" s="481">
        <f t="shared" si="3"/>
        <v>-1.8431108114182961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-11.508810572687224</v>
      </c>
      <c r="C29" s="480">
        <f>'Tabelle 3.3'!J26</f>
        <v>2.6845637583892619</v>
      </c>
      <c r="D29" s="481">
        <f t="shared" si="3"/>
        <v>-11.508810572687224</v>
      </c>
      <c r="E29" s="481">
        <f t="shared" si="3"/>
        <v>2.6845637583892619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3.7556270096463025</v>
      </c>
      <c r="C30" s="480">
        <f>'Tabelle 3.3'!J27</f>
        <v>3.7735849056603774</v>
      </c>
      <c r="D30" s="481">
        <f t="shared" si="3"/>
        <v>3.7556270096463025</v>
      </c>
      <c r="E30" s="481">
        <f t="shared" si="3"/>
        <v>3.7735849056603774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9.8383452111941594</v>
      </c>
      <c r="C31" s="480">
        <f>'Tabelle 3.3'!J28</f>
        <v>1.4379084967320261</v>
      </c>
      <c r="D31" s="481">
        <f t="shared" si="3"/>
        <v>9.8383452111941594</v>
      </c>
      <c r="E31" s="481">
        <f t="shared" si="3"/>
        <v>1.4379084967320261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0.83743842364532017</v>
      </c>
      <c r="C32" s="480">
        <f>'Tabelle 3.3'!J29</f>
        <v>0.14548981571290009</v>
      </c>
      <c r="D32" s="481">
        <f t="shared" si="3"/>
        <v>0.83743842364532017</v>
      </c>
      <c r="E32" s="481">
        <f t="shared" si="3"/>
        <v>0.14548981571290009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0.63935590812218801</v>
      </c>
      <c r="C33" s="480">
        <f>'Tabelle 3.3'!J30</f>
        <v>-3.5790980672870436</v>
      </c>
      <c r="D33" s="481">
        <f t="shared" si="3"/>
        <v>0.63935590812218801</v>
      </c>
      <c r="E33" s="481">
        <f t="shared" si="3"/>
        <v>-3.5790980672870436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-1.6734575087310826</v>
      </c>
      <c r="C34" s="480">
        <f>'Tabelle 3.3'!J31</f>
        <v>-2.6426426426426426</v>
      </c>
      <c r="D34" s="481">
        <f t="shared" si="3"/>
        <v>-1.6734575087310826</v>
      </c>
      <c r="E34" s="481">
        <f t="shared" si="3"/>
        <v>-2.6426426426426426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-1.3793103448275863</v>
      </c>
      <c r="C37" s="480">
        <f>'Tabelle 3.3'!J34</f>
        <v>-6</v>
      </c>
      <c r="D37" s="481">
        <f t="shared" si="3"/>
        <v>-1.3793103448275863</v>
      </c>
      <c r="E37" s="481">
        <f t="shared" si="3"/>
        <v>-6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1.1541862521524642</v>
      </c>
      <c r="C38" s="480">
        <f>'Tabelle 3.3'!J35</f>
        <v>-1.6909620991253644</v>
      </c>
      <c r="D38" s="481">
        <f t="shared" si="3"/>
        <v>1.1541862521524642</v>
      </c>
      <c r="E38" s="481">
        <f t="shared" si="3"/>
        <v>-1.6909620991253644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1.1403027078971755</v>
      </c>
      <c r="C39" s="480">
        <f>'Tabelle 3.3'!J36</f>
        <v>-3.636143996134332</v>
      </c>
      <c r="D39" s="481">
        <f t="shared" si="3"/>
        <v>1.1403027078971755</v>
      </c>
      <c r="E39" s="481">
        <f t="shared" si="3"/>
        <v>-3.636143996134332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1.1403027078971755</v>
      </c>
      <c r="C45" s="480">
        <f>'Tabelle 3.3'!J36</f>
        <v>-3.636143996134332</v>
      </c>
      <c r="D45" s="481">
        <f t="shared" si="3"/>
        <v>1.1403027078971755</v>
      </c>
      <c r="E45" s="481">
        <f t="shared" si="3"/>
        <v>-3.636143996134332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126365</v>
      </c>
      <c r="C51" s="487">
        <v>16440</v>
      </c>
      <c r="D51" s="487">
        <v>9434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126901</v>
      </c>
      <c r="C52" s="487">
        <v>16933</v>
      </c>
      <c r="D52" s="487">
        <v>9584</v>
      </c>
      <c r="E52" s="488">
        <f t="shared" ref="E52:G70" si="11">IF($A$51=37802,IF(COUNTBLANK(B$51:B$70)&gt;0,#N/A,B52/B$51*100),IF(COUNTBLANK(B$51:B$75)&gt;0,#N/A,B52/B$51*100))</f>
        <v>100.42416808451706</v>
      </c>
      <c r="F52" s="488">
        <f t="shared" si="11"/>
        <v>102.99878345498783</v>
      </c>
      <c r="G52" s="488">
        <f t="shared" si="11"/>
        <v>101.58999364002543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128162</v>
      </c>
      <c r="C53" s="487">
        <v>16552</v>
      </c>
      <c r="D53" s="487">
        <v>9775</v>
      </c>
      <c r="E53" s="488">
        <f t="shared" si="11"/>
        <v>101.42207098484548</v>
      </c>
      <c r="F53" s="488">
        <f t="shared" si="11"/>
        <v>100.68126520681264</v>
      </c>
      <c r="G53" s="488">
        <f t="shared" si="11"/>
        <v>103.61458554165783</v>
      </c>
      <c r="H53" s="489">
        <f>IF(ISERROR(L53)=TRUE,IF(MONTH(A53)=MONTH(MAX(A$51:A$75)),A53,""),"")</f>
        <v>41883</v>
      </c>
      <c r="I53" s="488">
        <f t="shared" si="12"/>
        <v>101.42207098484548</v>
      </c>
      <c r="J53" s="488">
        <f t="shared" si="10"/>
        <v>100.68126520681264</v>
      </c>
      <c r="K53" s="488">
        <f t="shared" si="10"/>
        <v>103.61458554165783</v>
      </c>
      <c r="L53" s="488" t="e">
        <f t="shared" si="13"/>
        <v>#N/A</v>
      </c>
    </row>
    <row r="54" spans="1:14" ht="15" customHeight="1" x14ac:dyDescent="0.2">
      <c r="A54" s="490" t="s">
        <v>462</v>
      </c>
      <c r="B54" s="487">
        <v>127392</v>
      </c>
      <c r="C54" s="487">
        <v>16551</v>
      </c>
      <c r="D54" s="487">
        <v>9700</v>
      </c>
      <c r="E54" s="488">
        <f t="shared" si="11"/>
        <v>100.8127250425355</v>
      </c>
      <c r="F54" s="488">
        <f t="shared" si="11"/>
        <v>100.67518248175182</v>
      </c>
      <c r="G54" s="488">
        <f t="shared" si="11"/>
        <v>102.81958872164512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127270</v>
      </c>
      <c r="C55" s="487">
        <v>15987</v>
      </c>
      <c r="D55" s="487">
        <v>9453</v>
      </c>
      <c r="E55" s="488">
        <f t="shared" si="11"/>
        <v>100.71617932180588</v>
      </c>
      <c r="F55" s="488">
        <f t="shared" si="11"/>
        <v>97.244525547445264</v>
      </c>
      <c r="G55" s="488">
        <f t="shared" si="11"/>
        <v>100.20139919440322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127778</v>
      </c>
      <c r="C56" s="487">
        <v>16384</v>
      </c>
      <c r="D56" s="487">
        <v>9752</v>
      </c>
      <c r="E56" s="488">
        <f t="shared" si="11"/>
        <v>101.11818937205715</v>
      </c>
      <c r="F56" s="488">
        <f t="shared" si="11"/>
        <v>99.65936739659368</v>
      </c>
      <c r="G56" s="488">
        <f t="shared" si="11"/>
        <v>103.37078651685394</v>
      </c>
      <c r="H56" s="489" t="str">
        <f t="shared" si="14"/>
        <v/>
      </c>
      <c r="I56" s="488" t="str">
        <f t="shared" si="12"/>
        <v/>
      </c>
      <c r="J56" s="488" t="str">
        <f t="shared" si="10"/>
        <v/>
      </c>
      <c r="K56" s="488" t="str">
        <f t="shared" si="10"/>
        <v/>
      </c>
      <c r="L56" s="488" t="e">
        <f t="shared" si="13"/>
        <v>#N/A</v>
      </c>
    </row>
    <row r="57" spans="1:14" ht="15" customHeight="1" x14ac:dyDescent="0.2">
      <c r="A57" s="490">
        <v>42248</v>
      </c>
      <c r="B57" s="487">
        <v>129333</v>
      </c>
      <c r="C57" s="487">
        <v>16012</v>
      </c>
      <c r="D57" s="487">
        <v>10008</v>
      </c>
      <c r="E57" s="488">
        <f t="shared" si="11"/>
        <v>102.34875163217663</v>
      </c>
      <c r="F57" s="488">
        <f t="shared" si="11"/>
        <v>97.396593673965938</v>
      </c>
      <c r="G57" s="488">
        <f t="shared" si="11"/>
        <v>106.08437566249735</v>
      </c>
      <c r="H57" s="489">
        <f t="shared" si="14"/>
        <v>42248</v>
      </c>
      <c r="I57" s="488">
        <f t="shared" si="12"/>
        <v>102.34875163217663</v>
      </c>
      <c r="J57" s="488">
        <f t="shared" si="10"/>
        <v>97.396593673965938</v>
      </c>
      <c r="K57" s="488">
        <f t="shared" si="10"/>
        <v>106.08437566249735</v>
      </c>
      <c r="L57" s="488" t="e">
        <f t="shared" si="13"/>
        <v>#N/A</v>
      </c>
    </row>
    <row r="58" spans="1:14" ht="15" customHeight="1" x14ac:dyDescent="0.2">
      <c r="A58" s="490" t="s">
        <v>465</v>
      </c>
      <c r="B58" s="487">
        <v>129496</v>
      </c>
      <c r="C58" s="487">
        <v>16132</v>
      </c>
      <c r="D58" s="487">
        <v>9977</v>
      </c>
      <c r="E58" s="488">
        <f t="shared" si="11"/>
        <v>102.47774304593835</v>
      </c>
      <c r="F58" s="488">
        <f t="shared" si="11"/>
        <v>98.126520681265205</v>
      </c>
      <c r="G58" s="488">
        <f t="shared" si="11"/>
        <v>105.75577697689209</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129504</v>
      </c>
      <c r="C59" s="487">
        <v>16076</v>
      </c>
      <c r="D59" s="487">
        <v>10059</v>
      </c>
      <c r="E59" s="488">
        <f t="shared" si="11"/>
        <v>102.48407391287144</v>
      </c>
      <c r="F59" s="488">
        <f t="shared" si="11"/>
        <v>97.785888077858885</v>
      </c>
      <c r="G59" s="488">
        <f t="shared" si="11"/>
        <v>106.62497350010599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130183</v>
      </c>
      <c r="C60" s="487">
        <v>16414</v>
      </c>
      <c r="D60" s="487">
        <v>10182</v>
      </c>
      <c r="E60" s="488">
        <f t="shared" si="11"/>
        <v>103.02140624381751</v>
      </c>
      <c r="F60" s="488">
        <f t="shared" si="11"/>
        <v>99.84184914841849</v>
      </c>
      <c r="G60" s="488">
        <f t="shared" si="11"/>
        <v>107.92876828492686</v>
      </c>
      <c r="H60" s="489" t="str">
        <f t="shared" si="14"/>
        <v/>
      </c>
      <c r="I60" s="488" t="str">
        <f t="shared" si="12"/>
        <v/>
      </c>
      <c r="J60" s="488" t="str">
        <f t="shared" si="10"/>
        <v/>
      </c>
      <c r="K60" s="488" t="str">
        <f t="shared" si="10"/>
        <v/>
      </c>
      <c r="L60" s="488" t="e">
        <f t="shared" si="13"/>
        <v>#N/A</v>
      </c>
    </row>
    <row r="61" spans="1:14" ht="15" customHeight="1" x14ac:dyDescent="0.2">
      <c r="A61" s="490">
        <v>42614</v>
      </c>
      <c r="B61" s="487">
        <v>133334</v>
      </c>
      <c r="C61" s="487">
        <v>15947</v>
      </c>
      <c r="D61" s="487">
        <v>10490</v>
      </c>
      <c r="E61" s="488">
        <f t="shared" si="11"/>
        <v>105.51497645708858</v>
      </c>
      <c r="F61" s="488">
        <f t="shared" si="11"/>
        <v>97.00121654501217</v>
      </c>
      <c r="G61" s="488">
        <f t="shared" si="11"/>
        <v>111.19355522577909</v>
      </c>
      <c r="H61" s="489">
        <f t="shared" si="14"/>
        <v>42614</v>
      </c>
      <c r="I61" s="488">
        <f t="shared" si="12"/>
        <v>105.51497645708858</v>
      </c>
      <c r="J61" s="488">
        <f t="shared" si="10"/>
        <v>97.00121654501217</v>
      </c>
      <c r="K61" s="488">
        <f t="shared" si="10"/>
        <v>111.19355522577909</v>
      </c>
      <c r="L61" s="488" t="e">
        <f t="shared" si="13"/>
        <v>#N/A</v>
      </c>
    </row>
    <row r="62" spans="1:14" ht="15" customHeight="1" x14ac:dyDescent="0.2">
      <c r="A62" s="490" t="s">
        <v>468</v>
      </c>
      <c r="B62" s="487">
        <v>133080</v>
      </c>
      <c r="C62" s="487">
        <v>16155</v>
      </c>
      <c r="D62" s="487">
        <v>10562</v>
      </c>
      <c r="E62" s="488">
        <f t="shared" si="11"/>
        <v>105.31397143196297</v>
      </c>
      <c r="F62" s="488">
        <f t="shared" si="11"/>
        <v>98.266423357664237</v>
      </c>
      <c r="G62" s="488">
        <f t="shared" si="11"/>
        <v>111.9567521729913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133717</v>
      </c>
      <c r="C63" s="487">
        <v>16017</v>
      </c>
      <c r="D63" s="487">
        <v>10582</v>
      </c>
      <c r="E63" s="488">
        <f t="shared" si="11"/>
        <v>105.81806671151031</v>
      </c>
      <c r="F63" s="488">
        <f t="shared" si="11"/>
        <v>97.427007299270073</v>
      </c>
      <c r="G63" s="488">
        <f t="shared" si="11"/>
        <v>112.1687513249947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134125</v>
      </c>
      <c r="C64" s="487">
        <v>16367</v>
      </c>
      <c r="D64" s="487">
        <v>10805</v>
      </c>
      <c r="E64" s="488">
        <f t="shared" si="11"/>
        <v>106.14094092509794</v>
      </c>
      <c r="F64" s="488">
        <f t="shared" si="11"/>
        <v>99.555961070559604</v>
      </c>
      <c r="G64" s="488">
        <f t="shared" si="11"/>
        <v>114.53254186983253</v>
      </c>
      <c r="H64" s="489" t="str">
        <f t="shared" si="14"/>
        <v/>
      </c>
      <c r="I64" s="488" t="str">
        <f t="shared" si="12"/>
        <v/>
      </c>
      <c r="J64" s="488" t="str">
        <f t="shared" si="10"/>
        <v/>
      </c>
      <c r="K64" s="488" t="str">
        <f t="shared" si="10"/>
        <v/>
      </c>
      <c r="L64" s="488" t="e">
        <f t="shared" si="13"/>
        <v>#N/A</v>
      </c>
    </row>
    <row r="65" spans="1:12" ht="15" customHeight="1" x14ac:dyDescent="0.2">
      <c r="A65" s="490">
        <v>42979</v>
      </c>
      <c r="B65" s="487">
        <v>135457</v>
      </c>
      <c r="C65" s="487">
        <v>16074</v>
      </c>
      <c r="D65" s="487">
        <v>11123</v>
      </c>
      <c r="E65" s="488">
        <f t="shared" si="11"/>
        <v>107.19503026945752</v>
      </c>
      <c r="F65" s="488">
        <f t="shared" si="11"/>
        <v>97.773722627737229</v>
      </c>
      <c r="G65" s="488">
        <f t="shared" si="11"/>
        <v>117.90332838668644</v>
      </c>
      <c r="H65" s="489">
        <f t="shared" si="14"/>
        <v>42979</v>
      </c>
      <c r="I65" s="488">
        <f t="shared" si="12"/>
        <v>107.19503026945752</v>
      </c>
      <c r="J65" s="488">
        <f t="shared" si="10"/>
        <v>97.773722627737229</v>
      </c>
      <c r="K65" s="488">
        <f t="shared" si="10"/>
        <v>117.90332838668644</v>
      </c>
      <c r="L65" s="488" t="e">
        <f t="shared" si="13"/>
        <v>#N/A</v>
      </c>
    </row>
    <row r="66" spans="1:12" ht="15" customHeight="1" x14ac:dyDescent="0.2">
      <c r="A66" s="490" t="s">
        <v>471</v>
      </c>
      <c r="B66" s="487">
        <v>134842</v>
      </c>
      <c r="C66" s="487">
        <v>15759</v>
      </c>
      <c r="D66" s="487">
        <v>11006</v>
      </c>
      <c r="E66" s="488">
        <f t="shared" si="11"/>
        <v>106.70834487397617</v>
      </c>
      <c r="F66" s="488">
        <f t="shared" si="11"/>
        <v>95.857664233576642</v>
      </c>
      <c r="G66" s="488">
        <f t="shared" si="11"/>
        <v>116.66313334746661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134810</v>
      </c>
      <c r="C67" s="487">
        <v>15413</v>
      </c>
      <c r="D67" s="487">
        <v>10718</v>
      </c>
      <c r="E67" s="488">
        <f t="shared" si="11"/>
        <v>106.68302140624381</v>
      </c>
      <c r="F67" s="488">
        <f t="shared" si="11"/>
        <v>93.753041362530411</v>
      </c>
      <c r="G67" s="488">
        <f t="shared" si="11"/>
        <v>113.61034555861778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135245</v>
      </c>
      <c r="C68" s="487">
        <v>15677</v>
      </c>
      <c r="D68" s="487">
        <v>11038</v>
      </c>
      <c r="E68" s="488">
        <f t="shared" si="11"/>
        <v>107.02726229573062</v>
      </c>
      <c r="F68" s="488">
        <f t="shared" si="11"/>
        <v>95.358880778588812</v>
      </c>
      <c r="G68" s="488">
        <f t="shared" si="11"/>
        <v>117.00233199067205</v>
      </c>
      <c r="H68" s="489" t="str">
        <f t="shared" si="14"/>
        <v/>
      </c>
      <c r="I68" s="488" t="str">
        <f t="shared" si="12"/>
        <v/>
      </c>
      <c r="J68" s="488" t="str">
        <f t="shared" si="12"/>
        <v/>
      </c>
      <c r="K68" s="488" t="str">
        <f t="shared" si="12"/>
        <v/>
      </c>
      <c r="L68" s="488" t="e">
        <f t="shared" si="13"/>
        <v>#N/A</v>
      </c>
    </row>
    <row r="69" spans="1:12" ht="15" customHeight="1" x14ac:dyDescent="0.2">
      <c r="A69" s="490">
        <v>43344</v>
      </c>
      <c r="B69" s="487">
        <v>137791</v>
      </c>
      <c r="C69" s="487">
        <v>15317</v>
      </c>
      <c r="D69" s="487">
        <v>11293</v>
      </c>
      <c r="E69" s="488">
        <f t="shared" si="11"/>
        <v>109.04206069718671</v>
      </c>
      <c r="F69" s="488">
        <f t="shared" si="11"/>
        <v>93.169099756690997</v>
      </c>
      <c r="G69" s="488">
        <f t="shared" si="11"/>
        <v>119.70532117871528</v>
      </c>
      <c r="H69" s="489">
        <f t="shared" si="14"/>
        <v>43344</v>
      </c>
      <c r="I69" s="488">
        <f t="shared" si="12"/>
        <v>109.04206069718671</v>
      </c>
      <c r="J69" s="488">
        <f t="shared" si="12"/>
        <v>93.169099756690997</v>
      </c>
      <c r="K69" s="488">
        <f t="shared" si="12"/>
        <v>119.70532117871528</v>
      </c>
      <c r="L69" s="488" t="e">
        <f t="shared" si="13"/>
        <v>#N/A</v>
      </c>
    </row>
    <row r="70" spans="1:12" ht="15" customHeight="1" x14ac:dyDescent="0.2">
      <c r="A70" s="490" t="s">
        <v>474</v>
      </c>
      <c r="B70" s="487">
        <v>138275</v>
      </c>
      <c r="C70" s="487">
        <v>15610</v>
      </c>
      <c r="D70" s="487">
        <v>11294</v>
      </c>
      <c r="E70" s="488">
        <f t="shared" si="11"/>
        <v>109.42507814663871</v>
      </c>
      <c r="F70" s="488">
        <f t="shared" si="11"/>
        <v>94.951338199513373</v>
      </c>
      <c r="G70" s="488">
        <f t="shared" si="11"/>
        <v>119.71592113631546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138181</v>
      </c>
      <c r="C71" s="487">
        <v>15314</v>
      </c>
      <c r="D71" s="487">
        <v>11335</v>
      </c>
      <c r="E71" s="491">
        <f t="shared" ref="E71:G75" si="15">IF($A$51=37802,IF(COUNTBLANK(B$51:B$70)&gt;0,#N/A,IF(ISBLANK(B71)=FALSE,B71/B$51*100,#N/A)),IF(COUNTBLANK(B$51:B$75)&gt;0,#N/A,B71/B$51*100))</f>
        <v>109.35069046017489</v>
      </c>
      <c r="F71" s="491">
        <f t="shared" si="15"/>
        <v>93.150851581508519</v>
      </c>
      <c r="G71" s="491">
        <f t="shared" si="15"/>
        <v>120.15051939792241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137731</v>
      </c>
      <c r="C72" s="487">
        <v>15625</v>
      </c>
      <c r="D72" s="487">
        <v>11629</v>
      </c>
      <c r="E72" s="491">
        <f t="shared" si="15"/>
        <v>108.99457919518854</v>
      </c>
      <c r="F72" s="491">
        <f t="shared" si="15"/>
        <v>95.042579075425792</v>
      </c>
      <c r="G72" s="491">
        <f t="shared" si="15"/>
        <v>123.26690693237228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140552</v>
      </c>
      <c r="C73" s="487">
        <v>15212</v>
      </c>
      <c r="D73" s="487">
        <v>11886</v>
      </c>
      <c r="E73" s="491">
        <f t="shared" si="15"/>
        <v>111.22700114746964</v>
      </c>
      <c r="F73" s="491">
        <f t="shared" si="15"/>
        <v>92.530413625304135</v>
      </c>
      <c r="G73" s="491">
        <f t="shared" si="15"/>
        <v>125.99109603561587</v>
      </c>
      <c r="H73" s="492">
        <f>IF(A$51=37802,IF(ISERROR(L73)=TRUE,IF(ISBLANK(A73)=FALSE,IF(MONTH(A73)=MONTH(MAX(A$51:A$75)),A73,""),""),""),IF(ISERROR(L73)=TRUE,IF(MONTH(A73)=MONTH(MAX(A$51:A$75)),A73,""),""))</f>
        <v>43709</v>
      </c>
      <c r="I73" s="488">
        <f t="shared" si="12"/>
        <v>111.22700114746964</v>
      </c>
      <c r="J73" s="488">
        <f t="shared" si="12"/>
        <v>92.530413625304135</v>
      </c>
      <c r="K73" s="488">
        <f t="shared" si="12"/>
        <v>125.99109603561587</v>
      </c>
      <c r="L73" s="488" t="e">
        <f t="shared" si="13"/>
        <v>#N/A</v>
      </c>
    </row>
    <row r="74" spans="1:12" ht="15" customHeight="1" x14ac:dyDescent="0.2">
      <c r="A74" s="490" t="s">
        <v>477</v>
      </c>
      <c r="B74" s="487">
        <v>140122</v>
      </c>
      <c r="C74" s="487">
        <v>15300</v>
      </c>
      <c r="D74" s="487">
        <v>11868</v>
      </c>
      <c r="E74" s="491">
        <f t="shared" si="15"/>
        <v>110.88671704981601</v>
      </c>
      <c r="F74" s="491">
        <f t="shared" si="15"/>
        <v>93.065693430656935</v>
      </c>
      <c r="G74" s="491">
        <f t="shared" si="15"/>
        <v>125.80029679881279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139757</v>
      </c>
      <c r="C75" s="493">
        <v>14441</v>
      </c>
      <c r="D75" s="493">
        <v>11270</v>
      </c>
      <c r="E75" s="491">
        <f t="shared" si="15"/>
        <v>110.59787124599374</v>
      </c>
      <c r="F75" s="491">
        <f t="shared" si="15"/>
        <v>87.84063260340632</v>
      </c>
      <c r="G75" s="491">
        <f t="shared" si="15"/>
        <v>119.46152215391139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111.22700114746964</v>
      </c>
      <c r="J77" s="488">
        <f>IF(J75&lt;&gt;"",J75,IF(J74&lt;&gt;"",J74,IF(J73&lt;&gt;"",J73,IF(J72&lt;&gt;"",J72,IF(J71&lt;&gt;"",J71,IF(J70&lt;&gt;"",J70,""))))))</f>
        <v>92.530413625304135</v>
      </c>
      <c r="K77" s="488">
        <f>IF(K75&lt;&gt;"",K75,IF(K74&lt;&gt;"",K74,IF(K73&lt;&gt;"",K73,IF(K72&lt;&gt;"",K72,IF(K71&lt;&gt;"",K71,IF(K70&lt;&gt;"",K70,""))))))</f>
        <v>125.99109603561587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+11,2%</v>
      </c>
      <c r="J79" s="488" t="str">
        <f>"GeB - ausschließlich: "&amp;IF(J77&gt;100,"+","")&amp;TEXT(J77-100,"0,0")&amp;"%"</f>
        <v>GeB - ausschließlich: -7,5%</v>
      </c>
      <c r="K79" s="488" t="str">
        <f>"GeB - im Nebenjob: "&amp;IF(K77&gt;100,"+","")&amp;TEXT(K77-100,"0,0")&amp;"%"</f>
        <v>GeB - im Nebenjob: +26,0%</v>
      </c>
    </row>
    <row r="81" spans="9:9" ht="15" customHeight="1" x14ac:dyDescent="0.2">
      <c r="I81" s="488" t="str">
        <f>IF(ISERROR(HLOOKUP(1,I$78:K$79,2,FALSE)),"",HLOOKUP(1,I$78:K$79,2,FALSE))</f>
        <v>GeB - im Nebenjob: +26,0%</v>
      </c>
    </row>
    <row r="82" spans="9:9" ht="15" customHeight="1" x14ac:dyDescent="0.2">
      <c r="I82" s="488" t="str">
        <f>IF(ISERROR(HLOOKUP(2,I$78:K$79,2,FALSE)),"",HLOOKUP(2,I$78:K$79,2,FALSE))</f>
        <v>SvB: +11,2%</v>
      </c>
    </row>
    <row r="83" spans="9:9" ht="15" customHeight="1" x14ac:dyDescent="0.2">
      <c r="I83" s="488" t="str">
        <f>IF(ISERROR(HLOOKUP(3,I$78:K$79,2,FALSE)),"",HLOOKUP(3,I$78:K$79,2,FALSE))</f>
        <v>GeB - ausschließlich: -7,5%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139757</v>
      </c>
      <c r="E12" s="114">
        <v>140122</v>
      </c>
      <c r="F12" s="114">
        <v>140552</v>
      </c>
      <c r="G12" s="114">
        <v>137731</v>
      </c>
      <c r="H12" s="114">
        <v>138181</v>
      </c>
      <c r="I12" s="115">
        <v>1576</v>
      </c>
      <c r="J12" s="116">
        <v>1.1405330689458029</v>
      </c>
      <c r="N12" s="117"/>
    </row>
    <row r="13" spans="1:15" s="110" customFormat="1" ht="13.5" customHeight="1" x14ac:dyDescent="0.2">
      <c r="A13" s="118" t="s">
        <v>105</v>
      </c>
      <c r="B13" s="119" t="s">
        <v>106</v>
      </c>
      <c r="C13" s="113">
        <v>51.062200819994708</v>
      </c>
      <c r="D13" s="114">
        <v>71363</v>
      </c>
      <c r="E13" s="114">
        <v>71277</v>
      </c>
      <c r="F13" s="114">
        <v>71645</v>
      </c>
      <c r="G13" s="114">
        <v>70086</v>
      </c>
      <c r="H13" s="114">
        <v>70028</v>
      </c>
      <c r="I13" s="115">
        <v>1335</v>
      </c>
      <c r="J13" s="116">
        <v>1.9063803050208488</v>
      </c>
    </row>
    <row r="14" spans="1:15" s="110" customFormat="1" ht="13.5" customHeight="1" x14ac:dyDescent="0.2">
      <c r="A14" s="120"/>
      <c r="B14" s="119" t="s">
        <v>107</v>
      </c>
      <c r="C14" s="113">
        <v>48.937799180005292</v>
      </c>
      <c r="D14" s="114">
        <v>68394</v>
      </c>
      <c r="E14" s="114">
        <v>68845</v>
      </c>
      <c r="F14" s="114">
        <v>68907</v>
      </c>
      <c r="G14" s="114">
        <v>67645</v>
      </c>
      <c r="H14" s="114">
        <v>68153</v>
      </c>
      <c r="I14" s="115">
        <v>241</v>
      </c>
      <c r="J14" s="116">
        <v>0.35361612841694423</v>
      </c>
    </row>
    <row r="15" spans="1:15" s="110" customFormat="1" ht="13.5" customHeight="1" x14ac:dyDescent="0.2">
      <c r="A15" s="118" t="s">
        <v>105</v>
      </c>
      <c r="B15" s="121" t="s">
        <v>108</v>
      </c>
      <c r="C15" s="113">
        <v>9.032821254033788</v>
      </c>
      <c r="D15" s="114">
        <v>12624</v>
      </c>
      <c r="E15" s="114">
        <v>13197</v>
      </c>
      <c r="F15" s="114">
        <v>13534</v>
      </c>
      <c r="G15" s="114">
        <v>12132</v>
      </c>
      <c r="H15" s="114">
        <v>12818</v>
      </c>
      <c r="I15" s="115">
        <v>-194</v>
      </c>
      <c r="J15" s="116">
        <v>-1.5134966453424872</v>
      </c>
    </row>
    <row r="16" spans="1:15" s="110" customFormat="1" ht="13.5" customHeight="1" x14ac:dyDescent="0.2">
      <c r="A16" s="118"/>
      <c r="B16" s="121" t="s">
        <v>109</v>
      </c>
      <c r="C16" s="113">
        <v>70.173944775574753</v>
      </c>
      <c r="D16" s="114">
        <v>98073</v>
      </c>
      <c r="E16" s="114">
        <v>98112</v>
      </c>
      <c r="F16" s="114">
        <v>98473</v>
      </c>
      <c r="G16" s="114">
        <v>97635</v>
      </c>
      <c r="H16" s="114">
        <v>97872</v>
      </c>
      <c r="I16" s="115">
        <v>201</v>
      </c>
      <c r="J16" s="116">
        <v>0.20537027954879844</v>
      </c>
    </row>
    <row r="17" spans="1:10" s="110" customFormat="1" ht="13.5" customHeight="1" x14ac:dyDescent="0.2">
      <c r="A17" s="118"/>
      <c r="B17" s="121" t="s">
        <v>110</v>
      </c>
      <c r="C17" s="113">
        <v>19.565388495746188</v>
      </c>
      <c r="D17" s="114">
        <v>27344</v>
      </c>
      <c r="E17" s="114">
        <v>27100</v>
      </c>
      <c r="F17" s="114">
        <v>26906</v>
      </c>
      <c r="G17" s="114">
        <v>26415</v>
      </c>
      <c r="H17" s="114">
        <v>26011</v>
      </c>
      <c r="I17" s="115">
        <v>1333</v>
      </c>
      <c r="J17" s="116">
        <v>5.1247549113836453</v>
      </c>
    </row>
    <row r="18" spans="1:10" s="110" customFormat="1" ht="13.5" customHeight="1" x14ac:dyDescent="0.2">
      <c r="A18" s="120"/>
      <c r="B18" s="121" t="s">
        <v>111</v>
      </c>
      <c r="C18" s="113">
        <v>1.2278454746452772</v>
      </c>
      <c r="D18" s="114">
        <v>1716</v>
      </c>
      <c r="E18" s="114">
        <v>1713</v>
      </c>
      <c r="F18" s="114">
        <v>1639</v>
      </c>
      <c r="G18" s="114">
        <v>1549</v>
      </c>
      <c r="H18" s="114">
        <v>1480</v>
      </c>
      <c r="I18" s="115">
        <v>236</v>
      </c>
      <c r="J18" s="116">
        <v>15.945945945945946</v>
      </c>
    </row>
    <row r="19" spans="1:10" s="110" customFormat="1" ht="13.5" customHeight="1" x14ac:dyDescent="0.2">
      <c r="A19" s="120"/>
      <c r="B19" s="121" t="s">
        <v>112</v>
      </c>
      <c r="C19" s="113">
        <v>0.39497127156421502</v>
      </c>
      <c r="D19" s="114">
        <v>552</v>
      </c>
      <c r="E19" s="114">
        <v>561</v>
      </c>
      <c r="F19" s="114">
        <v>541</v>
      </c>
      <c r="G19" s="114">
        <v>464</v>
      </c>
      <c r="H19" s="114">
        <v>420</v>
      </c>
      <c r="I19" s="115">
        <v>132</v>
      </c>
      <c r="J19" s="116">
        <v>31.428571428571427</v>
      </c>
    </row>
    <row r="20" spans="1:10" s="110" customFormat="1" ht="13.5" customHeight="1" x14ac:dyDescent="0.2">
      <c r="A20" s="118" t="s">
        <v>113</v>
      </c>
      <c r="B20" s="122" t="s">
        <v>114</v>
      </c>
      <c r="C20" s="113">
        <v>71.00753450632169</v>
      </c>
      <c r="D20" s="114">
        <v>99238</v>
      </c>
      <c r="E20" s="114">
        <v>99484</v>
      </c>
      <c r="F20" s="114">
        <v>99868</v>
      </c>
      <c r="G20" s="114">
        <v>97542</v>
      </c>
      <c r="H20" s="114">
        <v>98167</v>
      </c>
      <c r="I20" s="115">
        <v>1071</v>
      </c>
      <c r="J20" s="116">
        <v>1.0909979932156428</v>
      </c>
    </row>
    <row r="21" spans="1:10" s="110" customFormat="1" ht="13.5" customHeight="1" x14ac:dyDescent="0.2">
      <c r="A21" s="120"/>
      <c r="B21" s="122" t="s">
        <v>115</v>
      </c>
      <c r="C21" s="113">
        <v>28.992465493678313</v>
      </c>
      <c r="D21" s="114">
        <v>40519</v>
      </c>
      <c r="E21" s="114">
        <v>40638</v>
      </c>
      <c r="F21" s="114">
        <v>40684</v>
      </c>
      <c r="G21" s="114">
        <v>40189</v>
      </c>
      <c r="H21" s="114">
        <v>40014</v>
      </c>
      <c r="I21" s="115">
        <v>505</v>
      </c>
      <c r="J21" s="116">
        <v>1.2620582796021393</v>
      </c>
    </row>
    <row r="22" spans="1:10" s="110" customFormat="1" ht="13.5" customHeight="1" x14ac:dyDescent="0.2">
      <c r="A22" s="118" t="s">
        <v>113</v>
      </c>
      <c r="B22" s="122" t="s">
        <v>116</v>
      </c>
      <c r="C22" s="113">
        <v>83.293144529433235</v>
      </c>
      <c r="D22" s="114">
        <v>116408</v>
      </c>
      <c r="E22" s="114">
        <v>116930</v>
      </c>
      <c r="F22" s="114">
        <v>117206</v>
      </c>
      <c r="G22" s="114">
        <v>114976</v>
      </c>
      <c r="H22" s="114">
        <v>115865</v>
      </c>
      <c r="I22" s="115">
        <v>543</v>
      </c>
      <c r="J22" s="116">
        <v>0.46864885858542271</v>
      </c>
    </row>
    <row r="23" spans="1:10" s="110" customFormat="1" ht="13.5" customHeight="1" x14ac:dyDescent="0.2">
      <c r="A23" s="123"/>
      <c r="B23" s="124" t="s">
        <v>117</v>
      </c>
      <c r="C23" s="125">
        <v>16.618130039997997</v>
      </c>
      <c r="D23" s="114">
        <v>23225</v>
      </c>
      <c r="E23" s="114">
        <v>23069</v>
      </c>
      <c r="F23" s="114">
        <v>23217</v>
      </c>
      <c r="G23" s="114">
        <v>22625</v>
      </c>
      <c r="H23" s="114">
        <v>22202</v>
      </c>
      <c r="I23" s="115">
        <v>1023</v>
      </c>
      <c r="J23" s="116">
        <v>4.6076930006305741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25711</v>
      </c>
      <c r="E26" s="114">
        <v>27168</v>
      </c>
      <c r="F26" s="114">
        <v>27098</v>
      </c>
      <c r="G26" s="114">
        <v>27254</v>
      </c>
      <c r="H26" s="140">
        <v>26649</v>
      </c>
      <c r="I26" s="115">
        <v>-938</v>
      </c>
      <c r="J26" s="116">
        <v>-3.5198318886262148</v>
      </c>
    </row>
    <row r="27" spans="1:10" s="110" customFormat="1" ht="13.5" customHeight="1" x14ac:dyDescent="0.2">
      <c r="A27" s="118" t="s">
        <v>105</v>
      </c>
      <c r="B27" s="119" t="s">
        <v>106</v>
      </c>
      <c r="C27" s="113">
        <v>40.58574151141535</v>
      </c>
      <c r="D27" s="115">
        <v>10435</v>
      </c>
      <c r="E27" s="114">
        <v>10985</v>
      </c>
      <c r="F27" s="114">
        <v>10937</v>
      </c>
      <c r="G27" s="114">
        <v>10948</v>
      </c>
      <c r="H27" s="140">
        <v>10660</v>
      </c>
      <c r="I27" s="115">
        <v>-225</v>
      </c>
      <c r="J27" s="116">
        <v>-2.1106941838649154</v>
      </c>
    </row>
    <row r="28" spans="1:10" s="110" customFormat="1" ht="13.5" customHeight="1" x14ac:dyDescent="0.2">
      <c r="A28" s="120"/>
      <c r="B28" s="119" t="s">
        <v>107</v>
      </c>
      <c r="C28" s="113">
        <v>59.41425848858465</v>
      </c>
      <c r="D28" s="115">
        <v>15276</v>
      </c>
      <c r="E28" s="114">
        <v>16183</v>
      </c>
      <c r="F28" s="114">
        <v>16161</v>
      </c>
      <c r="G28" s="114">
        <v>16306</v>
      </c>
      <c r="H28" s="140">
        <v>15989</v>
      </c>
      <c r="I28" s="115">
        <v>-713</v>
      </c>
      <c r="J28" s="116">
        <v>-4.4593157795984739</v>
      </c>
    </row>
    <row r="29" spans="1:10" s="110" customFormat="1" ht="13.5" customHeight="1" x14ac:dyDescent="0.2">
      <c r="A29" s="118" t="s">
        <v>105</v>
      </c>
      <c r="B29" s="121" t="s">
        <v>108</v>
      </c>
      <c r="C29" s="113">
        <v>18.917972852086656</v>
      </c>
      <c r="D29" s="115">
        <v>4864</v>
      </c>
      <c r="E29" s="114">
        <v>5379</v>
      </c>
      <c r="F29" s="114">
        <v>5320</v>
      </c>
      <c r="G29" s="114">
        <v>5482</v>
      </c>
      <c r="H29" s="140">
        <v>5123</v>
      </c>
      <c r="I29" s="115">
        <v>-259</v>
      </c>
      <c r="J29" s="116">
        <v>-5.0556314659379273</v>
      </c>
    </row>
    <row r="30" spans="1:10" s="110" customFormat="1" ht="13.5" customHeight="1" x14ac:dyDescent="0.2">
      <c r="A30" s="118"/>
      <c r="B30" s="121" t="s">
        <v>109</v>
      </c>
      <c r="C30" s="113">
        <v>53.467387499513826</v>
      </c>
      <c r="D30" s="115">
        <v>13747</v>
      </c>
      <c r="E30" s="114">
        <v>14528</v>
      </c>
      <c r="F30" s="114">
        <v>14526</v>
      </c>
      <c r="G30" s="114">
        <v>14529</v>
      </c>
      <c r="H30" s="140">
        <v>14372</v>
      </c>
      <c r="I30" s="115">
        <v>-625</v>
      </c>
      <c r="J30" s="116">
        <v>-4.3487336487614803</v>
      </c>
    </row>
    <row r="31" spans="1:10" s="110" customFormat="1" ht="13.5" customHeight="1" x14ac:dyDescent="0.2">
      <c r="A31" s="118"/>
      <c r="B31" s="121" t="s">
        <v>110</v>
      </c>
      <c r="C31" s="113">
        <v>15.569211621484968</v>
      </c>
      <c r="D31" s="115">
        <v>4003</v>
      </c>
      <c r="E31" s="114">
        <v>4088</v>
      </c>
      <c r="F31" s="114">
        <v>4102</v>
      </c>
      <c r="G31" s="114">
        <v>4121</v>
      </c>
      <c r="H31" s="140">
        <v>4114</v>
      </c>
      <c r="I31" s="115">
        <v>-111</v>
      </c>
      <c r="J31" s="116">
        <v>-2.6981040350024306</v>
      </c>
    </row>
    <row r="32" spans="1:10" s="110" customFormat="1" ht="13.5" customHeight="1" x14ac:dyDescent="0.2">
      <c r="A32" s="120"/>
      <c r="B32" s="121" t="s">
        <v>111</v>
      </c>
      <c r="C32" s="113">
        <v>12.04542802691455</v>
      </c>
      <c r="D32" s="115">
        <v>3097</v>
      </c>
      <c r="E32" s="114">
        <v>3173</v>
      </c>
      <c r="F32" s="114">
        <v>3150</v>
      </c>
      <c r="G32" s="114">
        <v>3122</v>
      </c>
      <c r="H32" s="140">
        <v>3040</v>
      </c>
      <c r="I32" s="115">
        <v>57</v>
      </c>
      <c r="J32" s="116">
        <v>1.875</v>
      </c>
    </row>
    <row r="33" spans="1:10" s="110" customFormat="1" ht="13.5" customHeight="1" x14ac:dyDescent="0.2">
      <c r="A33" s="120"/>
      <c r="B33" s="121" t="s">
        <v>112</v>
      </c>
      <c r="C33" s="113">
        <v>1.14736883046167</v>
      </c>
      <c r="D33" s="115">
        <v>295</v>
      </c>
      <c r="E33" s="114">
        <v>306</v>
      </c>
      <c r="F33" s="114">
        <v>284</v>
      </c>
      <c r="G33" s="114">
        <v>224</v>
      </c>
      <c r="H33" s="140">
        <v>197</v>
      </c>
      <c r="I33" s="115">
        <v>98</v>
      </c>
      <c r="J33" s="116">
        <v>49.746192893401016</v>
      </c>
    </row>
    <row r="34" spans="1:10" s="110" customFormat="1" ht="13.5" customHeight="1" x14ac:dyDescent="0.2">
      <c r="A34" s="118" t="s">
        <v>113</v>
      </c>
      <c r="B34" s="122" t="s">
        <v>116</v>
      </c>
      <c r="C34" s="113">
        <v>76.578118315118047</v>
      </c>
      <c r="D34" s="115">
        <v>19689</v>
      </c>
      <c r="E34" s="114">
        <v>20824</v>
      </c>
      <c r="F34" s="114">
        <v>20848</v>
      </c>
      <c r="G34" s="114">
        <v>21042</v>
      </c>
      <c r="H34" s="140">
        <v>20647</v>
      </c>
      <c r="I34" s="115">
        <v>-958</v>
      </c>
      <c r="J34" s="116">
        <v>-4.6398992589722479</v>
      </c>
    </row>
    <row r="35" spans="1:10" s="110" customFormat="1" ht="13.5" customHeight="1" x14ac:dyDescent="0.2">
      <c r="A35" s="118"/>
      <c r="B35" s="119" t="s">
        <v>117</v>
      </c>
      <c r="C35" s="113">
        <v>22.959044766831319</v>
      </c>
      <c r="D35" s="115">
        <v>5903</v>
      </c>
      <c r="E35" s="114">
        <v>6202</v>
      </c>
      <c r="F35" s="114">
        <v>6116</v>
      </c>
      <c r="G35" s="114">
        <v>6078</v>
      </c>
      <c r="H35" s="140">
        <v>5874</v>
      </c>
      <c r="I35" s="115">
        <v>29</v>
      </c>
      <c r="J35" s="116">
        <v>0.49370105549880833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14441</v>
      </c>
      <c r="E37" s="114">
        <v>15300</v>
      </c>
      <c r="F37" s="114">
        <v>15212</v>
      </c>
      <c r="G37" s="114">
        <v>15625</v>
      </c>
      <c r="H37" s="140">
        <v>15314</v>
      </c>
      <c r="I37" s="115">
        <v>-873</v>
      </c>
      <c r="J37" s="116">
        <v>-5.70066605720256</v>
      </c>
    </row>
    <row r="38" spans="1:10" s="110" customFormat="1" ht="13.5" customHeight="1" x14ac:dyDescent="0.2">
      <c r="A38" s="118" t="s">
        <v>105</v>
      </c>
      <c r="B38" s="119" t="s">
        <v>106</v>
      </c>
      <c r="C38" s="113">
        <v>37.781317083304479</v>
      </c>
      <c r="D38" s="115">
        <v>5456</v>
      </c>
      <c r="E38" s="114">
        <v>5717</v>
      </c>
      <c r="F38" s="114">
        <v>5682</v>
      </c>
      <c r="G38" s="114">
        <v>5846</v>
      </c>
      <c r="H38" s="140">
        <v>5720</v>
      </c>
      <c r="I38" s="115">
        <v>-264</v>
      </c>
      <c r="J38" s="116">
        <v>-4.615384615384615</v>
      </c>
    </row>
    <row r="39" spans="1:10" s="110" customFormat="1" ht="13.5" customHeight="1" x14ac:dyDescent="0.2">
      <c r="A39" s="120"/>
      <c r="B39" s="119" t="s">
        <v>107</v>
      </c>
      <c r="C39" s="113">
        <v>62.218682916695521</v>
      </c>
      <c r="D39" s="115">
        <v>8985</v>
      </c>
      <c r="E39" s="114">
        <v>9583</v>
      </c>
      <c r="F39" s="114">
        <v>9530</v>
      </c>
      <c r="G39" s="114">
        <v>9779</v>
      </c>
      <c r="H39" s="140">
        <v>9594</v>
      </c>
      <c r="I39" s="115">
        <v>-609</v>
      </c>
      <c r="J39" s="116">
        <v>-6.3477173233270792</v>
      </c>
    </row>
    <row r="40" spans="1:10" s="110" customFormat="1" ht="13.5" customHeight="1" x14ac:dyDescent="0.2">
      <c r="A40" s="118" t="s">
        <v>105</v>
      </c>
      <c r="B40" s="121" t="s">
        <v>108</v>
      </c>
      <c r="C40" s="113">
        <v>24.915172079495878</v>
      </c>
      <c r="D40" s="115">
        <v>3598</v>
      </c>
      <c r="E40" s="114">
        <v>3955</v>
      </c>
      <c r="F40" s="114">
        <v>3873</v>
      </c>
      <c r="G40" s="114">
        <v>4167</v>
      </c>
      <c r="H40" s="140">
        <v>3870</v>
      </c>
      <c r="I40" s="115">
        <v>-272</v>
      </c>
      <c r="J40" s="116">
        <v>-7.0284237726098189</v>
      </c>
    </row>
    <row r="41" spans="1:10" s="110" customFormat="1" ht="13.5" customHeight="1" x14ac:dyDescent="0.2">
      <c r="A41" s="118"/>
      <c r="B41" s="121" t="s">
        <v>109</v>
      </c>
      <c r="C41" s="113">
        <v>38.76462848833183</v>
      </c>
      <c r="D41" s="115">
        <v>5598</v>
      </c>
      <c r="E41" s="114">
        <v>5964</v>
      </c>
      <c r="F41" s="114">
        <v>5950</v>
      </c>
      <c r="G41" s="114">
        <v>6042</v>
      </c>
      <c r="H41" s="140">
        <v>6100</v>
      </c>
      <c r="I41" s="115">
        <v>-502</v>
      </c>
      <c r="J41" s="116">
        <v>-8.2295081967213122</v>
      </c>
    </row>
    <row r="42" spans="1:10" s="110" customFormat="1" ht="13.5" customHeight="1" x14ac:dyDescent="0.2">
      <c r="A42" s="118"/>
      <c r="B42" s="121" t="s">
        <v>110</v>
      </c>
      <c r="C42" s="113">
        <v>15.712208295824389</v>
      </c>
      <c r="D42" s="115">
        <v>2269</v>
      </c>
      <c r="E42" s="114">
        <v>2335</v>
      </c>
      <c r="F42" s="114">
        <v>2355</v>
      </c>
      <c r="G42" s="114">
        <v>2400</v>
      </c>
      <c r="H42" s="140">
        <v>2403</v>
      </c>
      <c r="I42" s="115">
        <v>-134</v>
      </c>
      <c r="J42" s="116">
        <v>-5.576362879733666</v>
      </c>
    </row>
    <row r="43" spans="1:10" s="110" customFormat="1" ht="13.5" customHeight="1" x14ac:dyDescent="0.2">
      <c r="A43" s="120"/>
      <c r="B43" s="121" t="s">
        <v>111</v>
      </c>
      <c r="C43" s="113">
        <v>20.607991136347898</v>
      </c>
      <c r="D43" s="115">
        <v>2976</v>
      </c>
      <c r="E43" s="114">
        <v>3046</v>
      </c>
      <c r="F43" s="114">
        <v>3034</v>
      </c>
      <c r="G43" s="114">
        <v>3016</v>
      </c>
      <c r="H43" s="140">
        <v>2941</v>
      </c>
      <c r="I43" s="115">
        <v>35</v>
      </c>
      <c r="J43" s="116">
        <v>1.1900714042842571</v>
      </c>
    </row>
    <row r="44" spans="1:10" s="110" customFormat="1" ht="13.5" customHeight="1" x14ac:dyDescent="0.2">
      <c r="A44" s="120"/>
      <c r="B44" s="121" t="s">
        <v>112</v>
      </c>
      <c r="C44" s="113">
        <v>1.7588809639221661</v>
      </c>
      <c r="D44" s="115">
        <v>254</v>
      </c>
      <c r="E44" s="114">
        <v>264</v>
      </c>
      <c r="F44" s="114">
        <v>245</v>
      </c>
      <c r="G44" s="114">
        <v>199</v>
      </c>
      <c r="H44" s="140">
        <v>175</v>
      </c>
      <c r="I44" s="115">
        <v>79</v>
      </c>
      <c r="J44" s="116">
        <v>45.142857142857146</v>
      </c>
    </row>
    <row r="45" spans="1:10" s="110" customFormat="1" ht="13.5" customHeight="1" x14ac:dyDescent="0.2">
      <c r="A45" s="118" t="s">
        <v>113</v>
      </c>
      <c r="B45" s="122" t="s">
        <v>116</v>
      </c>
      <c r="C45" s="113">
        <v>76.989128176719063</v>
      </c>
      <c r="D45" s="115">
        <v>11118</v>
      </c>
      <c r="E45" s="114">
        <v>11788</v>
      </c>
      <c r="F45" s="114">
        <v>11719</v>
      </c>
      <c r="G45" s="114">
        <v>12095</v>
      </c>
      <c r="H45" s="140">
        <v>11877</v>
      </c>
      <c r="I45" s="115">
        <v>-759</v>
      </c>
      <c r="J45" s="116">
        <v>-6.3905026521848951</v>
      </c>
    </row>
    <row r="46" spans="1:10" s="110" customFormat="1" ht="13.5" customHeight="1" x14ac:dyDescent="0.2">
      <c r="A46" s="118"/>
      <c r="B46" s="119" t="s">
        <v>117</v>
      </c>
      <c r="C46" s="113">
        <v>22.193753895159617</v>
      </c>
      <c r="D46" s="115">
        <v>3205</v>
      </c>
      <c r="E46" s="114">
        <v>3372</v>
      </c>
      <c r="F46" s="114">
        <v>3360</v>
      </c>
      <c r="G46" s="114">
        <v>3396</v>
      </c>
      <c r="H46" s="140">
        <v>3310</v>
      </c>
      <c r="I46" s="115">
        <v>-105</v>
      </c>
      <c r="J46" s="116">
        <v>-3.1722054380664653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11270</v>
      </c>
      <c r="E48" s="114">
        <v>11868</v>
      </c>
      <c r="F48" s="114">
        <v>11886</v>
      </c>
      <c r="G48" s="114">
        <v>11629</v>
      </c>
      <c r="H48" s="140">
        <v>11335</v>
      </c>
      <c r="I48" s="115">
        <v>-65</v>
      </c>
      <c r="J48" s="116">
        <v>-0.57344508160564622</v>
      </c>
    </row>
    <row r="49" spans="1:12" s="110" customFormat="1" ht="13.5" customHeight="1" x14ac:dyDescent="0.2">
      <c r="A49" s="118" t="s">
        <v>105</v>
      </c>
      <c r="B49" s="119" t="s">
        <v>106</v>
      </c>
      <c r="C49" s="113">
        <v>44.179236912156163</v>
      </c>
      <c r="D49" s="115">
        <v>4979</v>
      </c>
      <c r="E49" s="114">
        <v>5268</v>
      </c>
      <c r="F49" s="114">
        <v>5255</v>
      </c>
      <c r="G49" s="114">
        <v>5102</v>
      </c>
      <c r="H49" s="140">
        <v>4940</v>
      </c>
      <c r="I49" s="115">
        <v>39</v>
      </c>
      <c r="J49" s="116">
        <v>0.78947368421052633</v>
      </c>
    </row>
    <row r="50" spans="1:12" s="110" customFormat="1" ht="13.5" customHeight="1" x14ac:dyDescent="0.2">
      <c r="A50" s="120"/>
      <c r="B50" s="119" t="s">
        <v>107</v>
      </c>
      <c r="C50" s="113">
        <v>55.820763087843837</v>
      </c>
      <c r="D50" s="115">
        <v>6291</v>
      </c>
      <c r="E50" s="114">
        <v>6600</v>
      </c>
      <c r="F50" s="114">
        <v>6631</v>
      </c>
      <c r="G50" s="114">
        <v>6527</v>
      </c>
      <c r="H50" s="140">
        <v>6395</v>
      </c>
      <c r="I50" s="115">
        <v>-104</v>
      </c>
      <c r="J50" s="116">
        <v>-1.6262705238467552</v>
      </c>
    </row>
    <row r="51" spans="1:12" s="110" customFormat="1" ht="13.5" customHeight="1" x14ac:dyDescent="0.2">
      <c r="A51" s="118" t="s">
        <v>105</v>
      </c>
      <c r="B51" s="121" t="s">
        <v>108</v>
      </c>
      <c r="C51" s="113">
        <v>11.233362910381544</v>
      </c>
      <c r="D51" s="115">
        <v>1266</v>
      </c>
      <c r="E51" s="114">
        <v>1424</v>
      </c>
      <c r="F51" s="114">
        <v>1447</v>
      </c>
      <c r="G51" s="114">
        <v>1315</v>
      </c>
      <c r="H51" s="140">
        <v>1253</v>
      </c>
      <c r="I51" s="115">
        <v>13</v>
      </c>
      <c r="J51" s="116">
        <v>1.037509976057462</v>
      </c>
    </row>
    <row r="52" spans="1:12" s="110" customFormat="1" ht="13.5" customHeight="1" x14ac:dyDescent="0.2">
      <c r="A52" s="118"/>
      <c r="B52" s="121" t="s">
        <v>109</v>
      </c>
      <c r="C52" s="113">
        <v>72.307009760425913</v>
      </c>
      <c r="D52" s="115">
        <v>8149</v>
      </c>
      <c r="E52" s="114">
        <v>8564</v>
      </c>
      <c r="F52" s="114">
        <v>8576</v>
      </c>
      <c r="G52" s="114">
        <v>8487</v>
      </c>
      <c r="H52" s="140">
        <v>8272</v>
      </c>
      <c r="I52" s="115">
        <v>-123</v>
      </c>
      <c r="J52" s="116">
        <v>-1.486943907156673</v>
      </c>
    </row>
    <row r="53" spans="1:12" s="110" customFormat="1" ht="13.5" customHeight="1" x14ac:dyDescent="0.2">
      <c r="A53" s="118"/>
      <c r="B53" s="121" t="s">
        <v>110</v>
      </c>
      <c r="C53" s="113">
        <v>15.385980479148181</v>
      </c>
      <c r="D53" s="115">
        <v>1734</v>
      </c>
      <c r="E53" s="114">
        <v>1753</v>
      </c>
      <c r="F53" s="114">
        <v>1747</v>
      </c>
      <c r="G53" s="114">
        <v>1721</v>
      </c>
      <c r="H53" s="140">
        <v>1711</v>
      </c>
      <c r="I53" s="115">
        <v>23</v>
      </c>
      <c r="J53" s="116">
        <v>1.3442431326709527</v>
      </c>
    </row>
    <row r="54" spans="1:12" s="110" customFormat="1" ht="13.5" customHeight="1" x14ac:dyDescent="0.2">
      <c r="A54" s="120"/>
      <c r="B54" s="121" t="s">
        <v>111</v>
      </c>
      <c r="C54" s="113">
        <v>1.0736468500443657</v>
      </c>
      <c r="D54" s="115">
        <v>121</v>
      </c>
      <c r="E54" s="114">
        <v>127</v>
      </c>
      <c r="F54" s="114">
        <v>116</v>
      </c>
      <c r="G54" s="114">
        <v>106</v>
      </c>
      <c r="H54" s="140">
        <v>99</v>
      </c>
      <c r="I54" s="115">
        <v>22</v>
      </c>
      <c r="J54" s="116">
        <v>22.222222222222221</v>
      </c>
    </row>
    <row r="55" spans="1:12" s="110" customFormat="1" ht="13.5" customHeight="1" x14ac:dyDescent="0.2">
      <c r="A55" s="120"/>
      <c r="B55" s="121" t="s">
        <v>112</v>
      </c>
      <c r="C55" s="113">
        <v>0.36379769299023956</v>
      </c>
      <c r="D55" s="115">
        <v>41</v>
      </c>
      <c r="E55" s="114">
        <v>42</v>
      </c>
      <c r="F55" s="114">
        <v>39</v>
      </c>
      <c r="G55" s="114">
        <v>25</v>
      </c>
      <c r="H55" s="140">
        <v>22</v>
      </c>
      <c r="I55" s="115">
        <v>19</v>
      </c>
      <c r="J55" s="116">
        <v>86.36363636363636</v>
      </c>
    </row>
    <row r="56" spans="1:12" s="110" customFormat="1" ht="13.5" customHeight="1" x14ac:dyDescent="0.2">
      <c r="A56" s="118" t="s">
        <v>113</v>
      </c>
      <c r="B56" s="122" t="s">
        <v>116</v>
      </c>
      <c r="C56" s="113">
        <v>76.051464063886428</v>
      </c>
      <c r="D56" s="115">
        <v>8571</v>
      </c>
      <c r="E56" s="114">
        <v>9036</v>
      </c>
      <c r="F56" s="114">
        <v>9129</v>
      </c>
      <c r="G56" s="114">
        <v>8947</v>
      </c>
      <c r="H56" s="140">
        <v>8770</v>
      </c>
      <c r="I56" s="115">
        <v>-199</v>
      </c>
      <c r="J56" s="116">
        <v>-2.2690992018244014</v>
      </c>
    </row>
    <row r="57" spans="1:12" s="110" customFormat="1" ht="13.5" customHeight="1" x14ac:dyDescent="0.2">
      <c r="A57" s="142"/>
      <c r="B57" s="124" t="s">
        <v>117</v>
      </c>
      <c r="C57" s="125">
        <v>23.939662821650398</v>
      </c>
      <c r="D57" s="143">
        <v>2698</v>
      </c>
      <c r="E57" s="144">
        <v>2830</v>
      </c>
      <c r="F57" s="144">
        <v>2756</v>
      </c>
      <c r="G57" s="144">
        <v>2682</v>
      </c>
      <c r="H57" s="145">
        <v>2564</v>
      </c>
      <c r="I57" s="143">
        <v>134</v>
      </c>
      <c r="J57" s="146">
        <v>5.2262090483619348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139757</v>
      </c>
      <c r="E12" s="236">
        <v>140122</v>
      </c>
      <c r="F12" s="114">
        <v>140552</v>
      </c>
      <c r="G12" s="114">
        <v>137731</v>
      </c>
      <c r="H12" s="140">
        <v>138181</v>
      </c>
      <c r="I12" s="115">
        <v>1576</v>
      </c>
      <c r="J12" s="116">
        <v>1.1405330689458029</v>
      </c>
    </row>
    <row r="13" spans="1:15" s="110" customFormat="1" ht="12" customHeight="1" x14ac:dyDescent="0.2">
      <c r="A13" s="118" t="s">
        <v>105</v>
      </c>
      <c r="B13" s="119" t="s">
        <v>106</v>
      </c>
      <c r="C13" s="113">
        <v>51.062200819994708</v>
      </c>
      <c r="D13" s="115">
        <v>71363</v>
      </c>
      <c r="E13" s="114">
        <v>71277</v>
      </c>
      <c r="F13" s="114">
        <v>71645</v>
      </c>
      <c r="G13" s="114">
        <v>70086</v>
      </c>
      <c r="H13" s="140">
        <v>70028</v>
      </c>
      <c r="I13" s="115">
        <v>1335</v>
      </c>
      <c r="J13" s="116">
        <v>1.9063803050208488</v>
      </c>
    </row>
    <row r="14" spans="1:15" s="110" customFormat="1" ht="12" customHeight="1" x14ac:dyDescent="0.2">
      <c r="A14" s="118"/>
      <c r="B14" s="119" t="s">
        <v>107</v>
      </c>
      <c r="C14" s="113">
        <v>48.937799180005292</v>
      </c>
      <c r="D14" s="115">
        <v>68394</v>
      </c>
      <c r="E14" s="114">
        <v>68845</v>
      </c>
      <c r="F14" s="114">
        <v>68907</v>
      </c>
      <c r="G14" s="114">
        <v>67645</v>
      </c>
      <c r="H14" s="140">
        <v>68153</v>
      </c>
      <c r="I14" s="115">
        <v>241</v>
      </c>
      <c r="J14" s="116">
        <v>0.35361612841694423</v>
      </c>
    </row>
    <row r="15" spans="1:15" s="110" customFormat="1" ht="12" customHeight="1" x14ac:dyDescent="0.2">
      <c r="A15" s="118" t="s">
        <v>105</v>
      </c>
      <c r="B15" s="121" t="s">
        <v>108</v>
      </c>
      <c r="C15" s="113">
        <v>9.032821254033788</v>
      </c>
      <c r="D15" s="115">
        <v>12624</v>
      </c>
      <c r="E15" s="114">
        <v>13197</v>
      </c>
      <c r="F15" s="114">
        <v>13534</v>
      </c>
      <c r="G15" s="114">
        <v>12132</v>
      </c>
      <c r="H15" s="140">
        <v>12818</v>
      </c>
      <c r="I15" s="115">
        <v>-194</v>
      </c>
      <c r="J15" s="116">
        <v>-1.5134966453424872</v>
      </c>
    </row>
    <row r="16" spans="1:15" s="110" customFormat="1" ht="12" customHeight="1" x14ac:dyDescent="0.2">
      <c r="A16" s="118"/>
      <c r="B16" s="121" t="s">
        <v>109</v>
      </c>
      <c r="C16" s="113">
        <v>70.173944775574753</v>
      </c>
      <c r="D16" s="115">
        <v>98073</v>
      </c>
      <c r="E16" s="114">
        <v>98112</v>
      </c>
      <c r="F16" s="114">
        <v>98473</v>
      </c>
      <c r="G16" s="114">
        <v>97635</v>
      </c>
      <c r="H16" s="140">
        <v>97872</v>
      </c>
      <c r="I16" s="115">
        <v>201</v>
      </c>
      <c r="J16" s="116">
        <v>0.20537027954879844</v>
      </c>
    </row>
    <row r="17" spans="1:10" s="110" customFormat="1" ht="12" customHeight="1" x14ac:dyDescent="0.2">
      <c r="A17" s="118"/>
      <c r="B17" s="121" t="s">
        <v>110</v>
      </c>
      <c r="C17" s="113">
        <v>19.565388495746188</v>
      </c>
      <c r="D17" s="115">
        <v>27344</v>
      </c>
      <c r="E17" s="114">
        <v>27100</v>
      </c>
      <c r="F17" s="114">
        <v>26906</v>
      </c>
      <c r="G17" s="114">
        <v>26415</v>
      </c>
      <c r="H17" s="140">
        <v>26011</v>
      </c>
      <c r="I17" s="115">
        <v>1333</v>
      </c>
      <c r="J17" s="116">
        <v>5.1247549113836453</v>
      </c>
    </row>
    <row r="18" spans="1:10" s="110" customFormat="1" ht="12" customHeight="1" x14ac:dyDescent="0.2">
      <c r="A18" s="120"/>
      <c r="B18" s="121" t="s">
        <v>111</v>
      </c>
      <c r="C18" s="113">
        <v>1.2278454746452772</v>
      </c>
      <c r="D18" s="115">
        <v>1716</v>
      </c>
      <c r="E18" s="114">
        <v>1713</v>
      </c>
      <c r="F18" s="114">
        <v>1639</v>
      </c>
      <c r="G18" s="114">
        <v>1549</v>
      </c>
      <c r="H18" s="140">
        <v>1480</v>
      </c>
      <c r="I18" s="115">
        <v>236</v>
      </c>
      <c r="J18" s="116">
        <v>15.945945945945946</v>
      </c>
    </row>
    <row r="19" spans="1:10" s="110" customFormat="1" ht="12" customHeight="1" x14ac:dyDescent="0.2">
      <c r="A19" s="120"/>
      <c r="B19" s="121" t="s">
        <v>112</v>
      </c>
      <c r="C19" s="113">
        <v>0.39497127156421502</v>
      </c>
      <c r="D19" s="115">
        <v>552</v>
      </c>
      <c r="E19" s="114">
        <v>561</v>
      </c>
      <c r="F19" s="114">
        <v>541</v>
      </c>
      <c r="G19" s="114">
        <v>464</v>
      </c>
      <c r="H19" s="140">
        <v>420</v>
      </c>
      <c r="I19" s="115">
        <v>132</v>
      </c>
      <c r="J19" s="116">
        <v>31.428571428571427</v>
      </c>
    </row>
    <row r="20" spans="1:10" s="110" customFormat="1" ht="12" customHeight="1" x14ac:dyDescent="0.2">
      <c r="A20" s="118" t="s">
        <v>113</v>
      </c>
      <c r="B20" s="119" t="s">
        <v>181</v>
      </c>
      <c r="C20" s="113">
        <v>71.00753450632169</v>
      </c>
      <c r="D20" s="115">
        <v>99238</v>
      </c>
      <c r="E20" s="114">
        <v>99484</v>
      </c>
      <c r="F20" s="114">
        <v>99868</v>
      </c>
      <c r="G20" s="114">
        <v>97542</v>
      </c>
      <c r="H20" s="140">
        <v>98167</v>
      </c>
      <c r="I20" s="115">
        <v>1071</v>
      </c>
      <c r="J20" s="116">
        <v>1.0909979932156428</v>
      </c>
    </row>
    <row r="21" spans="1:10" s="110" customFormat="1" ht="12" customHeight="1" x14ac:dyDescent="0.2">
      <c r="A21" s="118"/>
      <c r="B21" s="119" t="s">
        <v>182</v>
      </c>
      <c r="C21" s="113">
        <v>28.992465493678313</v>
      </c>
      <c r="D21" s="115">
        <v>40519</v>
      </c>
      <c r="E21" s="114">
        <v>40638</v>
      </c>
      <c r="F21" s="114">
        <v>40684</v>
      </c>
      <c r="G21" s="114">
        <v>40189</v>
      </c>
      <c r="H21" s="140">
        <v>40014</v>
      </c>
      <c r="I21" s="115">
        <v>505</v>
      </c>
      <c r="J21" s="116">
        <v>1.2620582796021393</v>
      </c>
    </row>
    <row r="22" spans="1:10" s="110" customFormat="1" ht="12" customHeight="1" x14ac:dyDescent="0.2">
      <c r="A22" s="118" t="s">
        <v>113</v>
      </c>
      <c r="B22" s="119" t="s">
        <v>116</v>
      </c>
      <c r="C22" s="113">
        <v>83.293144529433235</v>
      </c>
      <c r="D22" s="115">
        <v>116408</v>
      </c>
      <c r="E22" s="114">
        <v>116930</v>
      </c>
      <c r="F22" s="114">
        <v>117206</v>
      </c>
      <c r="G22" s="114">
        <v>114976</v>
      </c>
      <c r="H22" s="140">
        <v>115865</v>
      </c>
      <c r="I22" s="115">
        <v>543</v>
      </c>
      <c r="J22" s="116">
        <v>0.46864885858542271</v>
      </c>
    </row>
    <row r="23" spans="1:10" s="110" customFormat="1" ht="12" customHeight="1" x14ac:dyDescent="0.2">
      <c r="A23" s="118"/>
      <c r="B23" s="119" t="s">
        <v>117</v>
      </c>
      <c r="C23" s="113">
        <v>16.618130039997997</v>
      </c>
      <c r="D23" s="115">
        <v>23225</v>
      </c>
      <c r="E23" s="114">
        <v>23069</v>
      </c>
      <c r="F23" s="114">
        <v>23217</v>
      </c>
      <c r="G23" s="114">
        <v>22625</v>
      </c>
      <c r="H23" s="140">
        <v>22202</v>
      </c>
      <c r="I23" s="115">
        <v>1023</v>
      </c>
      <c r="J23" s="116">
        <v>4.6076930006305741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111386</v>
      </c>
      <c r="E64" s="236">
        <v>111634</v>
      </c>
      <c r="F64" s="236">
        <v>112142</v>
      </c>
      <c r="G64" s="236">
        <v>110038</v>
      </c>
      <c r="H64" s="140">
        <v>110101</v>
      </c>
      <c r="I64" s="115">
        <v>1285</v>
      </c>
      <c r="J64" s="116">
        <v>1.1671101988174495</v>
      </c>
    </row>
    <row r="65" spans="1:12" s="110" customFormat="1" ht="12" customHeight="1" x14ac:dyDescent="0.2">
      <c r="A65" s="118" t="s">
        <v>105</v>
      </c>
      <c r="B65" s="119" t="s">
        <v>106</v>
      </c>
      <c r="C65" s="113">
        <v>52.157362684718009</v>
      </c>
      <c r="D65" s="235">
        <v>58096</v>
      </c>
      <c r="E65" s="236">
        <v>58185</v>
      </c>
      <c r="F65" s="236">
        <v>58640</v>
      </c>
      <c r="G65" s="236">
        <v>57505</v>
      </c>
      <c r="H65" s="140">
        <v>57374</v>
      </c>
      <c r="I65" s="115">
        <v>722</v>
      </c>
      <c r="J65" s="116">
        <v>1.2584097326315056</v>
      </c>
    </row>
    <row r="66" spans="1:12" s="110" customFormat="1" ht="12" customHeight="1" x14ac:dyDescent="0.2">
      <c r="A66" s="118"/>
      <c r="B66" s="119" t="s">
        <v>107</v>
      </c>
      <c r="C66" s="113">
        <v>47.842637315281991</v>
      </c>
      <c r="D66" s="235">
        <v>53290</v>
      </c>
      <c r="E66" s="236">
        <v>53449</v>
      </c>
      <c r="F66" s="236">
        <v>53502</v>
      </c>
      <c r="G66" s="236">
        <v>52533</v>
      </c>
      <c r="H66" s="140">
        <v>52727</v>
      </c>
      <c r="I66" s="115">
        <v>563</v>
      </c>
      <c r="J66" s="116">
        <v>1.0677641436076393</v>
      </c>
    </row>
    <row r="67" spans="1:12" s="110" customFormat="1" ht="12" customHeight="1" x14ac:dyDescent="0.2">
      <c r="A67" s="118" t="s">
        <v>105</v>
      </c>
      <c r="B67" s="121" t="s">
        <v>108</v>
      </c>
      <c r="C67" s="113">
        <v>9.6071319555419894</v>
      </c>
      <c r="D67" s="235">
        <v>10701</v>
      </c>
      <c r="E67" s="236">
        <v>11087</v>
      </c>
      <c r="F67" s="236">
        <v>11286</v>
      </c>
      <c r="G67" s="236">
        <v>10139</v>
      </c>
      <c r="H67" s="140">
        <v>10534</v>
      </c>
      <c r="I67" s="115">
        <v>167</v>
      </c>
      <c r="J67" s="116">
        <v>1.5853426998291247</v>
      </c>
    </row>
    <row r="68" spans="1:12" s="110" customFormat="1" ht="12" customHeight="1" x14ac:dyDescent="0.2">
      <c r="A68" s="118"/>
      <c r="B68" s="121" t="s">
        <v>109</v>
      </c>
      <c r="C68" s="113">
        <v>71.195661932379295</v>
      </c>
      <c r="D68" s="235">
        <v>79302</v>
      </c>
      <c r="E68" s="236">
        <v>79453</v>
      </c>
      <c r="F68" s="236">
        <v>79990</v>
      </c>
      <c r="G68" s="236">
        <v>79476</v>
      </c>
      <c r="H68" s="140">
        <v>79496</v>
      </c>
      <c r="I68" s="115">
        <v>-194</v>
      </c>
      <c r="J68" s="116">
        <v>-0.24403743584582871</v>
      </c>
    </row>
    <row r="69" spans="1:12" s="110" customFormat="1" ht="12" customHeight="1" x14ac:dyDescent="0.2">
      <c r="A69" s="118"/>
      <c r="B69" s="121" t="s">
        <v>110</v>
      </c>
      <c r="C69" s="113">
        <v>17.90709783994398</v>
      </c>
      <c r="D69" s="235">
        <v>19946</v>
      </c>
      <c r="E69" s="236">
        <v>19659</v>
      </c>
      <c r="F69" s="236">
        <v>19482</v>
      </c>
      <c r="G69" s="236">
        <v>19124</v>
      </c>
      <c r="H69" s="140">
        <v>18825</v>
      </c>
      <c r="I69" s="115">
        <v>1121</v>
      </c>
      <c r="J69" s="116">
        <v>5.9548472775564409</v>
      </c>
    </row>
    <row r="70" spans="1:12" s="110" customFormat="1" ht="12" customHeight="1" x14ac:dyDescent="0.2">
      <c r="A70" s="120"/>
      <c r="B70" s="121" t="s">
        <v>111</v>
      </c>
      <c r="C70" s="113">
        <v>1.2901082721347386</v>
      </c>
      <c r="D70" s="235">
        <v>1437</v>
      </c>
      <c r="E70" s="236">
        <v>1435</v>
      </c>
      <c r="F70" s="236">
        <v>1384</v>
      </c>
      <c r="G70" s="236">
        <v>1299</v>
      </c>
      <c r="H70" s="140">
        <v>1246</v>
      </c>
      <c r="I70" s="115">
        <v>191</v>
      </c>
      <c r="J70" s="116">
        <v>15.329052969502408</v>
      </c>
    </row>
    <row r="71" spans="1:12" s="110" customFormat="1" ht="12" customHeight="1" x14ac:dyDescent="0.2">
      <c r="A71" s="120"/>
      <c r="B71" s="121" t="s">
        <v>112</v>
      </c>
      <c r="C71" s="113">
        <v>0.39861382938609879</v>
      </c>
      <c r="D71" s="235">
        <v>444</v>
      </c>
      <c r="E71" s="236">
        <v>447</v>
      </c>
      <c r="F71" s="236">
        <v>437</v>
      </c>
      <c r="G71" s="236">
        <v>383</v>
      </c>
      <c r="H71" s="140">
        <v>340</v>
      </c>
      <c r="I71" s="115">
        <v>104</v>
      </c>
      <c r="J71" s="116">
        <v>30.588235294117649</v>
      </c>
    </row>
    <row r="72" spans="1:12" s="110" customFormat="1" ht="12" customHeight="1" x14ac:dyDescent="0.2">
      <c r="A72" s="118" t="s">
        <v>113</v>
      </c>
      <c r="B72" s="119" t="s">
        <v>181</v>
      </c>
      <c r="C72" s="113">
        <v>69.247481730199482</v>
      </c>
      <c r="D72" s="235">
        <v>77132</v>
      </c>
      <c r="E72" s="236">
        <v>77296</v>
      </c>
      <c r="F72" s="236">
        <v>77940</v>
      </c>
      <c r="G72" s="236">
        <v>76201</v>
      </c>
      <c r="H72" s="140">
        <v>76560</v>
      </c>
      <c r="I72" s="115">
        <v>572</v>
      </c>
      <c r="J72" s="116">
        <v>0.74712643678160917</v>
      </c>
    </row>
    <row r="73" spans="1:12" s="110" customFormat="1" ht="12" customHeight="1" x14ac:dyDescent="0.2">
      <c r="A73" s="118"/>
      <c r="B73" s="119" t="s">
        <v>182</v>
      </c>
      <c r="C73" s="113">
        <v>30.752518269800515</v>
      </c>
      <c r="D73" s="115">
        <v>34254</v>
      </c>
      <c r="E73" s="114">
        <v>34338</v>
      </c>
      <c r="F73" s="114">
        <v>34202</v>
      </c>
      <c r="G73" s="114">
        <v>33837</v>
      </c>
      <c r="H73" s="140">
        <v>33541</v>
      </c>
      <c r="I73" s="115">
        <v>713</v>
      </c>
      <c r="J73" s="116">
        <v>2.1257565367758864</v>
      </c>
    </row>
    <row r="74" spans="1:12" s="110" customFormat="1" ht="12" customHeight="1" x14ac:dyDescent="0.2">
      <c r="A74" s="118" t="s">
        <v>113</v>
      </c>
      <c r="B74" s="119" t="s">
        <v>116</v>
      </c>
      <c r="C74" s="113">
        <v>78.759449122870024</v>
      </c>
      <c r="D74" s="115">
        <v>87727</v>
      </c>
      <c r="E74" s="114">
        <v>88249</v>
      </c>
      <c r="F74" s="114">
        <v>88567</v>
      </c>
      <c r="G74" s="114">
        <v>87069</v>
      </c>
      <c r="H74" s="140">
        <v>87414</v>
      </c>
      <c r="I74" s="115">
        <v>313</v>
      </c>
      <c r="J74" s="116">
        <v>0.35806621364998742</v>
      </c>
    </row>
    <row r="75" spans="1:12" s="110" customFormat="1" ht="12" customHeight="1" x14ac:dyDescent="0.2">
      <c r="A75" s="142"/>
      <c r="B75" s="124" t="s">
        <v>117</v>
      </c>
      <c r="C75" s="125">
        <v>21.143590756468498</v>
      </c>
      <c r="D75" s="143">
        <v>23551</v>
      </c>
      <c r="E75" s="144">
        <v>23274</v>
      </c>
      <c r="F75" s="144">
        <v>23463</v>
      </c>
      <c r="G75" s="144">
        <v>22850</v>
      </c>
      <c r="H75" s="145">
        <v>22580</v>
      </c>
      <c r="I75" s="143">
        <v>971</v>
      </c>
      <c r="J75" s="146">
        <v>4.3002657218777678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139757</v>
      </c>
      <c r="G11" s="114">
        <v>140122</v>
      </c>
      <c r="H11" s="114">
        <v>140552</v>
      </c>
      <c r="I11" s="114">
        <v>137731</v>
      </c>
      <c r="J11" s="140">
        <v>138181</v>
      </c>
      <c r="K11" s="114">
        <v>1576</v>
      </c>
      <c r="L11" s="116">
        <v>1.1405330689458029</v>
      </c>
    </row>
    <row r="12" spans="1:17" s="110" customFormat="1" ht="24.95" customHeight="1" x14ac:dyDescent="0.2">
      <c r="A12" s="604" t="s">
        <v>185</v>
      </c>
      <c r="B12" s="605"/>
      <c r="C12" s="605"/>
      <c r="D12" s="606"/>
      <c r="E12" s="113">
        <v>51.062200819994708</v>
      </c>
      <c r="F12" s="115">
        <v>71363</v>
      </c>
      <c r="G12" s="114">
        <v>71277</v>
      </c>
      <c r="H12" s="114">
        <v>71645</v>
      </c>
      <c r="I12" s="114">
        <v>70086</v>
      </c>
      <c r="J12" s="140">
        <v>70028</v>
      </c>
      <c r="K12" s="114">
        <v>1335</v>
      </c>
      <c r="L12" s="116">
        <v>1.9063803050208488</v>
      </c>
    </row>
    <row r="13" spans="1:17" s="110" customFormat="1" ht="15" customHeight="1" x14ac:dyDescent="0.2">
      <c r="A13" s="120"/>
      <c r="B13" s="612" t="s">
        <v>107</v>
      </c>
      <c r="C13" s="612"/>
      <c r="E13" s="113">
        <v>48.937799180005292</v>
      </c>
      <c r="F13" s="115">
        <v>68394</v>
      </c>
      <c r="G13" s="114">
        <v>68845</v>
      </c>
      <c r="H13" s="114">
        <v>68907</v>
      </c>
      <c r="I13" s="114">
        <v>67645</v>
      </c>
      <c r="J13" s="140">
        <v>68153</v>
      </c>
      <c r="K13" s="114">
        <v>241</v>
      </c>
      <c r="L13" s="116">
        <v>0.35361612841694423</v>
      </c>
    </row>
    <row r="14" spans="1:17" s="110" customFormat="1" ht="24.95" customHeight="1" x14ac:dyDescent="0.2">
      <c r="A14" s="604" t="s">
        <v>186</v>
      </c>
      <c r="B14" s="605"/>
      <c r="C14" s="605"/>
      <c r="D14" s="606"/>
      <c r="E14" s="113">
        <v>9.032821254033788</v>
      </c>
      <c r="F14" s="115">
        <v>12624</v>
      </c>
      <c r="G14" s="114">
        <v>13197</v>
      </c>
      <c r="H14" s="114">
        <v>13534</v>
      </c>
      <c r="I14" s="114">
        <v>12132</v>
      </c>
      <c r="J14" s="140">
        <v>12818</v>
      </c>
      <c r="K14" s="114">
        <v>-194</v>
      </c>
      <c r="L14" s="116">
        <v>-1.5134966453424872</v>
      </c>
    </row>
    <row r="15" spans="1:17" s="110" customFormat="1" ht="15" customHeight="1" x14ac:dyDescent="0.2">
      <c r="A15" s="120"/>
      <c r="B15" s="119"/>
      <c r="C15" s="258" t="s">
        <v>106</v>
      </c>
      <c r="E15" s="113">
        <v>52.78833967046895</v>
      </c>
      <c r="F15" s="115">
        <v>6664</v>
      </c>
      <c r="G15" s="114">
        <v>6977</v>
      </c>
      <c r="H15" s="114">
        <v>7225</v>
      </c>
      <c r="I15" s="114">
        <v>6398</v>
      </c>
      <c r="J15" s="140">
        <v>6694</v>
      </c>
      <c r="K15" s="114">
        <v>-30</v>
      </c>
      <c r="L15" s="116">
        <v>-0.44816253361218999</v>
      </c>
    </row>
    <row r="16" spans="1:17" s="110" customFormat="1" ht="15" customHeight="1" x14ac:dyDescent="0.2">
      <c r="A16" s="120"/>
      <c r="B16" s="119"/>
      <c r="C16" s="258" t="s">
        <v>107</v>
      </c>
      <c r="E16" s="113">
        <v>47.21166032953105</v>
      </c>
      <c r="F16" s="115">
        <v>5960</v>
      </c>
      <c r="G16" s="114">
        <v>6220</v>
      </c>
      <c r="H16" s="114">
        <v>6309</v>
      </c>
      <c r="I16" s="114">
        <v>5734</v>
      </c>
      <c r="J16" s="140">
        <v>6124</v>
      </c>
      <c r="K16" s="114">
        <v>-164</v>
      </c>
      <c r="L16" s="116">
        <v>-2.6779882429784454</v>
      </c>
    </row>
    <row r="17" spans="1:12" s="110" customFormat="1" ht="15" customHeight="1" x14ac:dyDescent="0.2">
      <c r="A17" s="120"/>
      <c r="B17" s="121" t="s">
        <v>109</v>
      </c>
      <c r="C17" s="258"/>
      <c r="E17" s="113">
        <v>70.173944775574753</v>
      </c>
      <c r="F17" s="115">
        <v>98073</v>
      </c>
      <c r="G17" s="114">
        <v>98112</v>
      </c>
      <c r="H17" s="114">
        <v>98473</v>
      </c>
      <c r="I17" s="114">
        <v>97635</v>
      </c>
      <c r="J17" s="140">
        <v>97872</v>
      </c>
      <c r="K17" s="114">
        <v>201</v>
      </c>
      <c r="L17" s="116">
        <v>0.20537027954879844</v>
      </c>
    </row>
    <row r="18" spans="1:12" s="110" customFormat="1" ht="15" customHeight="1" x14ac:dyDescent="0.2">
      <c r="A18" s="120"/>
      <c r="B18" s="119"/>
      <c r="C18" s="258" t="s">
        <v>106</v>
      </c>
      <c r="E18" s="113">
        <v>50.838660997420291</v>
      </c>
      <c r="F18" s="115">
        <v>49859</v>
      </c>
      <c r="G18" s="114">
        <v>49639</v>
      </c>
      <c r="H18" s="114">
        <v>49879</v>
      </c>
      <c r="I18" s="114">
        <v>49470</v>
      </c>
      <c r="J18" s="140">
        <v>49356</v>
      </c>
      <c r="K18" s="114">
        <v>503</v>
      </c>
      <c r="L18" s="116">
        <v>1.0191263473539185</v>
      </c>
    </row>
    <row r="19" spans="1:12" s="110" customFormat="1" ht="15" customHeight="1" x14ac:dyDescent="0.2">
      <c r="A19" s="120"/>
      <c r="B19" s="119"/>
      <c r="C19" s="258" t="s">
        <v>107</v>
      </c>
      <c r="E19" s="113">
        <v>49.161339002579709</v>
      </c>
      <c r="F19" s="115">
        <v>48214</v>
      </c>
      <c r="G19" s="114">
        <v>48473</v>
      </c>
      <c r="H19" s="114">
        <v>48594</v>
      </c>
      <c r="I19" s="114">
        <v>48165</v>
      </c>
      <c r="J19" s="140">
        <v>48516</v>
      </c>
      <c r="K19" s="114">
        <v>-302</v>
      </c>
      <c r="L19" s="116">
        <v>-0.62247505977409512</v>
      </c>
    </row>
    <row r="20" spans="1:12" s="110" customFormat="1" ht="15" customHeight="1" x14ac:dyDescent="0.2">
      <c r="A20" s="120"/>
      <c r="B20" s="121" t="s">
        <v>110</v>
      </c>
      <c r="C20" s="258"/>
      <c r="E20" s="113">
        <v>19.565388495746188</v>
      </c>
      <c r="F20" s="115">
        <v>27344</v>
      </c>
      <c r="G20" s="114">
        <v>27100</v>
      </c>
      <c r="H20" s="114">
        <v>26906</v>
      </c>
      <c r="I20" s="114">
        <v>26415</v>
      </c>
      <c r="J20" s="140">
        <v>26011</v>
      </c>
      <c r="K20" s="114">
        <v>1333</v>
      </c>
      <c r="L20" s="116">
        <v>5.1247549113836453</v>
      </c>
    </row>
    <row r="21" spans="1:12" s="110" customFormat="1" ht="15" customHeight="1" x14ac:dyDescent="0.2">
      <c r="A21" s="120"/>
      <c r="B21" s="119"/>
      <c r="C21" s="258" t="s">
        <v>106</v>
      </c>
      <c r="E21" s="113">
        <v>50.749707431246343</v>
      </c>
      <c r="F21" s="115">
        <v>13877</v>
      </c>
      <c r="G21" s="114">
        <v>13707</v>
      </c>
      <c r="H21" s="114">
        <v>13629</v>
      </c>
      <c r="I21" s="114">
        <v>13362</v>
      </c>
      <c r="J21" s="140">
        <v>13160</v>
      </c>
      <c r="K21" s="114">
        <v>717</v>
      </c>
      <c r="L21" s="116">
        <v>5.448328267477204</v>
      </c>
    </row>
    <row r="22" spans="1:12" s="110" customFormat="1" ht="15" customHeight="1" x14ac:dyDescent="0.2">
      <c r="A22" s="120"/>
      <c r="B22" s="119"/>
      <c r="C22" s="258" t="s">
        <v>107</v>
      </c>
      <c r="E22" s="113">
        <v>49.250292568753657</v>
      </c>
      <c r="F22" s="115">
        <v>13467</v>
      </c>
      <c r="G22" s="114">
        <v>13393</v>
      </c>
      <c r="H22" s="114">
        <v>13277</v>
      </c>
      <c r="I22" s="114">
        <v>13053</v>
      </c>
      <c r="J22" s="140">
        <v>12851</v>
      </c>
      <c r="K22" s="114">
        <v>616</v>
      </c>
      <c r="L22" s="116">
        <v>4.7934012917282702</v>
      </c>
    </row>
    <row r="23" spans="1:12" s="110" customFormat="1" ht="15" customHeight="1" x14ac:dyDescent="0.2">
      <c r="A23" s="120"/>
      <c r="B23" s="121" t="s">
        <v>111</v>
      </c>
      <c r="C23" s="258"/>
      <c r="E23" s="113">
        <v>1.2278454746452772</v>
      </c>
      <c r="F23" s="115">
        <v>1716</v>
      </c>
      <c r="G23" s="114">
        <v>1713</v>
      </c>
      <c r="H23" s="114">
        <v>1639</v>
      </c>
      <c r="I23" s="114">
        <v>1549</v>
      </c>
      <c r="J23" s="140">
        <v>1480</v>
      </c>
      <c r="K23" s="114">
        <v>236</v>
      </c>
      <c r="L23" s="116">
        <v>15.945945945945946</v>
      </c>
    </row>
    <row r="24" spans="1:12" s="110" customFormat="1" ht="15" customHeight="1" x14ac:dyDescent="0.2">
      <c r="A24" s="120"/>
      <c r="B24" s="119"/>
      <c r="C24" s="258" t="s">
        <v>106</v>
      </c>
      <c r="E24" s="113">
        <v>56.11888111888112</v>
      </c>
      <c r="F24" s="115">
        <v>963</v>
      </c>
      <c r="G24" s="114">
        <v>954</v>
      </c>
      <c r="H24" s="114">
        <v>912</v>
      </c>
      <c r="I24" s="114">
        <v>856</v>
      </c>
      <c r="J24" s="140">
        <v>818</v>
      </c>
      <c r="K24" s="114">
        <v>145</v>
      </c>
      <c r="L24" s="116">
        <v>17.726161369193154</v>
      </c>
    </row>
    <row r="25" spans="1:12" s="110" customFormat="1" ht="15" customHeight="1" x14ac:dyDescent="0.2">
      <c r="A25" s="120"/>
      <c r="B25" s="119"/>
      <c r="C25" s="258" t="s">
        <v>107</v>
      </c>
      <c r="E25" s="113">
        <v>43.88111888111888</v>
      </c>
      <c r="F25" s="115">
        <v>753</v>
      </c>
      <c r="G25" s="114">
        <v>759</v>
      </c>
      <c r="H25" s="114">
        <v>727</v>
      </c>
      <c r="I25" s="114">
        <v>693</v>
      </c>
      <c r="J25" s="140">
        <v>662</v>
      </c>
      <c r="K25" s="114">
        <v>91</v>
      </c>
      <c r="L25" s="116">
        <v>13.746223564954683</v>
      </c>
    </row>
    <row r="26" spans="1:12" s="110" customFormat="1" ht="15" customHeight="1" x14ac:dyDescent="0.2">
      <c r="A26" s="120"/>
      <c r="C26" s="121" t="s">
        <v>187</v>
      </c>
      <c r="D26" s="110" t="s">
        <v>188</v>
      </c>
      <c r="E26" s="113">
        <v>0.39497127156421502</v>
      </c>
      <c r="F26" s="115">
        <v>552</v>
      </c>
      <c r="G26" s="114">
        <v>561</v>
      </c>
      <c r="H26" s="114">
        <v>541</v>
      </c>
      <c r="I26" s="114">
        <v>464</v>
      </c>
      <c r="J26" s="140">
        <v>420</v>
      </c>
      <c r="K26" s="114">
        <v>132</v>
      </c>
      <c r="L26" s="116">
        <v>31.428571428571427</v>
      </c>
    </row>
    <row r="27" spans="1:12" s="110" customFormat="1" ht="15" customHeight="1" x14ac:dyDescent="0.2">
      <c r="A27" s="120"/>
      <c r="B27" s="119"/>
      <c r="D27" s="259" t="s">
        <v>106</v>
      </c>
      <c r="E27" s="113">
        <v>54.710144927536234</v>
      </c>
      <c r="F27" s="115">
        <v>302</v>
      </c>
      <c r="G27" s="114">
        <v>310</v>
      </c>
      <c r="H27" s="114">
        <v>287</v>
      </c>
      <c r="I27" s="114">
        <v>234</v>
      </c>
      <c r="J27" s="140">
        <v>214</v>
      </c>
      <c r="K27" s="114">
        <v>88</v>
      </c>
      <c r="L27" s="116">
        <v>41.121495327102807</v>
      </c>
    </row>
    <row r="28" spans="1:12" s="110" customFormat="1" ht="15" customHeight="1" x14ac:dyDescent="0.2">
      <c r="A28" s="120"/>
      <c r="B28" s="119"/>
      <c r="D28" s="259" t="s">
        <v>107</v>
      </c>
      <c r="E28" s="113">
        <v>45.289855072463766</v>
      </c>
      <c r="F28" s="115">
        <v>250</v>
      </c>
      <c r="G28" s="114">
        <v>251</v>
      </c>
      <c r="H28" s="114">
        <v>254</v>
      </c>
      <c r="I28" s="114">
        <v>230</v>
      </c>
      <c r="J28" s="140">
        <v>206</v>
      </c>
      <c r="K28" s="114">
        <v>44</v>
      </c>
      <c r="L28" s="116">
        <v>21.359223300970875</v>
      </c>
    </row>
    <row r="29" spans="1:12" s="110" customFormat="1" ht="24.95" customHeight="1" x14ac:dyDescent="0.2">
      <c r="A29" s="604" t="s">
        <v>189</v>
      </c>
      <c r="B29" s="605"/>
      <c r="C29" s="605"/>
      <c r="D29" s="606"/>
      <c r="E29" s="113">
        <v>83.293144529433235</v>
      </c>
      <c r="F29" s="115">
        <v>116408</v>
      </c>
      <c r="G29" s="114">
        <v>116930</v>
      </c>
      <c r="H29" s="114">
        <v>117206</v>
      </c>
      <c r="I29" s="114">
        <v>114976</v>
      </c>
      <c r="J29" s="140">
        <v>115865</v>
      </c>
      <c r="K29" s="114">
        <v>543</v>
      </c>
      <c r="L29" s="116">
        <v>0.46864885858542271</v>
      </c>
    </row>
    <row r="30" spans="1:12" s="110" customFormat="1" ht="15" customHeight="1" x14ac:dyDescent="0.2">
      <c r="A30" s="120"/>
      <c r="B30" s="119"/>
      <c r="C30" s="258" t="s">
        <v>106</v>
      </c>
      <c r="E30" s="113">
        <v>49.597106728059927</v>
      </c>
      <c r="F30" s="115">
        <v>57735</v>
      </c>
      <c r="G30" s="114">
        <v>57856</v>
      </c>
      <c r="H30" s="114">
        <v>58066</v>
      </c>
      <c r="I30" s="114">
        <v>56803</v>
      </c>
      <c r="J30" s="140">
        <v>57074</v>
      </c>
      <c r="K30" s="114">
        <v>661</v>
      </c>
      <c r="L30" s="116">
        <v>1.1581455654063146</v>
      </c>
    </row>
    <row r="31" spans="1:12" s="110" customFormat="1" ht="15" customHeight="1" x14ac:dyDescent="0.2">
      <c r="A31" s="120"/>
      <c r="B31" s="119"/>
      <c r="C31" s="258" t="s">
        <v>107</v>
      </c>
      <c r="E31" s="113">
        <v>50.402893271940073</v>
      </c>
      <c r="F31" s="115">
        <v>58673</v>
      </c>
      <c r="G31" s="114">
        <v>59074</v>
      </c>
      <c r="H31" s="114">
        <v>59140</v>
      </c>
      <c r="I31" s="114">
        <v>58173</v>
      </c>
      <c r="J31" s="140">
        <v>58791</v>
      </c>
      <c r="K31" s="114">
        <v>-118</v>
      </c>
      <c r="L31" s="116">
        <v>-0.20071099317922811</v>
      </c>
    </row>
    <row r="32" spans="1:12" s="110" customFormat="1" ht="15" customHeight="1" x14ac:dyDescent="0.2">
      <c r="A32" s="120"/>
      <c r="B32" s="119" t="s">
        <v>117</v>
      </c>
      <c r="C32" s="258"/>
      <c r="E32" s="113">
        <v>16.618130039997997</v>
      </c>
      <c r="F32" s="115">
        <v>23225</v>
      </c>
      <c r="G32" s="114">
        <v>23069</v>
      </c>
      <c r="H32" s="114">
        <v>23217</v>
      </c>
      <c r="I32" s="114">
        <v>22625</v>
      </c>
      <c r="J32" s="140">
        <v>22202</v>
      </c>
      <c r="K32" s="114">
        <v>1023</v>
      </c>
      <c r="L32" s="116">
        <v>4.6076930006305741</v>
      </c>
    </row>
    <row r="33" spans="1:12" s="110" customFormat="1" ht="15" customHeight="1" x14ac:dyDescent="0.2">
      <c r="A33" s="120"/>
      <c r="B33" s="119"/>
      <c r="C33" s="258" t="s">
        <v>106</v>
      </c>
      <c r="E33" s="113">
        <v>58.346609257265875</v>
      </c>
      <c r="F33" s="115">
        <v>13551</v>
      </c>
      <c r="G33" s="114">
        <v>13345</v>
      </c>
      <c r="H33" s="114">
        <v>13499</v>
      </c>
      <c r="I33" s="114">
        <v>13197</v>
      </c>
      <c r="J33" s="140">
        <v>12881</v>
      </c>
      <c r="K33" s="114">
        <v>670</v>
      </c>
      <c r="L33" s="116">
        <v>5.2014595140128872</v>
      </c>
    </row>
    <row r="34" spans="1:12" s="110" customFormat="1" ht="15" customHeight="1" x14ac:dyDescent="0.2">
      <c r="A34" s="120"/>
      <c r="B34" s="119"/>
      <c r="C34" s="258" t="s">
        <v>107</v>
      </c>
      <c r="E34" s="113">
        <v>41.653390742734125</v>
      </c>
      <c r="F34" s="115">
        <v>9674</v>
      </c>
      <c r="G34" s="114">
        <v>9724</v>
      </c>
      <c r="H34" s="114">
        <v>9718</v>
      </c>
      <c r="I34" s="114">
        <v>9428</v>
      </c>
      <c r="J34" s="140">
        <v>9321</v>
      </c>
      <c r="K34" s="114">
        <v>353</v>
      </c>
      <c r="L34" s="116">
        <v>3.787147301791653</v>
      </c>
    </row>
    <row r="35" spans="1:12" s="110" customFormat="1" ht="24.95" customHeight="1" x14ac:dyDescent="0.2">
      <c r="A35" s="604" t="s">
        <v>190</v>
      </c>
      <c r="B35" s="605"/>
      <c r="C35" s="605"/>
      <c r="D35" s="606"/>
      <c r="E35" s="113">
        <v>71.00753450632169</v>
      </c>
      <c r="F35" s="115">
        <v>99238</v>
      </c>
      <c r="G35" s="114">
        <v>99484</v>
      </c>
      <c r="H35" s="114">
        <v>99868</v>
      </c>
      <c r="I35" s="114">
        <v>97542</v>
      </c>
      <c r="J35" s="140">
        <v>98167</v>
      </c>
      <c r="K35" s="114">
        <v>1071</v>
      </c>
      <c r="L35" s="116">
        <v>1.0909979932156428</v>
      </c>
    </row>
    <row r="36" spans="1:12" s="110" customFormat="1" ht="15" customHeight="1" x14ac:dyDescent="0.2">
      <c r="A36" s="120"/>
      <c r="B36" s="119"/>
      <c r="C36" s="258" t="s">
        <v>106</v>
      </c>
      <c r="E36" s="113">
        <v>61.632640722303954</v>
      </c>
      <c r="F36" s="115">
        <v>61163</v>
      </c>
      <c r="G36" s="114">
        <v>61146</v>
      </c>
      <c r="H36" s="114">
        <v>61414</v>
      </c>
      <c r="I36" s="114">
        <v>59967</v>
      </c>
      <c r="J36" s="140">
        <v>60066</v>
      </c>
      <c r="K36" s="114">
        <v>1097</v>
      </c>
      <c r="L36" s="116">
        <v>1.8263243765191624</v>
      </c>
    </row>
    <row r="37" spans="1:12" s="110" customFormat="1" ht="15" customHeight="1" x14ac:dyDescent="0.2">
      <c r="A37" s="120"/>
      <c r="B37" s="119"/>
      <c r="C37" s="258" t="s">
        <v>107</v>
      </c>
      <c r="E37" s="113">
        <v>38.367359277696046</v>
      </c>
      <c r="F37" s="115">
        <v>38075</v>
      </c>
      <c r="G37" s="114">
        <v>38338</v>
      </c>
      <c r="H37" s="114">
        <v>38454</v>
      </c>
      <c r="I37" s="114">
        <v>37575</v>
      </c>
      <c r="J37" s="140">
        <v>38101</v>
      </c>
      <c r="K37" s="114">
        <v>-26</v>
      </c>
      <c r="L37" s="116">
        <v>-6.8239678748589272E-2</v>
      </c>
    </row>
    <row r="38" spans="1:12" s="110" customFormat="1" ht="15" customHeight="1" x14ac:dyDescent="0.2">
      <c r="A38" s="120"/>
      <c r="B38" s="119" t="s">
        <v>182</v>
      </c>
      <c r="C38" s="258"/>
      <c r="E38" s="113">
        <v>28.992465493678313</v>
      </c>
      <c r="F38" s="115">
        <v>40519</v>
      </c>
      <c r="G38" s="114">
        <v>40638</v>
      </c>
      <c r="H38" s="114">
        <v>40684</v>
      </c>
      <c r="I38" s="114">
        <v>40189</v>
      </c>
      <c r="J38" s="140">
        <v>40014</v>
      </c>
      <c r="K38" s="114">
        <v>505</v>
      </c>
      <c r="L38" s="116">
        <v>1.2620582796021393</v>
      </c>
    </row>
    <row r="39" spans="1:12" s="110" customFormat="1" ht="15" customHeight="1" x14ac:dyDescent="0.2">
      <c r="A39" s="120"/>
      <c r="B39" s="119"/>
      <c r="C39" s="258" t="s">
        <v>106</v>
      </c>
      <c r="E39" s="113">
        <v>25.173375453490955</v>
      </c>
      <c r="F39" s="115">
        <v>10200</v>
      </c>
      <c r="G39" s="114">
        <v>10131</v>
      </c>
      <c r="H39" s="114">
        <v>10231</v>
      </c>
      <c r="I39" s="114">
        <v>10119</v>
      </c>
      <c r="J39" s="140">
        <v>9962</v>
      </c>
      <c r="K39" s="114">
        <v>238</v>
      </c>
      <c r="L39" s="116">
        <v>2.3890784982935154</v>
      </c>
    </row>
    <row r="40" spans="1:12" s="110" customFormat="1" ht="15" customHeight="1" x14ac:dyDescent="0.2">
      <c r="A40" s="120"/>
      <c r="B40" s="119"/>
      <c r="C40" s="258" t="s">
        <v>107</v>
      </c>
      <c r="E40" s="113">
        <v>74.826624546509052</v>
      </c>
      <c r="F40" s="115">
        <v>30319</v>
      </c>
      <c r="G40" s="114">
        <v>30507</v>
      </c>
      <c r="H40" s="114">
        <v>30453</v>
      </c>
      <c r="I40" s="114">
        <v>30070</v>
      </c>
      <c r="J40" s="140">
        <v>30052</v>
      </c>
      <c r="K40" s="114">
        <v>267</v>
      </c>
      <c r="L40" s="116">
        <v>0.88846000266205249</v>
      </c>
    </row>
    <row r="41" spans="1:12" s="110" customFormat="1" ht="24.75" customHeight="1" x14ac:dyDescent="0.2">
      <c r="A41" s="604" t="s">
        <v>518</v>
      </c>
      <c r="B41" s="605"/>
      <c r="C41" s="605"/>
      <c r="D41" s="606"/>
      <c r="E41" s="113">
        <v>4.1121374957962749</v>
      </c>
      <c r="F41" s="115">
        <v>5747</v>
      </c>
      <c r="G41" s="114">
        <v>6355</v>
      </c>
      <c r="H41" s="114">
        <v>6502</v>
      </c>
      <c r="I41" s="114">
        <v>4914</v>
      </c>
      <c r="J41" s="140">
        <v>5722</v>
      </c>
      <c r="K41" s="114">
        <v>25</v>
      </c>
      <c r="L41" s="116">
        <v>0.43691017126878712</v>
      </c>
    </row>
    <row r="42" spans="1:12" s="110" customFormat="1" ht="15" customHeight="1" x14ac:dyDescent="0.2">
      <c r="A42" s="120"/>
      <c r="B42" s="119"/>
      <c r="C42" s="258" t="s">
        <v>106</v>
      </c>
      <c r="E42" s="113">
        <v>54.950408908995996</v>
      </c>
      <c r="F42" s="115">
        <v>3158</v>
      </c>
      <c r="G42" s="114">
        <v>3525</v>
      </c>
      <c r="H42" s="114">
        <v>3623</v>
      </c>
      <c r="I42" s="114">
        <v>2679</v>
      </c>
      <c r="J42" s="140">
        <v>3109</v>
      </c>
      <c r="K42" s="114">
        <v>49</v>
      </c>
      <c r="L42" s="116">
        <v>1.5760694757156641</v>
      </c>
    </row>
    <row r="43" spans="1:12" s="110" customFormat="1" ht="15" customHeight="1" x14ac:dyDescent="0.2">
      <c r="A43" s="123"/>
      <c r="B43" s="124"/>
      <c r="C43" s="260" t="s">
        <v>107</v>
      </c>
      <c r="D43" s="261"/>
      <c r="E43" s="125">
        <v>45.049591091004004</v>
      </c>
      <c r="F43" s="143">
        <v>2589</v>
      </c>
      <c r="G43" s="144">
        <v>2830</v>
      </c>
      <c r="H43" s="144">
        <v>2879</v>
      </c>
      <c r="I43" s="144">
        <v>2235</v>
      </c>
      <c r="J43" s="145">
        <v>2613</v>
      </c>
      <c r="K43" s="144">
        <v>-24</v>
      </c>
      <c r="L43" s="146">
        <v>-0.91848450057405284</v>
      </c>
    </row>
    <row r="44" spans="1:12" s="110" customFormat="1" ht="45.75" customHeight="1" x14ac:dyDescent="0.2">
      <c r="A44" s="604" t="s">
        <v>191</v>
      </c>
      <c r="B44" s="605"/>
      <c r="C44" s="605"/>
      <c r="D44" s="606"/>
      <c r="E44" s="113">
        <v>0.85147792239386932</v>
      </c>
      <c r="F44" s="115">
        <v>1190</v>
      </c>
      <c r="G44" s="114">
        <v>1220</v>
      </c>
      <c r="H44" s="114">
        <v>1225</v>
      </c>
      <c r="I44" s="114">
        <v>1188</v>
      </c>
      <c r="J44" s="140">
        <v>1213</v>
      </c>
      <c r="K44" s="114">
        <v>-23</v>
      </c>
      <c r="L44" s="116">
        <v>-1.8961253091508656</v>
      </c>
    </row>
    <row r="45" spans="1:12" s="110" customFormat="1" ht="15" customHeight="1" x14ac:dyDescent="0.2">
      <c r="A45" s="120"/>
      <c r="B45" s="119"/>
      <c r="C45" s="258" t="s">
        <v>106</v>
      </c>
      <c r="E45" s="113">
        <v>62.352941176470587</v>
      </c>
      <c r="F45" s="115">
        <v>742</v>
      </c>
      <c r="G45" s="114">
        <v>758</v>
      </c>
      <c r="H45" s="114">
        <v>761</v>
      </c>
      <c r="I45" s="114">
        <v>733</v>
      </c>
      <c r="J45" s="140">
        <v>735</v>
      </c>
      <c r="K45" s="114">
        <v>7</v>
      </c>
      <c r="L45" s="116">
        <v>0.95238095238095233</v>
      </c>
    </row>
    <row r="46" spans="1:12" s="110" customFormat="1" ht="15" customHeight="1" x14ac:dyDescent="0.2">
      <c r="A46" s="123"/>
      <c r="B46" s="124"/>
      <c r="C46" s="260" t="s">
        <v>107</v>
      </c>
      <c r="D46" s="261"/>
      <c r="E46" s="125">
        <v>37.647058823529413</v>
      </c>
      <c r="F46" s="143">
        <v>448</v>
      </c>
      <c r="G46" s="144">
        <v>462</v>
      </c>
      <c r="H46" s="144">
        <v>464</v>
      </c>
      <c r="I46" s="144">
        <v>455</v>
      </c>
      <c r="J46" s="145">
        <v>478</v>
      </c>
      <c r="K46" s="144">
        <v>-30</v>
      </c>
      <c r="L46" s="146">
        <v>-6.2761506276150625</v>
      </c>
    </row>
    <row r="47" spans="1:12" s="110" customFormat="1" ht="39" customHeight="1" x14ac:dyDescent="0.2">
      <c r="A47" s="604" t="s">
        <v>519</v>
      </c>
      <c r="B47" s="607"/>
      <c r="C47" s="607"/>
      <c r="D47" s="608"/>
      <c r="E47" s="113">
        <v>0.25544337671816081</v>
      </c>
      <c r="F47" s="115">
        <v>357</v>
      </c>
      <c r="G47" s="114">
        <v>377</v>
      </c>
      <c r="H47" s="114">
        <v>359</v>
      </c>
      <c r="I47" s="114">
        <v>451</v>
      </c>
      <c r="J47" s="140">
        <v>499</v>
      </c>
      <c r="K47" s="114">
        <v>-142</v>
      </c>
      <c r="L47" s="116">
        <v>-28.45691382765531</v>
      </c>
    </row>
    <row r="48" spans="1:12" s="110" customFormat="1" ht="15" customHeight="1" x14ac:dyDescent="0.2">
      <c r="A48" s="120"/>
      <c r="B48" s="119"/>
      <c r="C48" s="258" t="s">
        <v>106</v>
      </c>
      <c r="E48" s="113">
        <v>36.974789915966383</v>
      </c>
      <c r="F48" s="115">
        <v>132</v>
      </c>
      <c r="G48" s="114">
        <v>140</v>
      </c>
      <c r="H48" s="114">
        <v>134</v>
      </c>
      <c r="I48" s="114">
        <v>168</v>
      </c>
      <c r="J48" s="140">
        <v>193</v>
      </c>
      <c r="K48" s="114">
        <v>-61</v>
      </c>
      <c r="L48" s="116">
        <v>-31.606217616580309</v>
      </c>
    </row>
    <row r="49" spans="1:12" s="110" customFormat="1" ht="15" customHeight="1" x14ac:dyDescent="0.2">
      <c r="A49" s="123"/>
      <c r="B49" s="124"/>
      <c r="C49" s="260" t="s">
        <v>107</v>
      </c>
      <c r="D49" s="261"/>
      <c r="E49" s="125">
        <v>63.025210084033617</v>
      </c>
      <c r="F49" s="143">
        <v>225</v>
      </c>
      <c r="G49" s="144">
        <v>237</v>
      </c>
      <c r="H49" s="144">
        <v>225</v>
      </c>
      <c r="I49" s="144">
        <v>283</v>
      </c>
      <c r="J49" s="145">
        <v>306</v>
      </c>
      <c r="K49" s="144">
        <v>-81</v>
      </c>
      <c r="L49" s="146">
        <v>-26.470588235294116</v>
      </c>
    </row>
    <row r="50" spans="1:12" s="110" customFormat="1" ht="24.95" customHeight="1" x14ac:dyDescent="0.2">
      <c r="A50" s="609" t="s">
        <v>192</v>
      </c>
      <c r="B50" s="610"/>
      <c r="C50" s="610"/>
      <c r="D50" s="611"/>
      <c r="E50" s="262">
        <v>12.531751540173302</v>
      </c>
      <c r="F50" s="263">
        <v>17514</v>
      </c>
      <c r="G50" s="264">
        <v>18108</v>
      </c>
      <c r="H50" s="264">
        <v>18309</v>
      </c>
      <c r="I50" s="264">
        <v>17028</v>
      </c>
      <c r="J50" s="265">
        <v>17217</v>
      </c>
      <c r="K50" s="263">
        <v>297</v>
      </c>
      <c r="L50" s="266">
        <v>1.7250392054364871</v>
      </c>
    </row>
    <row r="51" spans="1:12" s="110" customFormat="1" ht="15" customHeight="1" x14ac:dyDescent="0.2">
      <c r="A51" s="120"/>
      <c r="B51" s="119"/>
      <c r="C51" s="258" t="s">
        <v>106</v>
      </c>
      <c r="E51" s="113">
        <v>56.086559323969396</v>
      </c>
      <c r="F51" s="115">
        <v>9823</v>
      </c>
      <c r="G51" s="114">
        <v>10147</v>
      </c>
      <c r="H51" s="114">
        <v>10329</v>
      </c>
      <c r="I51" s="114">
        <v>9581</v>
      </c>
      <c r="J51" s="140">
        <v>9610</v>
      </c>
      <c r="K51" s="114">
        <v>213</v>
      </c>
      <c r="L51" s="116">
        <v>2.2164412070759627</v>
      </c>
    </row>
    <row r="52" spans="1:12" s="110" customFormat="1" ht="15" customHeight="1" x14ac:dyDescent="0.2">
      <c r="A52" s="120"/>
      <c r="B52" s="119"/>
      <c r="C52" s="258" t="s">
        <v>107</v>
      </c>
      <c r="E52" s="113">
        <v>43.913440676030604</v>
      </c>
      <c r="F52" s="115">
        <v>7691</v>
      </c>
      <c r="G52" s="114">
        <v>7961</v>
      </c>
      <c r="H52" s="114">
        <v>7980</v>
      </c>
      <c r="I52" s="114">
        <v>7447</v>
      </c>
      <c r="J52" s="140">
        <v>7607</v>
      </c>
      <c r="K52" s="114">
        <v>84</v>
      </c>
      <c r="L52" s="116">
        <v>1.1042460891284342</v>
      </c>
    </row>
    <row r="53" spans="1:12" s="110" customFormat="1" ht="15" customHeight="1" x14ac:dyDescent="0.2">
      <c r="A53" s="120"/>
      <c r="B53" s="119"/>
      <c r="C53" s="258" t="s">
        <v>187</v>
      </c>
      <c r="D53" s="110" t="s">
        <v>193</v>
      </c>
      <c r="E53" s="113">
        <v>22.856000913554869</v>
      </c>
      <c r="F53" s="115">
        <v>4003</v>
      </c>
      <c r="G53" s="114">
        <v>4622</v>
      </c>
      <c r="H53" s="114">
        <v>4760</v>
      </c>
      <c r="I53" s="114">
        <v>3552</v>
      </c>
      <c r="J53" s="140">
        <v>3999</v>
      </c>
      <c r="K53" s="114">
        <v>4</v>
      </c>
      <c r="L53" s="116">
        <v>0.1000250062515629</v>
      </c>
    </row>
    <row r="54" spans="1:12" s="110" customFormat="1" ht="15" customHeight="1" x14ac:dyDescent="0.2">
      <c r="A54" s="120"/>
      <c r="B54" s="119"/>
      <c r="D54" s="267" t="s">
        <v>194</v>
      </c>
      <c r="E54" s="113">
        <v>56.232825380964279</v>
      </c>
      <c r="F54" s="115">
        <v>2251</v>
      </c>
      <c r="G54" s="114">
        <v>2589</v>
      </c>
      <c r="H54" s="114">
        <v>2678</v>
      </c>
      <c r="I54" s="114">
        <v>1982</v>
      </c>
      <c r="J54" s="140">
        <v>2214</v>
      </c>
      <c r="K54" s="114">
        <v>37</v>
      </c>
      <c r="L54" s="116">
        <v>1.6711833785004517</v>
      </c>
    </row>
    <row r="55" spans="1:12" s="110" customFormat="1" ht="15" customHeight="1" x14ac:dyDescent="0.2">
      <c r="A55" s="120"/>
      <c r="B55" s="119"/>
      <c r="D55" s="267" t="s">
        <v>195</v>
      </c>
      <c r="E55" s="113">
        <v>43.767174619035721</v>
      </c>
      <c r="F55" s="115">
        <v>1752</v>
      </c>
      <c r="G55" s="114">
        <v>2033</v>
      </c>
      <c r="H55" s="114">
        <v>2082</v>
      </c>
      <c r="I55" s="114">
        <v>1570</v>
      </c>
      <c r="J55" s="140">
        <v>1785</v>
      </c>
      <c r="K55" s="114">
        <v>-33</v>
      </c>
      <c r="L55" s="116">
        <v>-1.8487394957983194</v>
      </c>
    </row>
    <row r="56" spans="1:12" s="110" customFormat="1" ht="15" customHeight="1" x14ac:dyDescent="0.2">
      <c r="A56" s="120"/>
      <c r="B56" s="119" t="s">
        <v>196</v>
      </c>
      <c r="C56" s="258"/>
      <c r="E56" s="113">
        <v>52.436013938478929</v>
      </c>
      <c r="F56" s="115">
        <v>73283</v>
      </c>
      <c r="G56" s="114">
        <v>73420</v>
      </c>
      <c r="H56" s="114">
        <v>73668</v>
      </c>
      <c r="I56" s="114">
        <v>73008</v>
      </c>
      <c r="J56" s="140">
        <v>73292</v>
      </c>
      <c r="K56" s="114">
        <v>-9</v>
      </c>
      <c r="L56" s="116">
        <v>-1.2279648529170987E-2</v>
      </c>
    </row>
    <row r="57" spans="1:12" s="110" customFormat="1" ht="15" customHeight="1" x14ac:dyDescent="0.2">
      <c r="A57" s="120"/>
      <c r="B57" s="119"/>
      <c r="C57" s="258" t="s">
        <v>106</v>
      </c>
      <c r="E57" s="113">
        <v>48.503745752766669</v>
      </c>
      <c r="F57" s="115">
        <v>35545</v>
      </c>
      <c r="G57" s="114">
        <v>35431</v>
      </c>
      <c r="H57" s="114">
        <v>35570</v>
      </c>
      <c r="I57" s="114">
        <v>35148</v>
      </c>
      <c r="J57" s="140">
        <v>35164</v>
      </c>
      <c r="K57" s="114">
        <v>381</v>
      </c>
      <c r="L57" s="116">
        <v>1.083494482993971</v>
      </c>
    </row>
    <row r="58" spans="1:12" s="110" customFormat="1" ht="15" customHeight="1" x14ac:dyDescent="0.2">
      <c r="A58" s="120"/>
      <c r="B58" s="119"/>
      <c r="C58" s="258" t="s">
        <v>107</v>
      </c>
      <c r="E58" s="113">
        <v>51.496254247233331</v>
      </c>
      <c r="F58" s="115">
        <v>37738</v>
      </c>
      <c r="G58" s="114">
        <v>37989</v>
      </c>
      <c r="H58" s="114">
        <v>38098</v>
      </c>
      <c r="I58" s="114">
        <v>37860</v>
      </c>
      <c r="J58" s="140">
        <v>38128</v>
      </c>
      <c r="K58" s="114">
        <v>-390</v>
      </c>
      <c r="L58" s="116">
        <v>-1.0228703315148973</v>
      </c>
    </row>
    <row r="59" spans="1:12" s="110" customFormat="1" ht="15" customHeight="1" x14ac:dyDescent="0.2">
      <c r="A59" s="120"/>
      <c r="B59" s="119"/>
      <c r="C59" s="258" t="s">
        <v>105</v>
      </c>
      <c r="D59" s="110" t="s">
        <v>197</v>
      </c>
      <c r="E59" s="113">
        <v>91.519179072909139</v>
      </c>
      <c r="F59" s="115">
        <v>67068</v>
      </c>
      <c r="G59" s="114">
        <v>67202</v>
      </c>
      <c r="H59" s="114">
        <v>67487</v>
      </c>
      <c r="I59" s="114">
        <v>66912</v>
      </c>
      <c r="J59" s="140">
        <v>67222</v>
      </c>
      <c r="K59" s="114">
        <v>-154</v>
      </c>
      <c r="L59" s="116">
        <v>-0.22909166641873197</v>
      </c>
    </row>
    <row r="60" spans="1:12" s="110" customFormat="1" ht="15" customHeight="1" x14ac:dyDescent="0.2">
      <c r="A60" s="120"/>
      <c r="B60" s="119"/>
      <c r="C60" s="258"/>
      <c r="D60" s="267" t="s">
        <v>198</v>
      </c>
      <c r="E60" s="113">
        <v>46.631776704240472</v>
      </c>
      <c r="F60" s="115">
        <v>31275</v>
      </c>
      <c r="G60" s="114">
        <v>31169</v>
      </c>
      <c r="H60" s="114">
        <v>31332</v>
      </c>
      <c r="I60" s="114">
        <v>30952</v>
      </c>
      <c r="J60" s="140">
        <v>31007</v>
      </c>
      <c r="K60" s="114">
        <v>268</v>
      </c>
      <c r="L60" s="116">
        <v>0.86432095978327472</v>
      </c>
    </row>
    <row r="61" spans="1:12" s="110" customFormat="1" ht="15" customHeight="1" x14ac:dyDescent="0.2">
      <c r="A61" s="120"/>
      <c r="B61" s="119"/>
      <c r="C61" s="258"/>
      <c r="D61" s="267" t="s">
        <v>199</v>
      </c>
      <c r="E61" s="113">
        <v>53.368223295759528</v>
      </c>
      <c r="F61" s="115">
        <v>35793</v>
      </c>
      <c r="G61" s="114">
        <v>36033</v>
      </c>
      <c r="H61" s="114">
        <v>36155</v>
      </c>
      <c r="I61" s="114">
        <v>35960</v>
      </c>
      <c r="J61" s="140">
        <v>36215</v>
      </c>
      <c r="K61" s="114">
        <v>-422</v>
      </c>
      <c r="L61" s="116">
        <v>-1.1652630125638548</v>
      </c>
    </row>
    <row r="62" spans="1:12" s="110" customFormat="1" ht="15" customHeight="1" x14ac:dyDescent="0.2">
      <c r="A62" s="120"/>
      <c r="B62" s="119"/>
      <c r="C62" s="258"/>
      <c r="D62" s="258" t="s">
        <v>200</v>
      </c>
      <c r="E62" s="113">
        <v>8.4808209270908677</v>
      </c>
      <c r="F62" s="115">
        <v>6215</v>
      </c>
      <c r="G62" s="114">
        <v>6218</v>
      </c>
      <c r="H62" s="114">
        <v>6181</v>
      </c>
      <c r="I62" s="114">
        <v>6096</v>
      </c>
      <c r="J62" s="140">
        <v>6070</v>
      </c>
      <c r="K62" s="114">
        <v>145</v>
      </c>
      <c r="L62" s="116">
        <v>2.3887973640856672</v>
      </c>
    </row>
    <row r="63" spans="1:12" s="110" customFormat="1" ht="15" customHeight="1" x14ac:dyDescent="0.2">
      <c r="A63" s="120"/>
      <c r="B63" s="119"/>
      <c r="C63" s="258"/>
      <c r="D63" s="267" t="s">
        <v>198</v>
      </c>
      <c r="E63" s="113">
        <v>68.70474658085277</v>
      </c>
      <c r="F63" s="115">
        <v>4270</v>
      </c>
      <c r="G63" s="114">
        <v>4262</v>
      </c>
      <c r="H63" s="114">
        <v>4238</v>
      </c>
      <c r="I63" s="114">
        <v>4196</v>
      </c>
      <c r="J63" s="140">
        <v>4157</v>
      </c>
      <c r="K63" s="114">
        <v>113</v>
      </c>
      <c r="L63" s="116">
        <v>2.7183064710127494</v>
      </c>
    </row>
    <row r="64" spans="1:12" s="110" customFormat="1" ht="15" customHeight="1" x14ac:dyDescent="0.2">
      <c r="A64" s="120"/>
      <c r="B64" s="119"/>
      <c r="C64" s="258"/>
      <c r="D64" s="267" t="s">
        <v>199</v>
      </c>
      <c r="E64" s="113">
        <v>31.295253419147226</v>
      </c>
      <c r="F64" s="115">
        <v>1945</v>
      </c>
      <c r="G64" s="114">
        <v>1956</v>
      </c>
      <c r="H64" s="114">
        <v>1943</v>
      </c>
      <c r="I64" s="114">
        <v>1900</v>
      </c>
      <c r="J64" s="140">
        <v>1913</v>
      </c>
      <c r="K64" s="114">
        <v>32</v>
      </c>
      <c r="L64" s="116">
        <v>1.6727652901202299</v>
      </c>
    </row>
    <row r="65" spans="1:12" s="110" customFormat="1" ht="15" customHeight="1" x14ac:dyDescent="0.2">
      <c r="A65" s="120"/>
      <c r="B65" s="119" t="s">
        <v>201</v>
      </c>
      <c r="C65" s="258"/>
      <c r="E65" s="113">
        <v>24.285724507538085</v>
      </c>
      <c r="F65" s="115">
        <v>33941</v>
      </c>
      <c r="G65" s="114">
        <v>33432</v>
      </c>
      <c r="H65" s="114">
        <v>33094</v>
      </c>
      <c r="I65" s="114">
        <v>32517</v>
      </c>
      <c r="J65" s="140">
        <v>32283</v>
      </c>
      <c r="K65" s="114">
        <v>1658</v>
      </c>
      <c r="L65" s="116">
        <v>5.1358300034073663</v>
      </c>
    </row>
    <row r="66" spans="1:12" s="110" customFormat="1" ht="15" customHeight="1" x14ac:dyDescent="0.2">
      <c r="A66" s="120"/>
      <c r="B66" s="119"/>
      <c r="C66" s="258" t="s">
        <v>106</v>
      </c>
      <c r="E66" s="113">
        <v>51.250699743672847</v>
      </c>
      <c r="F66" s="115">
        <v>17395</v>
      </c>
      <c r="G66" s="114">
        <v>17123</v>
      </c>
      <c r="H66" s="114">
        <v>16953</v>
      </c>
      <c r="I66" s="114">
        <v>16708</v>
      </c>
      <c r="J66" s="140">
        <v>16529</v>
      </c>
      <c r="K66" s="114">
        <v>866</v>
      </c>
      <c r="L66" s="116">
        <v>5.2392764232560953</v>
      </c>
    </row>
    <row r="67" spans="1:12" s="110" customFormat="1" ht="15" customHeight="1" x14ac:dyDescent="0.2">
      <c r="A67" s="120"/>
      <c r="B67" s="119"/>
      <c r="C67" s="258" t="s">
        <v>107</v>
      </c>
      <c r="E67" s="113">
        <v>48.749300256327153</v>
      </c>
      <c r="F67" s="115">
        <v>16546</v>
      </c>
      <c r="G67" s="114">
        <v>16309</v>
      </c>
      <c r="H67" s="114">
        <v>16141</v>
      </c>
      <c r="I67" s="114">
        <v>15809</v>
      </c>
      <c r="J67" s="140">
        <v>15754</v>
      </c>
      <c r="K67" s="114">
        <v>792</v>
      </c>
      <c r="L67" s="116">
        <v>5.0272946553256315</v>
      </c>
    </row>
    <row r="68" spans="1:12" s="110" customFormat="1" ht="15" customHeight="1" x14ac:dyDescent="0.2">
      <c r="A68" s="120"/>
      <c r="B68" s="119"/>
      <c r="C68" s="258" t="s">
        <v>105</v>
      </c>
      <c r="D68" s="110" t="s">
        <v>202</v>
      </c>
      <c r="E68" s="113">
        <v>20.662325800654077</v>
      </c>
      <c r="F68" s="115">
        <v>7013</v>
      </c>
      <c r="G68" s="114">
        <v>6787</v>
      </c>
      <c r="H68" s="114">
        <v>6599</v>
      </c>
      <c r="I68" s="114">
        <v>6374</v>
      </c>
      <c r="J68" s="140">
        <v>6228</v>
      </c>
      <c r="K68" s="114">
        <v>785</v>
      </c>
      <c r="L68" s="116">
        <v>12.604367373153501</v>
      </c>
    </row>
    <row r="69" spans="1:12" s="110" customFormat="1" ht="15" customHeight="1" x14ac:dyDescent="0.2">
      <c r="A69" s="120"/>
      <c r="B69" s="119"/>
      <c r="C69" s="258"/>
      <c r="D69" s="267" t="s">
        <v>198</v>
      </c>
      <c r="E69" s="113">
        <v>46.52787680022815</v>
      </c>
      <c r="F69" s="115">
        <v>3263</v>
      </c>
      <c r="G69" s="114">
        <v>3165</v>
      </c>
      <c r="H69" s="114">
        <v>3056</v>
      </c>
      <c r="I69" s="114">
        <v>2939</v>
      </c>
      <c r="J69" s="140">
        <v>2845</v>
      </c>
      <c r="K69" s="114">
        <v>418</v>
      </c>
      <c r="L69" s="116">
        <v>14.69244288224956</v>
      </c>
    </row>
    <row r="70" spans="1:12" s="110" customFormat="1" ht="15" customHeight="1" x14ac:dyDescent="0.2">
      <c r="A70" s="120"/>
      <c r="B70" s="119"/>
      <c r="C70" s="258"/>
      <c r="D70" s="267" t="s">
        <v>199</v>
      </c>
      <c r="E70" s="113">
        <v>53.47212319977185</v>
      </c>
      <c r="F70" s="115">
        <v>3750</v>
      </c>
      <c r="G70" s="114">
        <v>3622</v>
      </c>
      <c r="H70" s="114">
        <v>3543</v>
      </c>
      <c r="I70" s="114">
        <v>3435</v>
      </c>
      <c r="J70" s="140">
        <v>3383</v>
      </c>
      <c r="K70" s="114">
        <v>367</v>
      </c>
      <c r="L70" s="116">
        <v>10.848359444280225</v>
      </c>
    </row>
    <row r="71" spans="1:12" s="110" customFormat="1" ht="15" customHeight="1" x14ac:dyDescent="0.2">
      <c r="A71" s="120"/>
      <c r="B71" s="119"/>
      <c r="C71" s="258"/>
      <c r="D71" s="110" t="s">
        <v>203</v>
      </c>
      <c r="E71" s="113">
        <v>72.693792168763437</v>
      </c>
      <c r="F71" s="115">
        <v>24673</v>
      </c>
      <c r="G71" s="114">
        <v>24407</v>
      </c>
      <c r="H71" s="114">
        <v>24282</v>
      </c>
      <c r="I71" s="114">
        <v>23977</v>
      </c>
      <c r="J71" s="140">
        <v>23935</v>
      </c>
      <c r="K71" s="114">
        <v>738</v>
      </c>
      <c r="L71" s="116">
        <v>3.0833507415918113</v>
      </c>
    </row>
    <row r="72" spans="1:12" s="110" customFormat="1" ht="15" customHeight="1" x14ac:dyDescent="0.2">
      <c r="A72" s="120"/>
      <c r="B72" s="119"/>
      <c r="C72" s="258"/>
      <c r="D72" s="267" t="s">
        <v>198</v>
      </c>
      <c r="E72" s="113">
        <v>52.129858549831802</v>
      </c>
      <c r="F72" s="115">
        <v>12862</v>
      </c>
      <c r="G72" s="114">
        <v>12688</v>
      </c>
      <c r="H72" s="114">
        <v>12631</v>
      </c>
      <c r="I72" s="114">
        <v>12519</v>
      </c>
      <c r="J72" s="140">
        <v>12457</v>
      </c>
      <c r="K72" s="114">
        <v>405</v>
      </c>
      <c r="L72" s="116">
        <v>3.2511840732118489</v>
      </c>
    </row>
    <row r="73" spans="1:12" s="110" customFormat="1" ht="15" customHeight="1" x14ac:dyDescent="0.2">
      <c r="A73" s="120"/>
      <c r="B73" s="119"/>
      <c r="C73" s="258"/>
      <c r="D73" s="267" t="s">
        <v>199</v>
      </c>
      <c r="E73" s="113">
        <v>47.870141450168198</v>
      </c>
      <c r="F73" s="115">
        <v>11811</v>
      </c>
      <c r="G73" s="114">
        <v>11719</v>
      </c>
      <c r="H73" s="114">
        <v>11651</v>
      </c>
      <c r="I73" s="114">
        <v>11458</v>
      </c>
      <c r="J73" s="140">
        <v>11478</v>
      </c>
      <c r="K73" s="114">
        <v>333</v>
      </c>
      <c r="L73" s="116">
        <v>2.9012023000522738</v>
      </c>
    </row>
    <row r="74" spans="1:12" s="110" customFormat="1" ht="15" customHeight="1" x14ac:dyDescent="0.2">
      <c r="A74" s="120"/>
      <c r="B74" s="119"/>
      <c r="C74" s="258"/>
      <c r="D74" s="110" t="s">
        <v>204</v>
      </c>
      <c r="E74" s="113">
        <v>6.6438820305824811</v>
      </c>
      <c r="F74" s="115">
        <v>2255</v>
      </c>
      <c r="G74" s="114">
        <v>2238</v>
      </c>
      <c r="H74" s="114">
        <v>2213</v>
      </c>
      <c r="I74" s="114">
        <v>2166</v>
      </c>
      <c r="J74" s="140">
        <v>2120</v>
      </c>
      <c r="K74" s="114">
        <v>135</v>
      </c>
      <c r="L74" s="116">
        <v>6.367924528301887</v>
      </c>
    </row>
    <row r="75" spans="1:12" s="110" customFormat="1" ht="15" customHeight="1" x14ac:dyDescent="0.2">
      <c r="A75" s="120"/>
      <c r="B75" s="119"/>
      <c r="C75" s="258"/>
      <c r="D75" s="267" t="s">
        <v>198</v>
      </c>
      <c r="E75" s="113">
        <v>56.31929046563193</v>
      </c>
      <c r="F75" s="115">
        <v>1270</v>
      </c>
      <c r="G75" s="114">
        <v>1270</v>
      </c>
      <c r="H75" s="114">
        <v>1266</v>
      </c>
      <c r="I75" s="114">
        <v>1250</v>
      </c>
      <c r="J75" s="140">
        <v>1227</v>
      </c>
      <c r="K75" s="114">
        <v>43</v>
      </c>
      <c r="L75" s="116">
        <v>3.504482477587612</v>
      </c>
    </row>
    <row r="76" spans="1:12" s="110" customFormat="1" ht="15" customHeight="1" x14ac:dyDescent="0.2">
      <c r="A76" s="120"/>
      <c r="B76" s="119"/>
      <c r="C76" s="258"/>
      <c r="D76" s="267" t="s">
        <v>199</v>
      </c>
      <c r="E76" s="113">
        <v>43.68070953436807</v>
      </c>
      <c r="F76" s="115">
        <v>985</v>
      </c>
      <c r="G76" s="114">
        <v>968</v>
      </c>
      <c r="H76" s="114">
        <v>947</v>
      </c>
      <c r="I76" s="114">
        <v>916</v>
      </c>
      <c r="J76" s="140">
        <v>893</v>
      </c>
      <c r="K76" s="114">
        <v>92</v>
      </c>
      <c r="L76" s="116">
        <v>10.302351623740202</v>
      </c>
    </row>
    <row r="77" spans="1:12" s="110" customFormat="1" ht="15" customHeight="1" x14ac:dyDescent="0.2">
      <c r="A77" s="534"/>
      <c r="B77" s="119" t="s">
        <v>205</v>
      </c>
      <c r="C77" s="268"/>
      <c r="D77" s="182"/>
      <c r="E77" s="113">
        <v>10.746510013809685</v>
      </c>
      <c r="F77" s="115">
        <v>15019</v>
      </c>
      <c r="G77" s="114">
        <v>15162</v>
      </c>
      <c r="H77" s="114">
        <v>15481</v>
      </c>
      <c r="I77" s="114">
        <v>15178</v>
      </c>
      <c r="J77" s="140">
        <v>15389</v>
      </c>
      <c r="K77" s="114">
        <v>-370</v>
      </c>
      <c r="L77" s="116">
        <v>-2.4043147702904673</v>
      </c>
    </row>
    <row r="78" spans="1:12" s="110" customFormat="1" ht="15" customHeight="1" x14ac:dyDescent="0.2">
      <c r="A78" s="120"/>
      <c r="B78" s="119"/>
      <c r="C78" s="268" t="s">
        <v>106</v>
      </c>
      <c r="D78" s="182"/>
      <c r="E78" s="113">
        <v>57.260802982888343</v>
      </c>
      <c r="F78" s="115">
        <v>8600</v>
      </c>
      <c r="G78" s="114">
        <v>8576</v>
      </c>
      <c r="H78" s="114">
        <v>8793</v>
      </c>
      <c r="I78" s="114">
        <v>8649</v>
      </c>
      <c r="J78" s="140">
        <v>8725</v>
      </c>
      <c r="K78" s="114">
        <v>-125</v>
      </c>
      <c r="L78" s="116">
        <v>-1.4326647564469914</v>
      </c>
    </row>
    <row r="79" spans="1:12" s="110" customFormat="1" ht="15" customHeight="1" x14ac:dyDescent="0.2">
      <c r="A79" s="123"/>
      <c r="B79" s="124"/>
      <c r="C79" s="260" t="s">
        <v>107</v>
      </c>
      <c r="D79" s="261"/>
      <c r="E79" s="125">
        <v>42.739197017111657</v>
      </c>
      <c r="F79" s="143">
        <v>6419</v>
      </c>
      <c r="G79" s="144">
        <v>6586</v>
      </c>
      <c r="H79" s="144">
        <v>6688</v>
      </c>
      <c r="I79" s="144">
        <v>6529</v>
      </c>
      <c r="J79" s="145">
        <v>6664</v>
      </c>
      <c r="K79" s="144">
        <v>-245</v>
      </c>
      <c r="L79" s="146">
        <v>-3.6764705882352939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139757</v>
      </c>
      <c r="E11" s="114">
        <v>140122</v>
      </c>
      <c r="F11" s="114">
        <v>140552</v>
      </c>
      <c r="G11" s="114">
        <v>137731</v>
      </c>
      <c r="H11" s="140">
        <v>138181</v>
      </c>
      <c r="I11" s="115">
        <v>1576</v>
      </c>
      <c r="J11" s="116">
        <v>1.1405330689458029</v>
      </c>
    </row>
    <row r="12" spans="1:15" s="110" customFormat="1" ht="24.95" customHeight="1" x14ac:dyDescent="0.2">
      <c r="A12" s="193" t="s">
        <v>132</v>
      </c>
      <c r="B12" s="194" t="s">
        <v>133</v>
      </c>
      <c r="C12" s="113">
        <v>0.10232045622043977</v>
      </c>
      <c r="D12" s="115">
        <v>143</v>
      </c>
      <c r="E12" s="114">
        <v>132</v>
      </c>
      <c r="F12" s="114">
        <v>172</v>
      </c>
      <c r="G12" s="114">
        <v>171</v>
      </c>
      <c r="H12" s="140">
        <v>145</v>
      </c>
      <c r="I12" s="115">
        <v>-2</v>
      </c>
      <c r="J12" s="116">
        <v>-1.3793103448275863</v>
      </c>
    </row>
    <row r="13" spans="1:15" s="110" customFormat="1" ht="24.95" customHeight="1" x14ac:dyDescent="0.2">
      <c r="A13" s="193" t="s">
        <v>134</v>
      </c>
      <c r="B13" s="199" t="s">
        <v>214</v>
      </c>
      <c r="C13" s="113">
        <v>1.8575098206172143</v>
      </c>
      <c r="D13" s="115">
        <v>2596</v>
      </c>
      <c r="E13" s="114">
        <v>2607</v>
      </c>
      <c r="F13" s="114">
        <v>2628</v>
      </c>
      <c r="G13" s="114">
        <v>2565</v>
      </c>
      <c r="H13" s="140">
        <v>2560</v>
      </c>
      <c r="I13" s="115">
        <v>36</v>
      </c>
      <c r="J13" s="116">
        <v>1.40625</v>
      </c>
    </row>
    <row r="14" spans="1:15" s="287" customFormat="1" ht="24" customHeight="1" x14ac:dyDescent="0.2">
      <c r="A14" s="193" t="s">
        <v>215</v>
      </c>
      <c r="B14" s="199" t="s">
        <v>137</v>
      </c>
      <c r="C14" s="113">
        <v>9.859255708121955</v>
      </c>
      <c r="D14" s="115">
        <v>13779</v>
      </c>
      <c r="E14" s="114">
        <v>13839</v>
      </c>
      <c r="F14" s="114">
        <v>13931</v>
      </c>
      <c r="G14" s="114">
        <v>13605</v>
      </c>
      <c r="H14" s="140">
        <v>13617</v>
      </c>
      <c r="I14" s="115">
        <v>162</v>
      </c>
      <c r="J14" s="116">
        <v>1.1896893588896233</v>
      </c>
      <c r="K14" s="110"/>
      <c r="L14" s="110"/>
      <c r="M14" s="110"/>
      <c r="N14" s="110"/>
      <c r="O14" s="110"/>
    </row>
    <row r="15" spans="1:15" s="110" customFormat="1" ht="24.75" customHeight="1" x14ac:dyDescent="0.2">
      <c r="A15" s="193" t="s">
        <v>216</v>
      </c>
      <c r="B15" s="199" t="s">
        <v>217</v>
      </c>
      <c r="C15" s="113">
        <v>2.9672932303927531</v>
      </c>
      <c r="D15" s="115">
        <v>4147</v>
      </c>
      <c r="E15" s="114">
        <v>4157</v>
      </c>
      <c r="F15" s="114">
        <v>4072</v>
      </c>
      <c r="G15" s="114">
        <v>3950</v>
      </c>
      <c r="H15" s="140">
        <v>3936</v>
      </c>
      <c r="I15" s="115">
        <v>211</v>
      </c>
      <c r="J15" s="116">
        <v>5.3607723577235769</v>
      </c>
    </row>
    <row r="16" spans="1:15" s="287" customFormat="1" ht="24.95" customHeight="1" x14ac:dyDescent="0.2">
      <c r="A16" s="193" t="s">
        <v>218</v>
      </c>
      <c r="B16" s="199" t="s">
        <v>141</v>
      </c>
      <c r="C16" s="113">
        <v>3.4509899325257409</v>
      </c>
      <c r="D16" s="115">
        <v>4823</v>
      </c>
      <c r="E16" s="114">
        <v>4874</v>
      </c>
      <c r="F16" s="114">
        <v>4983</v>
      </c>
      <c r="G16" s="114">
        <v>4811</v>
      </c>
      <c r="H16" s="140">
        <v>4804</v>
      </c>
      <c r="I16" s="115">
        <v>19</v>
      </c>
      <c r="J16" s="116">
        <v>0.39550374687760198</v>
      </c>
      <c r="K16" s="110"/>
      <c r="L16" s="110"/>
      <c r="M16" s="110"/>
      <c r="N16" s="110"/>
      <c r="O16" s="110"/>
    </row>
    <row r="17" spans="1:15" s="110" customFormat="1" ht="24.95" customHeight="1" x14ac:dyDescent="0.2">
      <c r="A17" s="193" t="s">
        <v>219</v>
      </c>
      <c r="B17" s="199" t="s">
        <v>220</v>
      </c>
      <c r="C17" s="113">
        <v>3.4409725452034601</v>
      </c>
      <c r="D17" s="115">
        <v>4809</v>
      </c>
      <c r="E17" s="114">
        <v>4808</v>
      </c>
      <c r="F17" s="114">
        <v>4876</v>
      </c>
      <c r="G17" s="114">
        <v>4844</v>
      </c>
      <c r="H17" s="140">
        <v>4877</v>
      </c>
      <c r="I17" s="115">
        <v>-68</v>
      </c>
      <c r="J17" s="116">
        <v>-1.3942997744515071</v>
      </c>
    </row>
    <row r="18" spans="1:15" s="287" customFormat="1" ht="24.95" customHeight="1" x14ac:dyDescent="0.2">
      <c r="A18" s="201" t="s">
        <v>144</v>
      </c>
      <c r="B18" s="202" t="s">
        <v>145</v>
      </c>
      <c r="C18" s="113">
        <v>3.8352282891017979</v>
      </c>
      <c r="D18" s="115">
        <v>5360</v>
      </c>
      <c r="E18" s="114">
        <v>5270</v>
      </c>
      <c r="F18" s="114">
        <v>5369</v>
      </c>
      <c r="G18" s="114">
        <v>5379</v>
      </c>
      <c r="H18" s="140">
        <v>5310</v>
      </c>
      <c r="I18" s="115">
        <v>50</v>
      </c>
      <c r="J18" s="116">
        <v>0.94161958568738224</v>
      </c>
      <c r="K18" s="110"/>
      <c r="L18" s="110"/>
      <c r="M18" s="110"/>
      <c r="N18" s="110"/>
      <c r="O18" s="110"/>
    </row>
    <row r="19" spans="1:15" s="110" customFormat="1" ht="24.95" customHeight="1" x14ac:dyDescent="0.2">
      <c r="A19" s="193" t="s">
        <v>146</v>
      </c>
      <c r="B19" s="199" t="s">
        <v>147</v>
      </c>
      <c r="C19" s="113">
        <v>12.425853445623474</v>
      </c>
      <c r="D19" s="115">
        <v>17366</v>
      </c>
      <c r="E19" s="114">
        <v>17742</v>
      </c>
      <c r="F19" s="114">
        <v>17777</v>
      </c>
      <c r="G19" s="114">
        <v>17462</v>
      </c>
      <c r="H19" s="140">
        <v>18280</v>
      </c>
      <c r="I19" s="115">
        <v>-914</v>
      </c>
      <c r="J19" s="116">
        <v>-5</v>
      </c>
    </row>
    <row r="20" spans="1:15" s="287" customFormat="1" ht="24.95" customHeight="1" x14ac:dyDescent="0.2">
      <c r="A20" s="193" t="s">
        <v>148</v>
      </c>
      <c r="B20" s="199" t="s">
        <v>149</v>
      </c>
      <c r="C20" s="113">
        <v>3.5740606910566197</v>
      </c>
      <c r="D20" s="115">
        <v>4995</v>
      </c>
      <c r="E20" s="114">
        <v>5142</v>
      </c>
      <c r="F20" s="114">
        <v>5140</v>
      </c>
      <c r="G20" s="114">
        <v>5127</v>
      </c>
      <c r="H20" s="140">
        <v>5213</v>
      </c>
      <c r="I20" s="115">
        <v>-218</v>
      </c>
      <c r="J20" s="116">
        <v>-4.1818530596585459</v>
      </c>
      <c r="K20" s="110"/>
      <c r="L20" s="110"/>
      <c r="M20" s="110"/>
      <c r="N20" s="110"/>
      <c r="O20" s="110"/>
    </row>
    <row r="21" spans="1:15" s="110" customFormat="1" ht="24.95" customHeight="1" x14ac:dyDescent="0.2">
      <c r="A21" s="201" t="s">
        <v>150</v>
      </c>
      <c r="B21" s="202" t="s">
        <v>151</v>
      </c>
      <c r="C21" s="113">
        <v>3.4295241025494252</v>
      </c>
      <c r="D21" s="115">
        <v>4793</v>
      </c>
      <c r="E21" s="114">
        <v>4873</v>
      </c>
      <c r="F21" s="114">
        <v>4933</v>
      </c>
      <c r="G21" s="114">
        <v>4780</v>
      </c>
      <c r="H21" s="140">
        <v>4819</v>
      </c>
      <c r="I21" s="115">
        <v>-26</v>
      </c>
      <c r="J21" s="116">
        <v>-0.5395310230338245</v>
      </c>
    </row>
    <row r="22" spans="1:15" s="110" customFormat="1" ht="24.95" customHeight="1" x14ac:dyDescent="0.2">
      <c r="A22" s="201" t="s">
        <v>152</v>
      </c>
      <c r="B22" s="199" t="s">
        <v>153</v>
      </c>
      <c r="C22" s="113">
        <v>4.7146117904648781</v>
      </c>
      <c r="D22" s="115">
        <v>6589</v>
      </c>
      <c r="E22" s="114">
        <v>6492</v>
      </c>
      <c r="F22" s="114">
        <v>6453</v>
      </c>
      <c r="G22" s="114">
        <v>6141</v>
      </c>
      <c r="H22" s="140">
        <v>6026</v>
      </c>
      <c r="I22" s="115">
        <v>563</v>
      </c>
      <c r="J22" s="116">
        <v>9.3428476601393964</v>
      </c>
    </row>
    <row r="23" spans="1:15" s="110" customFormat="1" ht="24.95" customHeight="1" x14ac:dyDescent="0.2">
      <c r="A23" s="193" t="s">
        <v>154</v>
      </c>
      <c r="B23" s="199" t="s">
        <v>155</v>
      </c>
      <c r="C23" s="113">
        <v>9.2460484984651927</v>
      </c>
      <c r="D23" s="115">
        <v>12922</v>
      </c>
      <c r="E23" s="114">
        <v>12767</v>
      </c>
      <c r="F23" s="114">
        <v>12719</v>
      </c>
      <c r="G23" s="114">
        <v>12510</v>
      </c>
      <c r="H23" s="140">
        <v>12465</v>
      </c>
      <c r="I23" s="115">
        <v>457</v>
      </c>
      <c r="J23" s="116">
        <v>3.6662655435218614</v>
      </c>
    </row>
    <row r="24" spans="1:15" s="110" customFormat="1" ht="24.95" customHeight="1" x14ac:dyDescent="0.2">
      <c r="A24" s="193" t="s">
        <v>156</v>
      </c>
      <c r="B24" s="199" t="s">
        <v>221</v>
      </c>
      <c r="C24" s="113">
        <v>9.8213327418304637</v>
      </c>
      <c r="D24" s="115">
        <v>13726</v>
      </c>
      <c r="E24" s="114">
        <v>13664</v>
      </c>
      <c r="F24" s="114">
        <v>13692</v>
      </c>
      <c r="G24" s="114">
        <v>13633</v>
      </c>
      <c r="H24" s="140">
        <v>13683</v>
      </c>
      <c r="I24" s="115">
        <v>43</v>
      </c>
      <c r="J24" s="116">
        <v>0.31425856902726013</v>
      </c>
    </row>
    <row r="25" spans="1:15" s="110" customFormat="1" ht="24.95" customHeight="1" x14ac:dyDescent="0.2">
      <c r="A25" s="193" t="s">
        <v>222</v>
      </c>
      <c r="B25" s="204" t="s">
        <v>159</v>
      </c>
      <c r="C25" s="113">
        <v>5.6769965010697137</v>
      </c>
      <c r="D25" s="115">
        <v>7934</v>
      </c>
      <c r="E25" s="114">
        <v>7736</v>
      </c>
      <c r="F25" s="114">
        <v>7936</v>
      </c>
      <c r="G25" s="114">
        <v>7716</v>
      </c>
      <c r="H25" s="140">
        <v>7475</v>
      </c>
      <c r="I25" s="115">
        <v>459</v>
      </c>
      <c r="J25" s="116">
        <v>6.1404682274247495</v>
      </c>
    </row>
    <row r="26" spans="1:15" s="110" customFormat="1" ht="24.95" customHeight="1" x14ac:dyDescent="0.2">
      <c r="A26" s="201">
        <v>782.78300000000002</v>
      </c>
      <c r="B26" s="203" t="s">
        <v>160</v>
      </c>
      <c r="C26" s="113">
        <v>1.1498529590646622</v>
      </c>
      <c r="D26" s="115">
        <v>1607</v>
      </c>
      <c r="E26" s="114">
        <v>1798</v>
      </c>
      <c r="F26" s="114">
        <v>1925</v>
      </c>
      <c r="G26" s="114">
        <v>1847</v>
      </c>
      <c r="H26" s="140">
        <v>1816</v>
      </c>
      <c r="I26" s="115">
        <v>-209</v>
      </c>
      <c r="J26" s="116">
        <v>-11.508810572687224</v>
      </c>
    </row>
    <row r="27" spans="1:15" s="110" customFormat="1" ht="24.95" customHeight="1" x14ac:dyDescent="0.2">
      <c r="A27" s="193" t="s">
        <v>161</v>
      </c>
      <c r="B27" s="199" t="s">
        <v>223</v>
      </c>
      <c r="C27" s="113">
        <v>11.544323361262764</v>
      </c>
      <c r="D27" s="115">
        <v>16134</v>
      </c>
      <c r="E27" s="114">
        <v>16073</v>
      </c>
      <c r="F27" s="114">
        <v>15946</v>
      </c>
      <c r="G27" s="114">
        <v>15541</v>
      </c>
      <c r="H27" s="140">
        <v>15550</v>
      </c>
      <c r="I27" s="115">
        <v>584</v>
      </c>
      <c r="J27" s="116">
        <v>3.7556270096463025</v>
      </c>
    </row>
    <row r="28" spans="1:15" s="110" customFormat="1" ht="24.95" customHeight="1" x14ac:dyDescent="0.2">
      <c r="A28" s="193" t="s">
        <v>163</v>
      </c>
      <c r="B28" s="199" t="s">
        <v>164</v>
      </c>
      <c r="C28" s="113">
        <v>4.5214193206780342</v>
      </c>
      <c r="D28" s="115">
        <v>6319</v>
      </c>
      <c r="E28" s="114">
        <v>6351</v>
      </c>
      <c r="F28" s="114">
        <v>6316</v>
      </c>
      <c r="G28" s="114">
        <v>6026</v>
      </c>
      <c r="H28" s="140">
        <v>5753</v>
      </c>
      <c r="I28" s="115">
        <v>566</v>
      </c>
      <c r="J28" s="116">
        <v>9.8383452111941594</v>
      </c>
    </row>
    <row r="29" spans="1:15" s="110" customFormat="1" ht="24.95" customHeight="1" x14ac:dyDescent="0.2">
      <c r="A29" s="193">
        <v>86</v>
      </c>
      <c r="B29" s="199" t="s">
        <v>165</v>
      </c>
      <c r="C29" s="113">
        <v>7.3234256602531538</v>
      </c>
      <c r="D29" s="115">
        <v>10235</v>
      </c>
      <c r="E29" s="114">
        <v>10217</v>
      </c>
      <c r="F29" s="114">
        <v>10224</v>
      </c>
      <c r="G29" s="114">
        <v>10119</v>
      </c>
      <c r="H29" s="140">
        <v>10150</v>
      </c>
      <c r="I29" s="115">
        <v>85</v>
      </c>
      <c r="J29" s="116">
        <v>0.83743842364532017</v>
      </c>
    </row>
    <row r="30" spans="1:15" s="110" customFormat="1" ht="24.95" customHeight="1" x14ac:dyDescent="0.2">
      <c r="A30" s="193">
        <v>87.88</v>
      </c>
      <c r="B30" s="204" t="s">
        <v>166</v>
      </c>
      <c r="C30" s="113">
        <v>6.0819851599562096</v>
      </c>
      <c r="D30" s="115">
        <v>8500</v>
      </c>
      <c r="E30" s="114">
        <v>8578</v>
      </c>
      <c r="F30" s="114">
        <v>8534</v>
      </c>
      <c r="G30" s="114">
        <v>8322</v>
      </c>
      <c r="H30" s="140">
        <v>8446</v>
      </c>
      <c r="I30" s="115">
        <v>54</v>
      </c>
      <c r="J30" s="116">
        <v>0.63935590812218801</v>
      </c>
    </row>
    <row r="31" spans="1:15" s="110" customFormat="1" ht="24.95" customHeight="1" x14ac:dyDescent="0.2">
      <c r="A31" s="193" t="s">
        <v>167</v>
      </c>
      <c r="B31" s="199" t="s">
        <v>168</v>
      </c>
      <c r="C31" s="113">
        <v>4.8348204383322484</v>
      </c>
      <c r="D31" s="115">
        <v>6757</v>
      </c>
      <c r="E31" s="114">
        <v>6839</v>
      </c>
      <c r="F31" s="114">
        <v>6855</v>
      </c>
      <c r="G31" s="114">
        <v>6786</v>
      </c>
      <c r="H31" s="140">
        <v>6872</v>
      </c>
      <c r="I31" s="115">
        <v>-115</v>
      </c>
      <c r="J31" s="116">
        <v>-1.6734575087310826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0.10232045622043977</v>
      </c>
      <c r="D34" s="115">
        <v>143</v>
      </c>
      <c r="E34" s="114">
        <v>132</v>
      </c>
      <c r="F34" s="114">
        <v>172</v>
      </c>
      <c r="G34" s="114">
        <v>171</v>
      </c>
      <c r="H34" s="140">
        <v>145</v>
      </c>
      <c r="I34" s="115">
        <v>-2</v>
      </c>
      <c r="J34" s="116">
        <v>-1.3793103448275863</v>
      </c>
    </row>
    <row r="35" spans="1:10" s="110" customFormat="1" ht="24.95" customHeight="1" x14ac:dyDescent="0.2">
      <c r="A35" s="292" t="s">
        <v>171</v>
      </c>
      <c r="B35" s="293" t="s">
        <v>172</v>
      </c>
      <c r="C35" s="113">
        <v>15.551993817840966</v>
      </c>
      <c r="D35" s="115">
        <v>21735</v>
      </c>
      <c r="E35" s="114">
        <v>21716</v>
      </c>
      <c r="F35" s="114">
        <v>21928</v>
      </c>
      <c r="G35" s="114">
        <v>21549</v>
      </c>
      <c r="H35" s="140">
        <v>21487</v>
      </c>
      <c r="I35" s="115">
        <v>248</v>
      </c>
      <c r="J35" s="116">
        <v>1.1541862521524642</v>
      </c>
    </row>
    <row r="36" spans="1:10" s="110" customFormat="1" ht="24.95" customHeight="1" x14ac:dyDescent="0.2">
      <c r="A36" s="294" t="s">
        <v>173</v>
      </c>
      <c r="B36" s="295" t="s">
        <v>174</v>
      </c>
      <c r="C36" s="125">
        <v>84.344254670606844</v>
      </c>
      <c r="D36" s="143">
        <v>117877</v>
      </c>
      <c r="E36" s="144">
        <v>118272</v>
      </c>
      <c r="F36" s="144">
        <v>118450</v>
      </c>
      <c r="G36" s="144">
        <v>116010</v>
      </c>
      <c r="H36" s="145">
        <v>116548</v>
      </c>
      <c r="I36" s="143">
        <v>1329</v>
      </c>
      <c r="J36" s="146">
        <v>1.1403027078971755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2020-09-25T08:37:32Z</dcterms:created>
  <dcterms:modified xsi:type="dcterms:W3CDTF">2020-09-28T08:08:19Z</dcterms:modified>
</cp:coreProperties>
</file>