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C44" i="24"/>
  <c r="L44" i="24" s="1"/>
  <c r="B44" i="24"/>
  <c r="D44" i="24" s="1"/>
  <c r="M43" i="24"/>
  <c r="I43" i="24"/>
  <c r="H43" i="24"/>
  <c r="G43" i="24"/>
  <c r="F43" i="24"/>
  <c r="E43" i="24"/>
  <c r="C43" i="24"/>
  <c r="L43" i="24" s="1"/>
  <c r="B43" i="24"/>
  <c r="D43" i="24" s="1"/>
  <c r="M42" i="24"/>
  <c r="K42" i="24"/>
  <c r="I42" i="24"/>
  <c r="E42" i="24"/>
  <c r="C42" i="24"/>
  <c r="L42" i="24" s="1"/>
  <c r="B42" i="24"/>
  <c r="D42" i="24" s="1"/>
  <c r="M41" i="24"/>
  <c r="I41" i="24"/>
  <c r="H41" i="24"/>
  <c r="G41" i="24"/>
  <c r="F41" i="24"/>
  <c r="E41" i="24"/>
  <c r="C41" i="24"/>
  <c r="L41" i="24" s="1"/>
  <c r="B41" i="24"/>
  <c r="D41" i="24" s="1"/>
  <c r="M40" i="24"/>
  <c r="K40" i="24"/>
  <c r="I40" i="24"/>
  <c r="E40" i="24"/>
  <c r="C40" i="24"/>
  <c r="L40" i="24" s="1"/>
  <c r="B40" i="24"/>
  <c r="D40" i="24" s="1"/>
  <c r="M36" i="24"/>
  <c r="L36" i="24"/>
  <c r="K36" i="24"/>
  <c r="J36" i="24"/>
  <c r="I36" i="24"/>
  <c r="H36" i="24"/>
  <c r="G36" i="24"/>
  <c r="F36" i="24"/>
  <c r="E36" i="24"/>
  <c r="D36" i="24"/>
  <c r="L57" i="15"/>
  <c r="K57" i="15"/>
  <c r="C38" i="24"/>
  <c r="C37" i="24"/>
  <c r="C35" i="24"/>
  <c r="C34" i="24"/>
  <c r="C33" i="24"/>
  <c r="C32" i="24"/>
  <c r="C31" i="24"/>
  <c r="C30" i="24"/>
  <c r="G30" i="24" s="1"/>
  <c r="C29" i="24"/>
  <c r="C28" i="24"/>
  <c r="C27" i="24"/>
  <c r="C26" i="24"/>
  <c r="G26" i="24" s="1"/>
  <c r="C25" i="24"/>
  <c r="C24" i="24"/>
  <c r="C23" i="24"/>
  <c r="C22" i="24"/>
  <c r="G22" i="24" s="1"/>
  <c r="C21" i="24"/>
  <c r="C20" i="24"/>
  <c r="C19" i="24"/>
  <c r="C18" i="24"/>
  <c r="C17" i="24"/>
  <c r="C16" i="24"/>
  <c r="C15" i="24"/>
  <c r="C14" i="24"/>
  <c r="C9" i="24"/>
  <c r="C8" i="24"/>
  <c r="C7" i="24"/>
  <c r="B38" i="24"/>
  <c r="B37" i="24"/>
  <c r="B35" i="24"/>
  <c r="K35" i="24" s="1"/>
  <c r="B34" i="24"/>
  <c r="B33" i="24"/>
  <c r="B32" i="24"/>
  <c r="B31" i="24"/>
  <c r="K31" i="24" s="1"/>
  <c r="B30" i="24"/>
  <c r="B29" i="24"/>
  <c r="B28" i="24"/>
  <c r="B27" i="24"/>
  <c r="B26" i="24"/>
  <c r="B25" i="24"/>
  <c r="B24" i="24"/>
  <c r="B23" i="24"/>
  <c r="B22" i="24"/>
  <c r="B21" i="24"/>
  <c r="B20" i="24"/>
  <c r="B19" i="24"/>
  <c r="B18" i="24"/>
  <c r="B17" i="24"/>
  <c r="B16" i="24"/>
  <c r="B15" i="24"/>
  <c r="K15" i="24" s="1"/>
  <c r="B9" i="24"/>
  <c r="B8" i="24"/>
  <c r="B7" i="24"/>
  <c r="K22" i="24" l="1"/>
  <c r="J22" i="24"/>
  <c r="H22" i="24"/>
  <c r="F22" i="24"/>
  <c r="D22" i="24"/>
  <c r="F9" i="24"/>
  <c r="D9" i="24"/>
  <c r="J9" i="24"/>
  <c r="H9" i="24"/>
  <c r="K9" i="24"/>
  <c r="J8" i="24"/>
  <c r="H8" i="24"/>
  <c r="F8" i="24"/>
  <c r="D8" i="24"/>
  <c r="K8" i="24"/>
  <c r="F25" i="24"/>
  <c r="D25" i="24"/>
  <c r="J25" i="24"/>
  <c r="H25" i="24"/>
  <c r="K25" i="24"/>
  <c r="K28" i="24"/>
  <c r="J28" i="24"/>
  <c r="H28" i="24"/>
  <c r="F28" i="24"/>
  <c r="D28" i="24"/>
  <c r="K34" i="24"/>
  <c r="J34" i="24"/>
  <c r="H34" i="24"/>
  <c r="F34" i="24"/>
  <c r="D34" i="24"/>
  <c r="I8" i="24"/>
  <c r="M8" i="24"/>
  <c r="E8" i="24"/>
  <c r="L8" i="24"/>
  <c r="G8" i="24"/>
  <c r="I14" i="24"/>
  <c r="M14" i="24"/>
  <c r="E14" i="24"/>
  <c r="L14" i="24"/>
  <c r="G14" i="24"/>
  <c r="G23" i="24"/>
  <c r="M23" i="24"/>
  <c r="E23" i="24"/>
  <c r="L23" i="24"/>
  <c r="I23" i="24"/>
  <c r="F19" i="24"/>
  <c r="D19" i="24"/>
  <c r="J19" i="24"/>
  <c r="H19" i="24"/>
  <c r="K19" i="24"/>
  <c r="M9" i="24"/>
  <c r="E9" i="24"/>
  <c r="L9" i="24"/>
  <c r="I9" i="24"/>
  <c r="G9" i="24"/>
  <c r="G33" i="24"/>
  <c r="M33" i="24"/>
  <c r="E33" i="24"/>
  <c r="L33" i="24"/>
  <c r="I33" i="24"/>
  <c r="F29" i="24"/>
  <c r="D29" i="24"/>
  <c r="J29" i="24"/>
  <c r="H29" i="24"/>
  <c r="K29" i="24"/>
  <c r="B45" i="24"/>
  <c r="B39" i="24"/>
  <c r="G21" i="24"/>
  <c r="M21" i="24"/>
  <c r="E21" i="24"/>
  <c r="L21" i="24"/>
  <c r="I21" i="24"/>
  <c r="I24" i="24"/>
  <c r="M24" i="24"/>
  <c r="E24" i="24"/>
  <c r="L24" i="24"/>
  <c r="G24" i="24"/>
  <c r="G27" i="24"/>
  <c r="M27" i="24"/>
  <c r="E27" i="24"/>
  <c r="L27" i="24"/>
  <c r="I27" i="24"/>
  <c r="B14" i="24"/>
  <c r="B6" i="24"/>
  <c r="F17" i="24"/>
  <c r="D17" i="24"/>
  <c r="J17" i="24"/>
  <c r="H17" i="24"/>
  <c r="K17" i="24"/>
  <c r="K20" i="24"/>
  <c r="J20" i="24"/>
  <c r="H20" i="24"/>
  <c r="F20" i="24"/>
  <c r="D20" i="24"/>
  <c r="K26" i="24"/>
  <c r="J26" i="24"/>
  <c r="H26" i="24"/>
  <c r="F26" i="24"/>
  <c r="D26" i="24"/>
  <c r="M15" i="24"/>
  <c r="E15" i="24"/>
  <c r="L15" i="24"/>
  <c r="I15" i="24"/>
  <c r="G15" i="24"/>
  <c r="G25" i="24"/>
  <c r="M25" i="24"/>
  <c r="E25" i="24"/>
  <c r="L25" i="24"/>
  <c r="I25" i="24"/>
  <c r="M38" i="24"/>
  <c r="E38" i="24"/>
  <c r="L38" i="24"/>
  <c r="G38" i="24"/>
  <c r="I38" i="24"/>
  <c r="F21" i="24"/>
  <c r="D21" i="24"/>
  <c r="J21" i="24"/>
  <c r="H21" i="24"/>
  <c r="K21" i="24"/>
  <c r="K30" i="24"/>
  <c r="J30" i="24"/>
  <c r="H30" i="24"/>
  <c r="F30" i="24"/>
  <c r="D30" i="24"/>
  <c r="F33" i="24"/>
  <c r="D33" i="24"/>
  <c r="J33" i="24"/>
  <c r="H33" i="24"/>
  <c r="K33" i="24"/>
  <c r="H37" i="24"/>
  <c r="F37" i="24"/>
  <c r="D37" i="24"/>
  <c r="K37" i="24"/>
  <c r="J37" i="24"/>
  <c r="I16" i="24"/>
  <c r="M16" i="24"/>
  <c r="E16" i="24"/>
  <c r="L16" i="24"/>
  <c r="G16" i="24"/>
  <c r="G19" i="24"/>
  <c r="M19" i="24"/>
  <c r="E19" i="24"/>
  <c r="L19" i="24"/>
  <c r="I19" i="24"/>
  <c r="G31" i="24"/>
  <c r="M31" i="24"/>
  <c r="E31" i="24"/>
  <c r="L31" i="24"/>
  <c r="I31" i="24"/>
  <c r="F7" i="24"/>
  <c r="D7" i="24"/>
  <c r="J7" i="24"/>
  <c r="H7" i="24"/>
  <c r="K7" i="24"/>
  <c r="K18" i="24"/>
  <c r="J18" i="24"/>
  <c r="H18" i="24"/>
  <c r="F18" i="24"/>
  <c r="D18" i="24"/>
  <c r="F27" i="24"/>
  <c r="D27" i="24"/>
  <c r="J27" i="24"/>
  <c r="H27" i="24"/>
  <c r="K27" i="24"/>
  <c r="M7" i="24"/>
  <c r="E7" i="24"/>
  <c r="L7" i="24"/>
  <c r="I7" i="24"/>
  <c r="G7" i="24"/>
  <c r="D38" i="24"/>
  <c r="K38" i="24"/>
  <c r="J38" i="24"/>
  <c r="H38" i="24"/>
  <c r="F38" i="24"/>
  <c r="G17" i="24"/>
  <c r="M17" i="24"/>
  <c r="E17" i="24"/>
  <c r="L17" i="24"/>
  <c r="I17" i="24"/>
  <c r="G29" i="24"/>
  <c r="M29" i="24"/>
  <c r="E29" i="24"/>
  <c r="L29" i="24"/>
  <c r="I29" i="24"/>
  <c r="I32" i="24"/>
  <c r="M32" i="24"/>
  <c r="E32" i="24"/>
  <c r="L32" i="24"/>
  <c r="G32" i="24"/>
  <c r="G35" i="24"/>
  <c r="M35" i="24"/>
  <c r="E35" i="24"/>
  <c r="L35" i="24"/>
  <c r="I35" i="24"/>
  <c r="K16" i="24"/>
  <c r="J16" i="24"/>
  <c r="H16" i="24"/>
  <c r="F16" i="24"/>
  <c r="D16" i="24"/>
  <c r="K24" i="24"/>
  <c r="J24" i="24"/>
  <c r="H24" i="24"/>
  <c r="F24" i="24"/>
  <c r="D24" i="24"/>
  <c r="K32" i="24"/>
  <c r="J32" i="24"/>
  <c r="H32" i="24"/>
  <c r="F32" i="24"/>
  <c r="D32" i="24"/>
  <c r="I20" i="24"/>
  <c r="M20" i="24"/>
  <c r="E20" i="24"/>
  <c r="L20" i="24"/>
  <c r="I28" i="24"/>
  <c r="M28" i="24"/>
  <c r="E28" i="24"/>
  <c r="L28" i="24"/>
  <c r="I37" i="24"/>
  <c r="G37" i="24"/>
  <c r="L37" i="24"/>
  <c r="C6" i="24"/>
  <c r="G20" i="24"/>
  <c r="F35" i="24"/>
  <c r="D35" i="24"/>
  <c r="J35" i="24"/>
  <c r="H35" i="24"/>
  <c r="I18" i="24"/>
  <c r="M18" i="24"/>
  <c r="E18" i="24"/>
  <c r="L18" i="24"/>
  <c r="I26" i="24"/>
  <c r="M26" i="24"/>
  <c r="E26" i="24"/>
  <c r="L26" i="24"/>
  <c r="I34" i="24"/>
  <c r="M34" i="24"/>
  <c r="E34" i="24"/>
  <c r="L34"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7" i="24"/>
  <c r="G28" i="24"/>
  <c r="F15" i="24"/>
  <c r="D15" i="24"/>
  <c r="J15" i="24"/>
  <c r="H15" i="24"/>
  <c r="F23" i="24"/>
  <c r="D23" i="24"/>
  <c r="J23" i="24"/>
  <c r="H23" i="24"/>
  <c r="F31" i="24"/>
  <c r="D31" i="24"/>
  <c r="J31" i="24"/>
  <c r="H31" i="24"/>
  <c r="G18" i="24"/>
  <c r="K23" i="24"/>
  <c r="G34" i="24"/>
  <c r="I22" i="24"/>
  <c r="M22" i="24"/>
  <c r="E22" i="24"/>
  <c r="L22" i="24"/>
  <c r="I30" i="24"/>
  <c r="M30" i="24"/>
  <c r="E30" i="24"/>
  <c r="L30" i="24"/>
  <c r="C45" i="24"/>
  <c r="C39"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K41" i="24"/>
  <c r="G42" i="24"/>
  <c r="K43" i="24"/>
  <c r="G44" i="24"/>
  <c r="H40" i="24"/>
  <c r="H42" i="24"/>
  <c r="H44" i="24"/>
  <c r="J40" i="24"/>
  <c r="J42" i="24"/>
  <c r="J44" i="24"/>
  <c r="I39" i="24" l="1"/>
  <c r="G39" i="24"/>
  <c r="L39" i="24"/>
  <c r="M39" i="24"/>
  <c r="E39" i="24"/>
  <c r="I77" i="24"/>
  <c r="I45" i="24"/>
  <c r="G45" i="24"/>
  <c r="L45" i="24"/>
  <c r="M45" i="24"/>
  <c r="E45" i="24"/>
  <c r="I6" i="24"/>
  <c r="M6" i="24"/>
  <c r="E6" i="24"/>
  <c r="L6" i="24"/>
  <c r="G6" i="24"/>
  <c r="J77" i="24"/>
  <c r="J6" i="24"/>
  <c r="H6" i="24"/>
  <c r="F6" i="24"/>
  <c r="D6" i="24"/>
  <c r="K6" i="24"/>
  <c r="K79" i="24"/>
  <c r="K78" i="24"/>
  <c r="J14" i="24"/>
  <c r="H14" i="24"/>
  <c r="F14" i="24"/>
  <c r="D14" i="24"/>
  <c r="K14" i="24"/>
  <c r="H39" i="24"/>
  <c r="F39" i="24"/>
  <c r="D39" i="24"/>
  <c r="K39" i="24"/>
  <c r="J39" i="24"/>
  <c r="H45" i="24"/>
  <c r="F45" i="24"/>
  <c r="D45" i="24"/>
  <c r="K45" i="24"/>
  <c r="J45" i="24"/>
  <c r="I78" i="24" l="1"/>
  <c r="I79" i="24"/>
  <c r="J79" i="24"/>
  <c r="J78" i="24"/>
  <c r="I83" i="24" l="1"/>
  <c r="I82" i="24"/>
  <c r="I81" i="24"/>
</calcChain>
</file>

<file path=xl/sharedStrings.xml><?xml version="1.0" encoding="utf-8"?>
<sst xmlns="http://schemas.openxmlformats.org/spreadsheetml/2006/main" count="1661" uniqueCount="520">
  <si>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</si>
  <si>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</si>
  <si>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</si>
  <si>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</si>
  <si>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</si>
  <si>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</si>
  <si>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</si>
  <si>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</si>
  <si>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</si>
  <si>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</si>
  <si>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</si>
  <si>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</si>
  <si>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</si>
  <si>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Bergstraße (06431)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</si>
  <si>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</si>
  <si>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</si>
  <si>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</si>
  <si>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</si>
  <si>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</si>
  <si>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</si>
  <si>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</si>
  <si>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</si>
  <si>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</si>
  <si>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</si>
  <si>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</si>
  <si>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</si>
  <si>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</si>
  <si>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</si>
  <si>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</si>
  <si>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</si>
  <si>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</si>
  <si>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</si>
  <si>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</si>
  <si>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</si>
  <si>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</si>
  <si>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</si>
  <si>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</si>
  <si>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</si>
  <si>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</si>
  <si>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</si>
  <si>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</si>
  <si>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</si>
  <si>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</si>
  <si>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</si>
  <si>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</si>
  <si>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</si>
  <si>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</si>
  <si>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</si>
  <si>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</si>
  <si>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</si>
  <si>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</si>
  <si>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</si>
  <si>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</si>
  <si>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</si>
  <si>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</si>
  <si>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</si>
  <si>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</si>
  <si>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</si>
  <si>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</si>
  <si>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</si>
  <si>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</si>
  <si>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</si>
  <si>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</si>
  <si>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</si>
  <si>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</si>
  <si>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</si>
  <si>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</si>
  <si>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</si>
  <si>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</si>
  <si>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</si>
  <si>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</si>
  <si>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</si>
  <si>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</si>
  <si>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</si>
  <si>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</si>
  <si>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</si>
  <si>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</si>
  <si>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</si>
  <si>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</si>
  <si>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</si>
  <si>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</si>
  <si>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</si>
  <si>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</si>
  <si>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</si>
  <si>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</si>
  <si>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</si>
  <si>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</si>
  <si>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</si>
  <si>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</si>
  <si>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</si>
  <si>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</si>
  <si>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</si>
  <si>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Bergstraße (06431);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</si>
  <si>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</si>
  <si>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</si>
  <si>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</si>
  <si>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</si>
  <si>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</si>
  <si>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</si>
  <si>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</si>
  <si>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</si>
  <si>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</si>
  <si>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</si>
  <si>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</si>
  <si>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</si>
  <si>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</si>
  <si>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</si>
  <si>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</si>
  <si>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</si>
  <si>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</si>
  <si>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</si>
  <si>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</si>
  <si>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</si>
  <si>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</si>
  <si>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</si>
  <si>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</si>
  <si>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</si>
  <si>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</si>
  <si>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</si>
  <si>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</si>
  <si>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</si>
  <si>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</si>
  <si>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</si>
  <si>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</si>
  <si>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</si>
  <si>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</si>
  <si>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</si>
  <si>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</si>
  <si>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</si>
  <si>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</si>
  <si>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</si>
  <si>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</si>
  <si>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</si>
  <si>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</si>
  <si>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</si>
  <si>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</si>
  <si>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</si>
  <si>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</si>
  <si>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</si>
  <si>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</si>
  <si>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</si>
  <si>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</si>
  <si>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</si>
  <si>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</si>
  <si>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</si>
  <si>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</si>
  <si>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</si>
  <si>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</si>
  <si>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</si>
  <si>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</si>
  <si>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</si>
  <si>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</si>
  <si>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</si>
  <si>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</si>
  <si>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</si>
  <si>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</si>
  <si>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</si>
  <si>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</si>
  <si>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</si>
  <si>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</si>
  <si>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</si>
  <si>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</si>
  <si>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</si>
  <si>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</si>
  <si>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</si>
  <si>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</si>
  <si>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</si>
  <si>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</si>
  <si>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</si>
  <si>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</si>
  <si>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</si>
  <si>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</si>
  <si>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</si>
  <si>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</si>
  <si>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</si>
  <si>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</si>
  <si>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</si>
  <si>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</si>
  <si>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</si>
  <si>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</si>
  <si>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</si>
  <si>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</si>
  <si>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</si>
  <si>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Bergstraße (06431)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</si>
  <si>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</si>
  <si>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</si>
  <si>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</si>
  <si>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</si>
  <si>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</si>
  <si>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</si>
  <si>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</si>
  <si>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</si>
  <si>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</si>
  <si>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</si>
  <si>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</si>
  <si>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</si>
  <si>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</si>
  <si>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</si>
  <si>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</si>
  <si>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</si>
  <si>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</si>
  <si>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</si>
  <si>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</si>
  <si>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</si>
  <si>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</si>
  <si>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</si>
  <si>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</si>
  <si>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</si>
  <si>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</si>
  <si>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</si>
  <si>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</si>
  <si>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</si>
  <si>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</si>
  <si>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</si>
  <si>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</si>
  <si>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</si>
  <si>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</si>
  <si>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</si>
  <si>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</si>
  <si>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</si>
  <si>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</si>
  <si>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</si>
  <si>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</si>
  <si>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</si>
  <si>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</si>
  <si>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</si>
  <si>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</si>
  <si>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</si>
  <si>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</si>
  <si>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</si>
  <si>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</si>
  <si>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</si>
  <si>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</si>
  <si>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</si>
  <si>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</si>
  <si>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</si>
  <si>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</si>
  <si>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</si>
  <si>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</si>
  <si>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</si>
  <si>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</si>
  <si>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</si>
  <si>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</si>
  <si>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</si>
  <si>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</si>
  <si>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</si>
  <si>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</si>
  <si>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</si>
  <si>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</si>
  <si>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</si>
  <si>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</si>
  <si>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</si>
  <si>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</si>
  <si>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</si>
  <si>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</si>
  <si>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</si>
  <si>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</si>
  <si>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</si>
  <si>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</si>
  <si>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</si>
  <si>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</si>
  <si>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</si>
  <si>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</si>
  <si>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</si>
  <si>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</si>
  <si>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</si>
  <si>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</si>
  <si>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</si>
  <si>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</si>
  <si>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</si>
  <si>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</si>
  <si>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</si>
  <si>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</si>
  <si>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</si>
  <si>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</si>
  <si>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</si>
  <si>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</si>
  <si>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</si>
  <si>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</si>
  <si>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</si>
  <si>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</si>
  <si>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</si>
  <si>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</si>
  <si>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</si>
  <si>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</si>
  <si>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</si>
  <si>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</si>
  <si>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</si>
  <si>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</si>
  <si>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</si>
  <si>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</si>
  <si>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</si>
  <si>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</si>
  <si>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</si>
  <si>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</si>
  <si>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</si>
  <si>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</si>
  <si>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</si>
  <si>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</si>
  <si>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</si>
  <si>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</si>
  <si>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</si>
  <si>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</si>
  <si>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</si>
  <si>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</si>
  <si>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</si>
  <si>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</si>
  <si>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</si>
  <si>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</si>
  <si>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</si>
  <si>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</si>
  <si>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</si>
  <si>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</si>
  <si>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</si>
  <si>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</si>
  <si>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</si>
  <si>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</si>
  <si>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</si>
  <si>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</si>
  <si>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</si>
  <si>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</si>
  <si>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</si>
  <si>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</si>
  <si>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</si>
  <si>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</si>
  <si>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</si>
  <si>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</si>
  <si>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</si>
  <si>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</si>
  <si>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</si>
  <si>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</si>
  <si>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</si>
  <si>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</si>
  <si>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</si>
  <si>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</si>
  <si>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</si>
  <si>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</si>
  <si>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</si>
  <si>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</si>
  <si>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</si>
  <si>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</si>
  <si>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</si>
  <si>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</si>
  <si>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</si>
  <si>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</si>
  <si>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</si>
  <si>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</si>
  <si>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</si>
  <si>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</si>
  <si>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</si>
  <si>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</si>
  <si>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</si>
  <si>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</si>
  <si>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</si>
  <si>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</si>
  <si>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</si>
  <si>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</si>
  <si>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</si>
  <si>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</si>
  <si>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</si>
  <si>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</si>
  <si>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</si>
  <si>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</si>
  <si>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</si>
  <si>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</si>
  <si>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</si>
  <si>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</si>
  <si>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</si>
  <si>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</si>
  <si>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</si>
  <si>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</si>
  <si>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</si>
  <si>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</si>
  <si>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Bergstraße (06431);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</si>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</sst>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{41C7CDBD-4467-48F6-9C16-B94D0DF21F0A}</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574C-4CFF-B4F1-E36C788EFEFE}"/>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{1AD05DF6-278C-4D9F-AF7D-1C8F88675A8F}</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574C-4CFF-B4F1-E36C788EFEF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{6BF64824-3798-4E5E-9923-A8E02B694E32}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74C-4CFF-B4F1-E36C788EFEF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{806AEC18-7D6F-4313-AE78-A9FF32331E03}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74C-4CFF-B4F1-E36C788EFEF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1.0854461078629296</c:v>
                </c:pt>
                <c:pt idx="1">
                  <c:v>1.1168123612881518</c:v>
                </c:pt>
                <c:pt idx="2">
                  <c:v>1.1186464311118853</c:v>
                </c:pt>
                <c:pt idx="3">
                  <c:v>1.0875687030768</c:v>
                </c:pt>
              </c:numCache>
            </c:numRef>
          </c:val>
          <c:extLst>
            <c:ext xmlns:c16="http://schemas.microsoft.com/office/drawing/2014/chart" uri="{C3380CC4-5D6E-409C-BE32-E72D297353CC}">
              <c16:uniqueId val="{00000004-574C-4CFF-B4F1-E36C788EFEF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{1A74EA7F-B772-41A8-90AF-4D3B0961E453}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74C-4CFF-B4F1-E36C788EFEF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{5438E1C4-DB9B-4643-8631-EA99C8362059}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74C-4CFF-B4F1-E36C788EFEF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{C43990F3-0737-4F73-9107-838ED6D7726C}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74C-4CFF-B4F1-E36C788EFEF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{E95C3BA9-4C3D-40FA-A955-55916C3B6AE7}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74C-4CFF-B4F1-E36C788EFE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74C-4CFF-B4F1-E36C788EFEF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74C-4CFF-B4F1-E36C788EFEF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{7A499B78-2AA9-4BA8-B23B-E0F15F2C334F}</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787D-4CF7-91BA-98DB8EEB1BA0}"/>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{569A802F-A04F-449F-B4EE-AF8FCFA9F097}</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787D-4CF7-91BA-98DB8EEB1BA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{6F57B39C-BA5B-4C50-BB57-77F3B85BFBDA}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87D-4CF7-91BA-98DB8EEB1BA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{DEE7C215-9D0D-4333-9940-0E9ED4DA0DA5}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87D-4CF7-91BA-98DB8EEB1B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-3.7111788450448966</c:v>
                </c:pt>
                <c:pt idx="1">
                  <c:v>-2.6469525004774508</c:v>
                </c:pt>
                <c:pt idx="2">
                  <c:v>-2.7637010795899166</c:v>
                </c:pt>
                <c:pt idx="3">
                  <c:v>-2.8655893304673015</c:v>
                </c:pt>
              </c:numCache>
            </c:numRef>
          </c:val>
          <c:extLst>
            <c:ext xmlns:c16="http://schemas.microsoft.com/office/drawing/2014/chart" uri="{C3380CC4-5D6E-409C-BE32-E72D297353CC}">
              <c16:uniqueId val="{00000004-787D-4CF7-91BA-98DB8EEB1BA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{DA3E79AE-4668-4330-96FE-24FD2B5C1C61}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87D-4CF7-91BA-98DB8EEB1BA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{EF1DFB70-FCB6-4EFA-BEF7-BF89D0DE5AE4}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87D-4CF7-91BA-98DB8EEB1BA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{D149D189-D213-4BD3-ACDE-6E082D692268}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87D-4CF7-91BA-98DB8EEB1BA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{B321647C-8E3A-4158-83B5-4CB8C38A145E}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87D-4CF7-91BA-98DB8EEB1BA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87D-4CF7-91BA-98DB8EEB1BA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87D-4CF7-91BA-98DB8EEB1BA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{CD9F84D5-EBAE-4A8D-AC2A-3ECB62C93E07}</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72ED-4A41-B427-F934C6560281}"/>
                </c:ext>
              </c:extLst>
            </c:dLbl>
            <c:dLbl>
              <c:idx val="1"/>
              <c:tx>
                <c:strRef>
                  <c:f>Daten_Diagramme!$D$15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{E7153F3D-1963-42EF-8194-A7604B6D1F6A}</c15:txfldGUID>
                      <c15:f>Daten_Diagramme!$D$15</c15:f>
                      <c15:dlblFieldTableCache>
                        <c:ptCount val="1"/>
                        <c:pt idx="0">
                          <c:v>1.4</c:v>
                        </c:pt>
                      </c15:dlblFieldTableCache>
                    </c15:dlblFTEntry>
                  </c15:dlblFieldTable>
                  <c15:showDataLabelsRange val="0"/>
                </c:ext>
                <c:ext xmlns:c16="http://schemas.microsoft.com/office/drawing/2014/chart" uri="{C3380CC4-5D6E-409C-BE32-E72D297353CC}">
                  <c16:uniqueId val="{00000001-72ED-4A41-B427-F934C6560281}"/>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{4FE0E816-8913-4590-947F-0BCD50B22E9F}</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72ED-4A41-B427-F934C6560281}"/>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{0ACA022C-17C1-48A0-AE9D-B74BE2FA1651}</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72ED-4A41-B427-F934C6560281}"/>
                </c:ext>
              </c:extLst>
            </c:dLbl>
            <c:dLbl>
              <c:idx val="4"/>
              <c:tx>
                <c:strRef>
                  <c:f>Daten_Diagramme!$D$18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{A58C082E-46BA-454E-A894-DEA6135B51C3}</c15:txfldGUID>
                      <c15:f>Daten_Diagramme!$D$18</c15:f>
                      <c15:dlblFieldTableCache>
                        <c:ptCount val="1"/>
                        <c:pt idx="0">
                          <c:v>-0.3</c:v>
                        </c:pt>
                      </c15:dlblFieldTableCache>
                    </c15:dlblFTEntry>
                  </c15:dlblFieldTable>
                  <c15:showDataLabelsRange val="0"/>
                </c:ext>
                <c:ext xmlns:c16="http://schemas.microsoft.com/office/drawing/2014/chart" uri="{C3380CC4-5D6E-409C-BE32-E72D297353CC}">
                  <c16:uniqueId val="{00000004-72ED-4A41-B427-F934C6560281}"/>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{288338BC-DBF8-497A-A829-341EDDAEB465}</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72ED-4A41-B427-F934C6560281}"/>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{0B201770-3914-4EBB-BA37-718C62ACA831}</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72ED-4A41-B427-F934C6560281}"/>
                </c:ext>
              </c:extLst>
            </c:dLbl>
            <c:dLbl>
              <c:idx val="7"/>
              <c:tx>
                <c:strRef>
                  <c:f>Daten_Diagramme!$D$21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{0A8CF812-BD48-4858-8577-9A97ACB030EA}</c15:txfldGUID>
                      <c15:f>Daten_Diagramme!$D$21</c15:f>
                      <c15:dlblFieldTableCache>
                        <c:ptCount val="1"/>
                        <c:pt idx="0">
                          <c:v>2.2</c:v>
                        </c:pt>
                      </c15:dlblFieldTableCache>
                    </c15:dlblFTEntry>
                  </c15:dlblFieldTable>
                  <c15:showDataLabelsRange val="0"/>
                </c:ext>
                <c:ext xmlns:c16="http://schemas.microsoft.com/office/drawing/2014/chart" uri="{C3380CC4-5D6E-409C-BE32-E72D297353CC}">
                  <c16:uniqueId val="{00000007-72ED-4A41-B427-F934C6560281}"/>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{FDC6B4E0-D6C7-4B5A-9C5D-53540BDFE0B8}</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72ED-4A41-B427-F934C6560281}"/>
                </c:ext>
              </c:extLst>
            </c:dLbl>
            <c:dLbl>
              <c:idx val="9"/>
              <c:tx>
                <c:strRef>
                  <c:f>Daten_Diagramme!$D$23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{0B50F8C9-7DB3-4A41-ADBF-534287251167}</c15:txfldGUID>
                      <c15:f>Daten_Diagramme!$D$23</c15:f>
                      <c15:dlblFieldTableCache>
                        <c:ptCount val="1"/>
                        <c:pt idx="0">
                          <c:v>6.6</c:v>
                        </c:pt>
                      </c15:dlblFieldTableCache>
                    </c15:dlblFTEntry>
                  </c15:dlblFieldTable>
                  <c15:showDataLabelsRange val="0"/>
                </c:ext>
                <c:ext xmlns:c16="http://schemas.microsoft.com/office/drawing/2014/chart" uri="{C3380CC4-5D6E-409C-BE32-E72D297353CC}">
                  <c16:uniqueId val="{00000009-72ED-4A41-B427-F934C6560281}"/>
                </c:ext>
              </c:extLst>
            </c:dLbl>
            <c:dLbl>
              <c:idx val="10"/>
              <c:tx>
                <c:strRef>
                  <c:f>Daten_Diagramme!$D$24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{F8811847-B123-4337-A446-AAC39BAD8E42}</c15:txfldGUID>
                      <c15:f>Daten_Diagramme!$D$24</c15:f>
                      <c15:dlblFieldTableCache>
                        <c:ptCount val="1"/>
                        <c:pt idx="0">
                          <c:v>-3.4</c:v>
                        </c:pt>
                      </c15:dlblFieldTableCache>
                    </c15:dlblFTEntry>
                  </c15:dlblFieldTable>
                  <c15:showDataLabelsRange val="0"/>
                </c:ext>
                <c:ext xmlns:c16="http://schemas.microsoft.com/office/drawing/2014/chart" uri="{C3380CC4-5D6E-409C-BE32-E72D297353CC}">
                  <c16:uniqueId val="{0000000A-72ED-4A41-B427-F934C6560281}"/>
                </c:ext>
              </c:extLst>
            </c:dLbl>
            <c:dLbl>
              <c:idx val="11"/>
              <c:tx>
                <c:strRef>
                  <c:f>Daten_Diagramme!$D$25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{C658568D-8B16-4CF7-B348-D011F7268BEB}</c15:txfldGUID>
                      <c15:f>Daten_Diagramme!$D$25</c15:f>
                      <c15:dlblFieldTableCache>
                        <c:ptCount val="1"/>
                        <c:pt idx="0">
                          <c:v>2.4</c:v>
                        </c:pt>
                      </c15:dlblFieldTableCache>
                    </c15:dlblFTEntry>
                  </c15:dlblFieldTable>
                  <c15:showDataLabelsRange val="0"/>
                </c:ext>
                <c:ext xmlns:c16="http://schemas.microsoft.com/office/drawing/2014/chart" uri="{C3380CC4-5D6E-409C-BE32-E72D297353CC}">
                  <c16:uniqueId val="{0000000B-72ED-4A41-B427-F934C6560281}"/>
                </c:ext>
              </c:extLst>
            </c:dLbl>
            <c:dLbl>
              <c:idx val="12"/>
              <c:tx>
                <c:strRef>
                  <c:f>Daten_Diagramme!$D$26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{36F6A8C2-57B6-41AD-867E-A4FB103DCF9E}</c15:txfldGUID>
                      <c15:f>Daten_Diagramme!$D$26</c15:f>
                      <c15:dlblFieldTableCache>
                        <c:ptCount val="1"/>
                        <c:pt idx="0">
                          <c:v>-3.2</c:v>
                        </c:pt>
                      </c15:dlblFieldTableCache>
                    </c15:dlblFTEntry>
                  </c15:dlblFieldTable>
                  <c15:showDataLabelsRange val="0"/>
                </c:ext>
                <c:ext xmlns:c16="http://schemas.microsoft.com/office/drawing/2014/chart" uri="{C3380CC4-5D6E-409C-BE32-E72D297353CC}">
                  <c16:uniqueId val="{0000000C-72ED-4A41-B427-F934C6560281}"/>
                </c:ext>
              </c:extLst>
            </c:dLbl>
            <c:dLbl>
              <c:idx val="13"/>
              <c:tx>
                <c:strRef>
                  <c:f>Daten_Diagramme!$D$27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{A05A0DD0-C648-4B0A-93B1-ECE4B8FBCB5D}</c15:txfldGUID>
                      <c15:f>Daten_Diagramme!$D$27</c15:f>
                      <c15:dlblFieldTableCache>
                        <c:ptCount val="1"/>
                        <c:pt idx="0">
                          <c:v>3.6</c:v>
                        </c:pt>
                      </c15:dlblFieldTableCache>
                    </c15:dlblFTEntry>
                  </c15:dlblFieldTable>
                  <c15:showDataLabelsRange val="0"/>
                </c:ext>
                <c:ext xmlns:c16="http://schemas.microsoft.com/office/drawing/2014/chart" uri="{C3380CC4-5D6E-409C-BE32-E72D297353CC}">
                  <c16:uniqueId val="{0000000D-72ED-4A41-B427-F934C6560281}"/>
                </c:ext>
              </c:extLst>
            </c:dLbl>
            <c:dLbl>
              <c:idx val="14"/>
              <c:tx>
                <c:strRef>
                  <c:f>Daten_Diagramme!$D$28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{917B6DD6-064E-43C1-9D3D-234399140373}</c15:txfldGUID>
                      <c15:f>Daten_Diagramme!$D$28</c15:f>
                      <c15:dlblFieldTableCache>
                        <c:ptCount val="1"/>
                        <c:pt idx="0">
                          <c:v>-5.5</c:v>
                        </c:pt>
                      </c15:dlblFieldTableCache>
                    </c15:dlblFTEntry>
                  </c15:dlblFieldTable>
                  <c15:showDataLabelsRange val="0"/>
                </c:ext>
                <c:ext xmlns:c16="http://schemas.microsoft.com/office/drawing/2014/chart" uri="{C3380CC4-5D6E-409C-BE32-E72D297353CC}">
                  <c16:uniqueId val="{0000000E-72ED-4A41-B427-F934C6560281}"/>
                </c:ext>
              </c:extLst>
            </c:dLbl>
            <c:dLbl>
              <c:idx val="15"/>
              <c:tx>
                <c:strRef>
                  <c:f>Daten_Diagramme!$D$29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{C45EE713-91AA-4967-994D-77387DBB88E9}</c15:txfldGUID>
                      <c15:f>Daten_Diagramme!$D$29</c15:f>
                      <c15:dlblFieldTableCache>
                        <c:ptCount val="1"/>
                        <c:pt idx="0">
                          <c:v>4.4</c:v>
                        </c:pt>
                      </c15:dlblFieldTableCache>
                    </c15:dlblFTEntry>
                  </c15:dlblFieldTable>
                  <c15:showDataLabelsRange val="0"/>
                </c:ext>
                <c:ext xmlns:c16="http://schemas.microsoft.com/office/drawing/2014/chart" uri="{C3380CC4-5D6E-409C-BE32-E72D297353CC}">
                  <c16:uniqueId val="{0000000F-72ED-4A41-B427-F934C6560281}"/>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{825D3E62-5EA9-436F-87BD-FE25F0232128}</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72ED-4A41-B427-F934C6560281}"/>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{D581144F-9ADF-4D33-B284-933698C605EB}</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72ED-4A41-B427-F934C6560281}"/>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{B167C03C-4BA9-43CD-B4E3-E34680811AF9}</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72ED-4A41-B427-F934C6560281}"/>
                </c:ext>
              </c:extLst>
            </c:dLbl>
            <c:dLbl>
              <c:idx val="19"/>
              <c:tx>
                <c:strRef>
                  <c:f>Daten_Diagramme!$D$33</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{95B1E3EB-9E3F-42BE-8BCA-F6672163F855}</c15:txfldGUID>
                      <c15:f>Daten_Diagramme!$D$33</c15:f>
                      <c15:dlblFieldTableCache>
                        <c:ptCount val="1"/>
                        <c:pt idx="0">
                          <c:v>8.7</c:v>
                        </c:pt>
                      </c15:dlblFieldTableCache>
                    </c15:dlblFTEntry>
                  </c15:dlblFieldTable>
                  <c15:showDataLabelsRange val="0"/>
                </c:ext>
                <c:ext xmlns:c16="http://schemas.microsoft.com/office/drawing/2014/chart" uri="{C3380CC4-5D6E-409C-BE32-E72D297353CC}">
                  <c16:uniqueId val="{00000013-72ED-4A41-B427-F934C6560281}"/>
                </c:ext>
              </c:extLst>
            </c:dLbl>
            <c:dLbl>
              <c:idx val="20"/>
              <c:tx>
                <c:strRef>
                  <c:f>Daten_Diagramme!$D$34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{0069C5BA-48B4-40F5-89E4-83D83B22E7B9}</c15:txfldGUID>
                      <c15:f>Daten_Diagramme!$D$34</c15:f>
                      <c15:dlblFieldTableCache>
                        <c:ptCount val="1"/>
                        <c:pt idx="0">
                          <c:v>2.2</c:v>
                        </c:pt>
                      </c15:dlblFieldTableCache>
                    </c15:dlblFTEntry>
                  </c15:dlblFieldTable>
                  <c15:showDataLabelsRange val="0"/>
                </c:ext>
                <c:ext xmlns:c16="http://schemas.microsoft.com/office/drawing/2014/chart" uri="{C3380CC4-5D6E-409C-BE32-E72D297353CC}">
                  <c16:uniqueId val="{00000014-72ED-4A41-B427-F934C656028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{BFDEBEB2-5242-4AC6-AA43-B1FFFB025A4F}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2ED-4A41-B427-F934C656028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{B6221242-32EA-4904-BD25-C186359A5FC0}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2ED-4A41-B427-F934C6560281}"/>
                </c:ext>
              </c:extLst>
            </c:dLbl>
            <c:dLbl>
              <c:idx val="23"/>
              <c:tx>
                <c:strRef>
                  <c:f>Daten_Diagramme!$D$37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{758F4D43-8313-4AB5-AF92-40A373E829E9}</c15:txfldGUID>
                      <c15:f>Daten_Diagramme!$D$37</c15:f>
                      <c15:dlblFieldTableCache>
                        <c:ptCount val="1"/>
                        <c:pt idx="0">
                          <c:v>1.4</c:v>
                        </c:pt>
                      </c15:dlblFieldTableCache>
                    </c15:dlblFTEntry>
                  </c15:dlblFieldTable>
                  <c15:showDataLabelsRange val="0"/>
                </c:ext>
                <c:ext xmlns:c16="http://schemas.microsoft.com/office/drawing/2014/chart" uri="{C3380CC4-5D6E-409C-BE32-E72D297353CC}">
                  <c16:uniqueId val="{00000017-72ED-4A41-B427-F934C6560281}"/>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{E8D45866-B211-40D2-9735-AE999D2657C2}</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72ED-4A41-B427-F934C6560281}"/>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{C7504A66-2AE4-43A6-AB90-FEF0D032F735}</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72ED-4A41-B427-F934C656028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{B0276DD3-8C65-4037-96E1-8C274ADB8395}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2ED-4A41-B427-F934C656028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{B2E2E49D-51C2-42A9-B8D6-EA7BE779D689}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2ED-4A41-B427-F934C656028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{C24BF09F-98CE-4C9C-B687-EB905A91D23D}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2ED-4A41-B427-F934C656028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{1DB68A01-6CA0-4D14-B582-490755870FA2}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2ED-4A41-B427-F934C656028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{859A1A6A-255B-4449-AC2A-317687FBC2A8}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2ED-4A41-B427-F934C6560281}"/>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{C1A0E1AA-4E3D-4FD1-9664-F9D4E72A31D1}</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72ED-4A41-B427-F934C65602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1.0854461078629296</c:v>
                </c:pt>
                <c:pt idx="1">
                  <c:v>1.3986013986013985</c:v>
                </c:pt>
                <c:pt idx="2">
                  <c:v>2.7612344342176502</c:v>
                </c:pt>
                <c:pt idx="3">
                  <c:v>-1.7477849253550188</c:v>
                </c:pt>
                <c:pt idx="4">
                  <c:v>-0.33760972316002702</c:v>
                </c:pt>
                <c:pt idx="5">
                  <c:v>-4.2851865533801252</c:v>
                </c:pt>
                <c:pt idx="6">
                  <c:v>1.9161982626469085</c:v>
                </c:pt>
                <c:pt idx="7">
                  <c:v>2.2247857613711273</c:v>
                </c:pt>
                <c:pt idx="8">
                  <c:v>-0.55384183959618616</c:v>
                </c:pt>
                <c:pt idx="9">
                  <c:v>6.6493206128938995</c:v>
                </c:pt>
                <c:pt idx="10">
                  <c:v>-3.4140017286084703</c:v>
                </c:pt>
                <c:pt idx="11">
                  <c:v>2.4</c:v>
                </c:pt>
                <c:pt idx="12">
                  <c:v>-3.2380952380952381</c:v>
                </c:pt>
                <c:pt idx="13">
                  <c:v>3.573054164770141</c:v>
                </c:pt>
                <c:pt idx="14">
                  <c:v>-5.5190930787589503</c:v>
                </c:pt>
                <c:pt idx="15">
                  <c:v>4.4117647058823533</c:v>
                </c:pt>
                <c:pt idx="16">
                  <c:v>2.7086183310533514</c:v>
                </c:pt>
                <c:pt idx="17">
                  <c:v>2.4935511607910574</c:v>
                </c:pt>
                <c:pt idx="18">
                  <c:v>2.6792750197005515</c:v>
                </c:pt>
                <c:pt idx="19">
                  <c:v>8.7207270185249914</c:v>
                </c:pt>
                <c:pt idx="20">
                  <c:v>2.1684134441633538</c:v>
                </c:pt>
                <c:pt idx="21">
                  <c:v>0</c:v>
                </c:pt>
                <c:pt idx="23">
                  <c:v>1.3986013986013985</c:v>
                </c:pt>
                <c:pt idx="24">
                  <c:v>-0.41815274873939245</c:v>
                </c:pt>
                <c:pt idx="25">
                  <c:v>1.7977879391878688</c:v>
                </c:pt>
              </c:numCache>
            </c:numRef>
          </c:val>
          <c:extLst>
            <c:ext xmlns:c16="http://schemas.microsoft.com/office/drawing/2014/chart" uri="{C3380CC4-5D6E-409C-BE32-E72D297353CC}">
              <c16:uniqueId val="{00000020-72ED-4A41-B427-F934C656028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{833B1C9D-F43B-46BD-9B0E-5F9340AD6DC8}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2ED-4A41-B427-F934C656028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{3643AF40-0DA2-4B72-920F-81DA870F3C4D}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2ED-4A41-B427-F934C656028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{78760646-46AB-4F83-9712-63D9F3661842}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2ED-4A41-B427-F934C656028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{1C373FCA-48E6-49BC-8941-F05609E2E708}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2ED-4A41-B427-F934C656028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{0547BDF2-DD87-47E7-B934-7C92233832F3}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2ED-4A41-B427-F934C656028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{4E3AB241-1700-4A69-B4F4-4F1F690F3E9C}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2ED-4A41-B427-F934C656028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{CDC2281C-3272-4636-89C5-D8B9D8999397}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2ED-4A41-B427-F934C656028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{7C83537C-26F8-44A3-BBE3-C965A7E38D5F}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2ED-4A41-B427-F934C656028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{A4B53FC9-9977-4634-B39D-DD7D677D2982}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2ED-4A41-B427-F934C656028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{DEDC6E9C-C6FF-4140-AA6C-FF4115F23229}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2ED-4A41-B427-F934C656028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{A957AAF8-8670-4507-AD54-5D5E9D8557B0}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2ED-4A41-B427-F934C656028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{7F312CB4-07B3-4FFA-8B39-EFFB7050AFBE}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2ED-4A41-B427-F934C656028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{62865A4C-EB71-4EFB-B5D0-6A7BC4AA7D8F}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2ED-4A41-B427-F934C656028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{CB177A2B-BBAB-4925-BC71-07E5B37A621F}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2ED-4A41-B427-F934C656028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{352951EB-CC91-45BC-A78B-767E99F808CC}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2ED-4A41-B427-F934C656028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{A1D7694C-0FA8-4B8D-8A07-5AE9A52025A2}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2ED-4A41-B427-F934C656028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{046F3325-A6D7-46E0-AA29-981DF8DD8334}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2ED-4A41-B427-F934C656028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{480B7AD8-9650-4F20-947B-83F8DE98E058}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2ED-4A41-B427-F934C656028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{BD7F2B00-4532-424C-8C1F-F865257CE683}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2ED-4A41-B427-F934C656028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{644B348D-E991-4C4F-B43C-3E420D4E7C98}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2ED-4A41-B427-F934C656028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{BC2D7C16-14C4-495C-8347-E1DC206A09BB}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2ED-4A41-B427-F934C656028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{4197E94F-7F5F-40E5-A26B-EF260C23E63E}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2ED-4A41-B427-F934C656028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{C1597C2E-81C6-4468-85DC-08568A95655E}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2ED-4A41-B427-F934C656028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{7312F702-C126-4225-AB86-7048C53D60E5}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2ED-4A41-B427-F934C656028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{8358BA39-53C3-4560-B17B-5807054D7CF7}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2ED-4A41-B427-F934C656028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{66F5E748-A0E6-434D-83FA-8CB3571EBCEE}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2ED-4A41-B427-F934C656028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{B3F6AAA8-8EAA-4DB7-8FFC-185127E9F194}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2ED-4A41-B427-F934C656028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{55741791-241F-4000-A249-E0ADE662EF22}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2ED-4A41-B427-F934C656028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{164DD316-C0AC-4BF1-852C-62362ED729B9}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2ED-4A41-B427-F934C656028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{3EA093FC-B505-4889-8B40-8538D74DBF63}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2ED-4A41-B427-F934C656028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{687DC5EC-3668-41E2-80BC-52C40EE75A61}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2ED-4A41-B427-F934C656028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{3930517D-BB8E-4565-9DA9-2DEDA81D02BA}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2ED-4A41-B427-F934C656028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2ED-4A41-B427-F934C656028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2ED-4A41-B427-F934C656028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{246C72BE-5A63-4270-BBD7-1E68C02E4DAE}</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0BA2-40EC-BBEE-97EDB8B03BEB}"/>
                </c:ext>
              </c:extLst>
            </c:dLbl>
            <c:dLbl>
              <c:idx val="1"/>
              <c:tx>
                <c:strRef>
                  <c:f>Daten_Diagramme!$E$15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{5C4F85EA-A5AA-4B0F-8734-D1D7B30D71C9}</c15:txfldGUID>
                      <c15:f>Daten_Diagramme!$E$15</c15:f>
                      <c15:dlblFieldTableCache>
                        <c:ptCount val="1"/>
                        <c:pt idx="0">
                          <c:v>7.2</c:v>
                        </c:pt>
                      </c15:dlblFieldTableCache>
                    </c15:dlblFTEntry>
                  </c15:dlblFieldTable>
                  <c15:showDataLabelsRange val="0"/>
                </c:ext>
                <c:ext xmlns:c16="http://schemas.microsoft.com/office/drawing/2014/chart" uri="{C3380CC4-5D6E-409C-BE32-E72D297353CC}">
                  <c16:uniqueId val="{00000001-0BA2-40EC-BBEE-97EDB8B03BEB}"/>
                </c:ext>
              </c:extLst>
            </c:dLbl>
            <c:dLbl>
              <c:idx val="2"/>
              <c:tx>
                <c:strRef>
                  <c:f>Daten_Diagramme!$E$16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{E94FF513-4666-4D24-98F7-F1DDDB09A7BA}</c15:txfldGUID>
                      <c15:f>Daten_Diagramme!$E$16</c15:f>
                      <c15:dlblFieldTableCache>
                        <c:ptCount val="1"/>
                        <c:pt idx="0">
                          <c:v>-0.6</c:v>
                        </c:pt>
                      </c15:dlblFieldTableCache>
                    </c15:dlblFTEntry>
                  </c15:dlblFieldTable>
                  <c15:showDataLabelsRange val="0"/>
                </c:ext>
                <c:ext xmlns:c16="http://schemas.microsoft.com/office/drawing/2014/chart" uri="{C3380CC4-5D6E-409C-BE32-E72D297353CC}">
                  <c16:uniqueId val="{00000002-0BA2-40EC-BBEE-97EDB8B03BEB}"/>
                </c:ext>
              </c:extLst>
            </c:dLbl>
            <c:dLbl>
              <c:idx val="3"/>
              <c:tx>
                <c:strRef>
                  <c:f>Daten_Diagramme!$E$17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{F608EF4A-1BE3-4D5C-9EB7-35619A975C32}</c15:txfldGUID>
                      <c15:f>Daten_Diagramme!$E$17</c15:f>
                      <c15:dlblFieldTableCache>
                        <c:ptCount val="1"/>
                        <c:pt idx="0">
                          <c:v>-7.6</c:v>
                        </c:pt>
                      </c15:dlblFieldTableCache>
                    </c15:dlblFTEntry>
                  </c15:dlblFieldTable>
                  <c15:showDataLabelsRange val="0"/>
                </c:ext>
                <c:ext xmlns:c16="http://schemas.microsoft.com/office/drawing/2014/chart" uri="{C3380CC4-5D6E-409C-BE32-E72D297353CC}">
                  <c16:uniqueId val="{00000003-0BA2-40EC-BBEE-97EDB8B03BEB}"/>
                </c:ext>
              </c:extLst>
            </c:dLbl>
            <c:dLbl>
              <c:idx val="4"/>
              <c:tx>
                <c:strRef>
                  <c:f>Daten_Diagramme!$E$18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{CB17D837-0B71-4BA3-93B3-64039E553E1B}</c15:txfldGUID>
                      <c15:f>Daten_Diagramme!$E$18</c15:f>
                      <c15:dlblFieldTableCache>
                        <c:ptCount val="1"/>
                        <c:pt idx="0">
                          <c:v>-6.7</c:v>
                        </c:pt>
                      </c15:dlblFieldTableCache>
                    </c15:dlblFTEntry>
                  </c15:dlblFieldTable>
                  <c15:showDataLabelsRange val="0"/>
                </c:ext>
                <c:ext xmlns:c16="http://schemas.microsoft.com/office/drawing/2014/chart" uri="{C3380CC4-5D6E-409C-BE32-E72D297353CC}">
                  <c16:uniqueId val="{00000004-0BA2-40EC-BBEE-97EDB8B03BEB}"/>
                </c:ext>
              </c:extLst>
            </c:dLbl>
            <c:dLbl>
              <c:idx val="5"/>
              <c:tx>
                <c:strRef>
                  <c:f>Daten_Diagramme!$E$19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{F5F85AFE-3E15-4E05-8497-5057A96DBD1B}</c15:txfldGUID>
                      <c15:f>Daten_Diagramme!$E$19</c15:f>
                      <c15:dlblFieldTableCache>
                        <c:ptCount val="1"/>
                        <c:pt idx="0">
                          <c:v>-8.9</c:v>
                        </c:pt>
                      </c15:dlblFieldTableCache>
                    </c15:dlblFTEntry>
                  </c15:dlblFieldTable>
                  <c15:showDataLabelsRange val="0"/>
                </c:ext>
                <c:ext xmlns:c16="http://schemas.microsoft.com/office/drawing/2014/chart" uri="{C3380CC4-5D6E-409C-BE32-E72D297353CC}">
                  <c16:uniqueId val="{00000005-0BA2-40EC-BBEE-97EDB8B03BEB}"/>
                </c:ext>
              </c:extLst>
            </c:dLbl>
            <c:dLbl>
              <c:idx val="6"/>
              <c:tx>
                <c:strRef>
                  <c:f>Daten_Diagramme!$E$20</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{EA80FAEC-6B7C-4D97-8AEC-47E6C5C7B0C8}</c15:txfldGUID>
                      <c15:f>Daten_Diagramme!$E$20</c15:f>
                      <c15:dlblFieldTableCache>
                        <c:ptCount val="1"/>
                        <c:pt idx="0">
                          <c:v>-5.9</c:v>
                        </c:pt>
                      </c15:dlblFieldTableCache>
                    </c15:dlblFTEntry>
                  </c15:dlblFieldTable>
                  <c15:showDataLabelsRange val="0"/>
                </c:ext>
                <c:ext xmlns:c16="http://schemas.microsoft.com/office/drawing/2014/chart" uri="{C3380CC4-5D6E-409C-BE32-E72D297353CC}">
                  <c16:uniqueId val="{00000006-0BA2-40EC-BBEE-97EDB8B03BEB}"/>
                </c:ext>
              </c:extLst>
            </c:dLbl>
            <c:dLbl>
              <c:idx val="7"/>
              <c:tx>
                <c:strRef>
                  <c:f>Daten_Diagramme!$E$21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{586C60F5-B521-429A-97D8-2B7DE1C8EDF1}</c15:txfldGUID>
                      <c15:f>Daten_Diagramme!$E$21</c15:f>
                      <c15:dlblFieldTableCache>
                        <c:ptCount val="1"/>
                        <c:pt idx="0">
                          <c:v>1.7</c:v>
                        </c:pt>
                      </c15:dlblFieldTableCache>
                    </c15:dlblFTEntry>
                  </c15:dlblFieldTable>
                  <c15:showDataLabelsRange val="0"/>
                </c:ext>
                <c:ext xmlns:c16="http://schemas.microsoft.com/office/drawing/2014/chart" uri="{C3380CC4-5D6E-409C-BE32-E72D297353CC}">
                  <c16:uniqueId val="{00000007-0BA2-40EC-BBEE-97EDB8B03BEB}"/>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{87D1227C-AB9C-4BA8-80AC-B3D5AB1AF0D2}</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0BA2-40EC-BBEE-97EDB8B03BEB}"/>
                </c:ext>
              </c:extLst>
            </c:dLbl>
            <c:dLbl>
              <c:idx val="9"/>
              <c:tx>
                <c:strRef>
                  <c:f>Daten_Diagramme!$E$23</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{02106A6E-652F-41EA-930C-2530538059C7}</c15:txfldGUID>
                      <c15:f>Daten_Diagramme!$E$23</c15:f>
                      <c15:dlblFieldTableCache>
                        <c:ptCount val="1"/>
                        <c:pt idx="0">
                          <c:v>-5.8</c:v>
                        </c:pt>
                      </c15:dlblFieldTableCache>
                    </c15:dlblFTEntry>
                  </c15:dlblFieldTable>
                  <c15:showDataLabelsRange val="0"/>
                </c:ext>
                <c:ext xmlns:c16="http://schemas.microsoft.com/office/drawing/2014/chart" uri="{C3380CC4-5D6E-409C-BE32-E72D297353CC}">
                  <c16:uniqueId val="{00000009-0BA2-40EC-BBEE-97EDB8B03BEB}"/>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{C952D9A0-116B-4ACC-9AC6-98958F305A7C}</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0BA2-40EC-BBEE-97EDB8B03BEB}"/>
                </c:ext>
              </c:extLst>
            </c:dLbl>
            <c:dLbl>
              <c:idx val="11"/>
              <c:tx>
                <c:strRef>
                  <c:f>Daten_Diagramme!$E$25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{5A2FE3D6-B1F8-4540-9FEE-92CEFF9D15CC}</c15:txfldGUID>
                      <c15:f>Daten_Diagramme!$E$25</c15:f>
                      <c15:dlblFieldTableCache>
                        <c:ptCount val="1"/>
                        <c:pt idx="0">
                          <c:v>-0.8</c:v>
                        </c:pt>
                      </c15:dlblFieldTableCache>
                    </c15:dlblFTEntry>
                  </c15:dlblFieldTable>
                  <c15:showDataLabelsRange val="0"/>
                </c:ext>
                <c:ext xmlns:c16="http://schemas.microsoft.com/office/drawing/2014/chart" uri="{C3380CC4-5D6E-409C-BE32-E72D297353CC}">
                  <c16:uniqueId val="{0000000B-0BA2-40EC-BBEE-97EDB8B03BEB}"/>
                </c:ext>
              </c:extLst>
            </c:dLbl>
            <c:dLbl>
              <c:idx val="12"/>
              <c:tx>
                <c:strRef>
                  <c:f>Daten_Diagramme!$E$26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{F29782E3-D713-4695-B97A-27F22F231551}</c15:txfldGUID>
                      <c15:f>Daten_Diagramme!$E$26</c15:f>
                      <c15:dlblFieldTableCache>
                        <c:ptCount val="1"/>
                        <c:pt idx="0">
                          <c:v>-0.4</c:v>
                        </c:pt>
                      </c15:dlblFieldTableCache>
                    </c15:dlblFTEntry>
                  </c15:dlblFieldTable>
                  <c15:showDataLabelsRange val="0"/>
                </c:ext>
                <c:ext xmlns:c16="http://schemas.microsoft.com/office/drawing/2014/chart" uri="{C3380CC4-5D6E-409C-BE32-E72D297353CC}">
                  <c16:uniqueId val="{0000000C-0BA2-40EC-BBEE-97EDB8B03BEB}"/>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{4647AD58-FFAF-417C-8B5A-5E83C0980551}</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0BA2-40EC-BBEE-97EDB8B03BEB}"/>
                </c:ext>
              </c:extLst>
            </c:dLbl>
            <c:dLbl>
              <c:idx val="14"/>
              <c:tx>
                <c:strRef>
                  <c:f>Daten_Diagramme!$E$28</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{3AD41B32-01A7-4E20-BF4A-C3DA7F6ECA28}</c15:txfldGUID>
                      <c15:f>Daten_Diagramme!$E$28</c15:f>
                      <c15:dlblFieldTableCache>
                        <c:ptCount val="1"/>
                        <c:pt idx="0">
                          <c:v>-6.3</c:v>
                        </c:pt>
                      </c15:dlblFieldTableCache>
                    </c15:dlblFTEntry>
                  </c15:dlblFieldTable>
                  <c15:showDataLabelsRange val="0"/>
                </c:ext>
                <c:ext xmlns:c16="http://schemas.microsoft.com/office/drawing/2014/chart" uri="{C3380CC4-5D6E-409C-BE32-E72D297353CC}">
                  <c16:uniqueId val="{0000000E-0BA2-40EC-BBEE-97EDB8B03BEB}"/>
                </c:ext>
              </c:extLst>
            </c:dLbl>
            <c:dLbl>
              <c:idx val="15"/>
              <c:tx>
                <c:strRef>
                  <c:f>Daten_Diagramme!$E$29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{33875652-E555-4396-8A56-6BF5682EE78B}</c15:txfldGUID>
                      <c15:f>Daten_Diagramme!$E$29</c15:f>
                      <c15:dlblFieldTableCache>
                        <c:ptCount val="1"/>
                        <c:pt idx="0">
                          <c:v>-2.8</c:v>
                        </c:pt>
                      </c15:dlblFieldTableCache>
                    </c15:dlblFTEntry>
                  </c15:dlblFieldTable>
                  <c15:showDataLabelsRange val="0"/>
                </c:ext>
                <c:ext xmlns:c16="http://schemas.microsoft.com/office/drawing/2014/chart" uri="{C3380CC4-5D6E-409C-BE32-E72D297353CC}">
                  <c16:uniqueId val="{0000000F-0BA2-40EC-BBEE-97EDB8B03BEB}"/>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{3A77CC76-7CBF-4AF8-9010-644BF643BAA8}</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0BA2-40EC-BBEE-97EDB8B03BEB}"/>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{0C7F3C24-3A49-4EF4-A2A0-AF16598BB417}</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0BA2-40EC-BBEE-97EDB8B03BEB}"/>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{E6ADD750-FB08-4FE9-A67B-62C80293CB30}</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0BA2-40EC-BBEE-97EDB8B03BEB}"/>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{28E54CE5-A081-48FC-8708-E4C522755E77}</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0BA2-40EC-BBEE-97EDB8B03BEB}"/>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{7983EE36-53B1-4ACE-A64B-603D0E3A2F16}</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0BA2-40EC-BBEE-97EDB8B03BE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{C9CAB6FB-BFF5-4E4F-ABAC-FFAD6AC3B0EF}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BA2-40EC-BBEE-97EDB8B03BE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{32537062-8983-443A-B29E-8DFBA8E70966}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BA2-40EC-BBEE-97EDB8B03BEB}"/>
                </c:ext>
              </c:extLst>
            </c:dLbl>
            <c:dLbl>
              <c:idx val="23"/>
              <c:tx>
                <c:strRef>
                  <c:f>Daten_Diagramme!$E$37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{BA202434-DC15-4752-839A-D4237BB263C1}</c15:txfldGUID>
                      <c15:f>Daten_Diagramme!$E$37</c15:f>
                      <c15:dlblFieldTableCache>
                        <c:ptCount val="1"/>
                        <c:pt idx="0">
                          <c:v>7.2</c:v>
                        </c:pt>
                      </c15:dlblFieldTableCache>
                    </c15:dlblFTEntry>
                  </c15:dlblFieldTable>
                  <c15:showDataLabelsRange val="0"/>
                </c:ext>
                <c:ext xmlns:c16="http://schemas.microsoft.com/office/drawing/2014/chart" uri="{C3380CC4-5D6E-409C-BE32-E72D297353CC}">
                  <c16:uniqueId val="{00000017-0BA2-40EC-BBEE-97EDB8B03BEB}"/>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{2F562E50-3753-4ECE-934C-EDDAC13703EE}</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0BA2-40EC-BBEE-97EDB8B03BEB}"/>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{0F3E42F5-68F8-4B7B-90AF-C0D8C123197B}</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0BA2-40EC-BBEE-97EDB8B03BE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{951DC89E-2078-40EB-985F-6A44979E2F1A}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BA2-40EC-BBEE-97EDB8B03BE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{E0675156-8BE4-4E51-96B4-C82B90ACFCAE}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BA2-40EC-BBEE-97EDB8B03BE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{D74121AA-DCD5-4212-B3A3-D38CEDD13686}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BA2-40EC-BBEE-97EDB8B03BE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{8090EB25-8846-474B-B6CD-FB9FDA44AD3B}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BA2-40EC-BBEE-97EDB8B03BE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{930FAB8A-7408-407D-B612-25EA22A74CB8}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BA2-40EC-BBEE-97EDB8B03BEB}"/>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{0BC41C30-A316-47ED-ACBF-6BB0CFBE6A91}</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0BA2-40EC-BBEE-97EDB8B03B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-3.7111788450448966</c:v>
                </c:pt>
                <c:pt idx="1">
                  <c:v>7.2340425531914896</c:v>
                </c:pt>
                <c:pt idx="2">
                  <c:v>-0.60606060606060608</c:v>
                </c:pt>
                <c:pt idx="3">
                  <c:v>-7.6147251638930911</c:v>
                </c:pt>
                <c:pt idx="4">
                  <c:v>-6.6945606694560666</c:v>
                </c:pt>
                <c:pt idx="5">
                  <c:v>-8.9077412513255574</c:v>
                </c:pt>
                <c:pt idx="6">
                  <c:v>-5.882352941176471</c:v>
                </c:pt>
                <c:pt idx="7">
                  <c:v>1.6877637130801688</c:v>
                </c:pt>
                <c:pt idx="8">
                  <c:v>-2.652005174644243</c:v>
                </c:pt>
                <c:pt idx="9">
                  <c:v>-5.7985757884028484</c:v>
                </c:pt>
                <c:pt idx="10">
                  <c:v>-9.7764431097764426</c:v>
                </c:pt>
                <c:pt idx="11">
                  <c:v>-0.77720207253886009</c:v>
                </c:pt>
                <c:pt idx="12">
                  <c:v>-0.43478260869565216</c:v>
                </c:pt>
                <c:pt idx="13">
                  <c:v>-1.9733596447952639</c:v>
                </c:pt>
                <c:pt idx="14">
                  <c:v>-6.3198324022346366</c:v>
                </c:pt>
                <c:pt idx="15">
                  <c:v>-2.7777777777777777</c:v>
                </c:pt>
                <c:pt idx="16">
                  <c:v>-3.3426183844011144</c:v>
                </c:pt>
                <c:pt idx="17">
                  <c:v>-0.48192771084337349</c:v>
                </c:pt>
                <c:pt idx="18">
                  <c:v>2.0336605890603088</c:v>
                </c:pt>
                <c:pt idx="19">
                  <c:v>-1.3686131386861313</c:v>
                </c:pt>
                <c:pt idx="20">
                  <c:v>-2.7035523420308079</c:v>
                </c:pt>
                <c:pt idx="21">
                  <c:v>0</c:v>
                </c:pt>
                <c:pt idx="23">
                  <c:v>7.2340425531914896</c:v>
                </c:pt>
                <c:pt idx="24">
                  <c:v>-3.9603960396039604</c:v>
                </c:pt>
                <c:pt idx="25">
                  <c:v>-3.8000965717044908</c:v>
                </c:pt>
              </c:numCache>
            </c:numRef>
          </c:val>
          <c:extLst>
            <c:ext xmlns:c16="http://schemas.microsoft.com/office/drawing/2014/chart" uri="{C3380CC4-5D6E-409C-BE32-E72D297353CC}">
              <c16:uniqueId val="{00000020-0BA2-40EC-BBEE-97EDB8B03BE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{2DD880B1-EDBB-4CE2-9BF9-D7B439FA238D}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BA2-40EC-BBEE-97EDB8B03BE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{D3F552F2-6361-4AA7-A523-0738377CCB7E}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BA2-40EC-BBEE-97EDB8B03BE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{381C2887-162A-4D13-901E-724D3E7E028C}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BA2-40EC-BBEE-97EDB8B03BE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{9C62F6B8-935B-44AF-85C6-563558F2FCF2}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BA2-40EC-BBEE-97EDB8B03BE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{417F8491-18DD-4ED8-840B-75CD252F17D0}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BA2-40EC-BBEE-97EDB8B03BE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{FC502690-57E8-4392-8730-16447178A711}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BA2-40EC-BBEE-97EDB8B03BE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{420F4D24-7800-4F7A-BE28-72DC1A49096E}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BA2-40EC-BBEE-97EDB8B03BE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{5B075A02-B598-4C58-A49B-C6DDC8E46B83}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BA2-40EC-BBEE-97EDB8B03BE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{F4AEF046-DE62-402E-9DA3-D5EA4DFDB070}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BA2-40EC-BBEE-97EDB8B03BE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{EE576492-1BD7-4C6F-835D-30D3E663B273}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BA2-40EC-BBEE-97EDB8B03BE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{07A08E76-8F08-4FE1-B67D-DA2275FB44C9}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BA2-40EC-BBEE-97EDB8B03BE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{0C2C1AA5-2E65-4008-BECB-447A8B2C235D}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BA2-40EC-BBEE-97EDB8B03BE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{EB5B4965-EEBF-4BD0-B9F1-89FFC7AA76C8}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BA2-40EC-BBEE-97EDB8B03BE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{55BACA19-626F-402D-9FA1-11119E01ED04}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BA2-40EC-BBEE-97EDB8B03BE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{DBE7BA13-DB13-4E4A-BE10-F7350C62846A}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BA2-40EC-BBEE-97EDB8B03BE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{55C5ADA4-0EAD-4A7B-B748-921149998DCB}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BA2-40EC-BBEE-97EDB8B03BE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{B6E2B9AB-1EA0-475D-9264-AF2D9BBACCEC}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BA2-40EC-BBEE-97EDB8B03BE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{B996838B-E8F8-4EF1-A81A-B203274E3974}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BA2-40EC-BBEE-97EDB8B03BE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{2794EDAF-A805-465E-A598-4F6FE8D24128}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BA2-40EC-BBEE-97EDB8B03BE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{C56544EB-8755-49F2-AF2B-C17EB3AF2219}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BA2-40EC-BBEE-97EDB8B03BE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{4818722D-5C55-44F4-9D8D-3249A5EA450D}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BA2-40EC-BBEE-97EDB8B03BE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{F4AFC631-2886-49B3-8FB1-281F201DB24B}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BA2-40EC-BBEE-97EDB8B03BE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{C7313EBE-9C9B-4061-B990-D778F0CDAFDD}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BA2-40EC-BBEE-97EDB8B03BE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{4473AF44-F82D-42B0-96AA-01E43E709A8B}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BA2-40EC-BBEE-97EDB8B03BE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{86247941-63FB-41A0-9515-EBECE94B4A4A}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BA2-40EC-BBEE-97EDB8B03BE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{B00B59C2-05DB-4A23-AD55-8CED2A94952C}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BA2-40EC-BBEE-97EDB8B03BE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{3FD7DF5D-67FF-4EB9-B12C-8E0986A4484C}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BA2-40EC-BBEE-97EDB8B03BE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{8F93585B-3E80-47A0-9F46-21A1291F5A18}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BA2-40EC-BBEE-97EDB8B03BE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{841FC8AD-3C94-46C4-B1ED-A9152836135B}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BA2-40EC-BBEE-97EDB8B03BE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{BF148780-A0C7-4357-8845-9A483A900E04}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BA2-40EC-BBEE-97EDB8B03BE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{0F898DF1-30BB-4D72-A746-56B379C43EC5}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BA2-40EC-BBEE-97EDB8B03BE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{791E0C96-B087-44A9-B449-CCCD1ABDEA9F}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BA2-40EC-BBEE-97EDB8B03B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BA2-40EC-BBEE-97EDB8B03BE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BA2-40EC-BBEE-97EDB8B03BE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{B1F3D6C0-8E55-483E-855D-1F6BC27DC524}</c15:txfldGUID>
                      <c15:f>Diagramm!$I$46</c15:f>
                      <c15:dlblFieldTableCache>
                        <c:ptCount val="1"/>
                      </c15:dlblFieldTableCache>
                    </c15:dlblFTEntry>
                  </c15:dlblFieldTable>
                  <c15:showDataLabelsRange val="0"/>
                </c:ext>
                <c:ext xmlns:c16="http://schemas.microsoft.com/office/drawing/2014/chart" uri="{C3380CC4-5D6E-409C-BE32-E72D297353CC}">
                  <c16:uniqueId val="{00000000-97E4-4371-A747-8CCFEA27CD1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{F41579E1-2AD5-4972-9A44-A992DC0B8630}</c15:txfldGUID>
                      <c15:f>Diagramm!$I$47</c15:f>
                      <c15:dlblFieldTableCache>
                        <c:ptCount val="1"/>
                      </c15:dlblFieldTableCache>
                    </c15:dlblFTEntry>
                  </c15:dlblFieldTable>
                  <c15:showDataLabelsRange val="0"/>
                </c:ext>
                <c:ext xmlns:c16="http://schemas.microsoft.com/office/drawing/2014/chart" uri="{C3380CC4-5D6E-409C-BE32-E72D297353CC}">
                  <c16:uniqueId val="{00000001-97E4-4371-A747-8CCFEA27CD1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{10FE15AE-CDA9-4FAB-A8DB-15E0CB235BE5}</c15:txfldGUID>
                      <c15:f>Diagramm!$I$48</c15:f>
                      <c15:dlblFieldTableCache>
                        <c:ptCount val="1"/>
                      </c15:dlblFieldTableCache>
                    </c15:dlblFTEntry>
                  </c15:dlblFieldTable>
                  <c15:showDataLabelsRange val="0"/>
                </c:ext>
                <c:ext xmlns:c16="http://schemas.microsoft.com/office/drawing/2014/chart" uri="{C3380CC4-5D6E-409C-BE32-E72D297353CC}">
                  <c16:uniqueId val="{00000002-97E4-4371-A747-8CCFEA27CD1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{7F1E7990-F9E0-4548-A5C8-8E9C99286D87}</c15:txfldGUID>
                      <c15:f>Diagramm!$I$49</c15:f>
                      <c15:dlblFieldTableCache>
                        <c:ptCount val="1"/>
                      </c15:dlblFieldTableCache>
                    </c15:dlblFTEntry>
                  </c15:dlblFieldTable>
                  <c15:showDataLabelsRange val="0"/>
                </c:ext>
                <c:ext xmlns:c16="http://schemas.microsoft.com/office/drawing/2014/chart" uri="{C3380CC4-5D6E-409C-BE32-E72D297353CC}">
                  <c16:uniqueId val="{00000003-97E4-4371-A747-8CCFEA27CD1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{3DEEB370-FF5D-4A20-87C6-B02186B9703A}</c15:txfldGUID>
                      <c15:f>Diagramm!$I$50</c15:f>
                      <c15:dlblFieldTableCache>
                        <c:ptCount val="1"/>
                      </c15:dlblFieldTableCache>
                    </c15:dlblFTEntry>
                  </c15:dlblFieldTable>
                  <c15:showDataLabelsRange val="0"/>
                </c:ext>
                <c:ext xmlns:c16="http://schemas.microsoft.com/office/drawing/2014/chart" uri="{C3380CC4-5D6E-409C-BE32-E72D297353CC}">
                  <c16:uniqueId val="{00000004-97E4-4371-A747-8CCFEA27CD1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{C4E4FD3C-6F75-4A8A-9FD1-0BF51572528D}</c15:txfldGUID>
                      <c15:f>Diagramm!$I$51</c15:f>
                      <c15:dlblFieldTableCache>
                        <c:ptCount val="1"/>
                      </c15:dlblFieldTableCache>
                    </c15:dlblFTEntry>
                  </c15:dlblFieldTable>
                  <c15:showDataLabelsRange val="0"/>
                </c:ext>
                <c:ext xmlns:c16="http://schemas.microsoft.com/office/drawing/2014/chart" uri="{C3380CC4-5D6E-409C-BE32-E72D297353CC}">
                  <c16:uniqueId val="{00000005-97E4-4371-A747-8CCFEA27CD1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{E9A51C77-DD0D-4467-BA78-BD2E5ABC2DB6}</c15:txfldGUID>
                      <c15:f>Diagramm!$I$52</c15:f>
                      <c15:dlblFieldTableCache>
                        <c:ptCount val="1"/>
                      </c15:dlblFieldTableCache>
                    </c15:dlblFTEntry>
                  </c15:dlblFieldTable>
                  <c15:showDataLabelsRange val="0"/>
                </c:ext>
                <c:ext xmlns:c16="http://schemas.microsoft.com/office/drawing/2014/chart" uri="{C3380CC4-5D6E-409C-BE32-E72D297353CC}">
                  <c16:uniqueId val="{00000006-97E4-4371-A747-8CCFEA27CD1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{5985BE14-F80C-4C48-A264-E281C2D7291F}</c15:txfldGUID>
                      <c15:f>Diagramm!$I$53</c15:f>
                      <c15:dlblFieldTableCache>
                        <c:ptCount val="1"/>
                      </c15:dlblFieldTableCache>
                    </c15:dlblFTEntry>
                  </c15:dlblFieldTable>
                  <c15:showDataLabelsRange val="0"/>
                </c:ext>
                <c:ext xmlns:c16="http://schemas.microsoft.com/office/drawing/2014/chart" uri="{C3380CC4-5D6E-409C-BE32-E72D297353CC}">
                  <c16:uniqueId val="{00000007-97E4-4371-A747-8CCFEA27CD1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{2FC95D69-2F25-4710-97B3-92DB9B0D129F}</c15:txfldGUID>
                      <c15:f>Diagramm!$I$54</c15:f>
                      <c15:dlblFieldTableCache>
                        <c:ptCount val="1"/>
                      </c15:dlblFieldTableCache>
                    </c15:dlblFTEntry>
                  </c15:dlblFieldTable>
                  <c15:showDataLabelsRange val="0"/>
                </c:ext>
                <c:ext xmlns:c16="http://schemas.microsoft.com/office/drawing/2014/chart" uri="{C3380CC4-5D6E-409C-BE32-E72D297353CC}">
                  <c16:uniqueId val="{00000008-97E4-4371-A747-8CCFEA27CD1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{862C65BC-7D82-406B-A32E-5453ADAACE7F}</c15:txfldGUID>
                      <c15:f>Diagramm!$I$55</c15:f>
                      <c15:dlblFieldTableCache>
                        <c:ptCount val="1"/>
                      </c15:dlblFieldTableCache>
                    </c15:dlblFTEntry>
                  </c15:dlblFieldTable>
                  <c15:showDataLabelsRange val="0"/>
                </c:ext>
                <c:ext xmlns:c16="http://schemas.microsoft.com/office/drawing/2014/chart" uri="{C3380CC4-5D6E-409C-BE32-E72D297353CC}">
                  <c16:uniqueId val="{00000009-97E4-4371-A747-8CCFEA27CD1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{EB98A214-8FBC-46C2-9C91-6FF58540A000}</c15:txfldGUID>
                      <c15:f>Diagramm!$I$56</c15:f>
                      <c15:dlblFieldTableCache>
                        <c:ptCount val="1"/>
                      </c15:dlblFieldTableCache>
                    </c15:dlblFTEntry>
                  </c15:dlblFieldTable>
                  <c15:showDataLabelsRange val="0"/>
                </c:ext>
                <c:ext xmlns:c16="http://schemas.microsoft.com/office/drawing/2014/chart" uri="{C3380CC4-5D6E-409C-BE32-E72D297353CC}">
                  <c16:uniqueId val="{0000000A-97E4-4371-A747-8CCFEA27CD1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{3113956D-25F2-42BD-9883-974C5EDD734B}</c15:txfldGUID>
                      <c15:f>Diagramm!$I$57</c15:f>
                      <c15:dlblFieldTableCache>
                        <c:ptCount val="1"/>
                      </c15:dlblFieldTableCache>
                    </c15:dlblFTEntry>
                  </c15:dlblFieldTable>
                  <c15:showDataLabelsRange val="0"/>
                </c:ext>
                <c:ext xmlns:c16="http://schemas.microsoft.com/office/drawing/2014/chart" uri="{C3380CC4-5D6E-409C-BE32-E72D297353CC}">
                  <c16:uniqueId val="{0000000B-97E4-4371-A747-8CCFEA27CD1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{45DD5E9A-D856-4444-AE8E-81E371C3D471}</c15:txfldGUID>
                      <c15:f>Diagramm!$I$58</c15:f>
                      <c15:dlblFieldTableCache>
                        <c:ptCount val="1"/>
                      </c15:dlblFieldTableCache>
                    </c15:dlblFTEntry>
                  </c15:dlblFieldTable>
                  <c15:showDataLabelsRange val="0"/>
                </c:ext>
                <c:ext xmlns:c16="http://schemas.microsoft.com/office/drawing/2014/chart" uri="{C3380CC4-5D6E-409C-BE32-E72D297353CC}">
                  <c16:uniqueId val="{0000000C-97E4-4371-A747-8CCFEA27CD1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{27A46977-16E8-48C7-B08E-B9792F314F56}</c15:txfldGUID>
                      <c15:f>Diagramm!$I$59</c15:f>
                      <c15:dlblFieldTableCache>
                        <c:ptCount val="1"/>
                      </c15:dlblFieldTableCache>
                    </c15:dlblFTEntry>
                  </c15:dlblFieldTable>
                  <c15:showDataLabelsRange val="0"/>
                </c:ext>
                <c:ext xmlns:c16="http://schemas.microsoft.com/office/drawing/2014/chart" uri="{C3380CC4-5D6E-409C-BE32-E72D297353CC}">
                  <c16:uniqueId val="{0000000D-97E4-4371-A747-8CCFEA27CD1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{93C266A3-19F9-40A6-BA7D-48B567301C67}</c15:txfldGUID>
                      <c15:f>Diagramm!$I$60</c15:f>
                      <c15:dlblFieldTableCache>
                        <c:ptCount val="1"/>
                      </c15:dlblFieldTableCache>
                    </c15:dlblFTEntry>
                  </c15:dlblFieldTable>
                  <c15:showDataLabelsRange val="0"/>
                </c:ext>
                <c:ext xmlns:c16="http://schemas.microsoft.com/office/drawing/2014/chart" uri="{C3380CC4-5D6E-409C-BE32-E72D297353CC}">
                  <c16:uniqueId val="{0000000E-97E4-4371-A747-8CCFEA27CD1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{0B0CCE6B-1C85-4D87-97F2-C91027999AA1}</c15:txfldGUID>
                      <c15:f>Diagramm!$I$61</c15:f>
                      <c15:dlblFieldTableCache>
                        <c:ptCount val="1"/>
                      </c15:dlblFieldTableCache>
                    </c15:dlblFTEntry>
                  </c15:dlblFieldTable>
                  <c15:showDataLabelsRange val="0"/>
                </c:ext>
                <c:ext xmlns:c16="http://schemas.microsoft.com/office/drawing/2014/chart" uri="{C3380CC4-5D6E-409C-BE32-E72D297353CC}">
                  <c16:uniqueId val="{0000000F-97E4-4371-A747-8CCFEA27CD1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{9984E7B5-18A4-44A2-8D2A-A92E63A8FF10}</c15:txfldGUID>
                      <c15:f>Diagramm!$I$62</c15:f>
                      <c15:dlblFieldTableCache>
                        <c:ptCount val="1"/>
                      </c15:dlblFieldTableCache>
                    </c15:dlblFTEntry>
                  </c15:dlblFieldTable>
                  <c15:showDataLabelsRange val="0"/>
                </c:ext>
                <c:ext xmlns:c16="http://schemas.microsoft.com/office/drawing/2014/chart" uri="{C3380CC4-5D6E-409C-BE32-E72D297353CC}">
                  <c16:uniqueId val="{00000010-97E4-4371-A747-8CCFEA27CD1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{9831DE58-E2B9-450B-AB29-81D8D2B5BCF8}</c15:txfldGUID>
                      <c15:f>Diagramm!$I$63</c15:f>
                      <c15:dlblFieldTableCache>
                        <c:ptCount val="1"/>
                      </c15:dlblFieldTableCache>
                    </c15:dlblFTEntry>
                  </c15:dlblFieldTable>
                  <c15:showDataLabelsRange val="0"/>
                </c:ext>
                <c:ext xmlns:c16="http://schemas.microsoft.com/office/drawing/2014/chart" uri="{C3380CC4-5D6E-409C-BE32-E72D297353CC}">
                  <c16:uniqueId val="{00000011-97E4-4371-A747-8CCFEA27CD1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{2EC86B16-F026-4C1E-8401-04C5FEFBA937}</c15:txfldGUID>
                      <c15:f>Diagramm!$I$64</c15:f>
                      <c15:dlblFieldTableCache>
                        <c:ptCount val="1"/>
                      </c15:dlblFieldTableCache>
                    </c15:dlblFTEntry>
                  </c15:dlblFieldTable>
                  <c15:showDataLabelsRange val="0"/>
                </c:ext>
                <c:ext xmlns:c16="http://schemas.microsoft.com/office/drawing/2014/chart" uri="{C3380CC4-5D6E-409C-BE32-E72D297353CC}">
                  <c16:uniqueId val="{00000012-97E4-4371-A747-8CCFEA27CD1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{FAAE9237-965F-42A1-AF1F-6BD11167B2C2}</c15:txfldGUID>
                      <c15:f>Diagramm!$I$65</c15:f>
                      <c15:dlblFieldTableCache>
                        <c:ptCount val="1"/>
                      </c15:dlblFieldTableCache>
                    </c15:dlblFTEntry>
                  </c15:dlblFieldTable>
                  <c15:showDataLabelsRange val="0"/>
                </c:ext>
                <c:ext xmlns:c16="http://schemas.microsoft.com/office/drawing/2014/chart" uri="{C3380CC4-5D6E-409C-BE32-E72D297353CC}">
                  <c16:uniqueId val="{00000013-97E4-4371-A747-8CCFEA27CD1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{327F8D19-36F6-40F3-85EE-19273398CA0E}</c15:txfldGUID>
                      <c15:f>Diagramm!$I$66</c15:f>
                      <c15:dlblFieldTableCache>
                        <c:ptCount val="1"/>
                      </c15:dlblFieldTableCache>
                    </c15:dlblFTEntry>
                  </c15:dlblFieldTable>
                  <c15:showDataLabelsRange val="0"/>
                </c:ext>
                <c:ext xmlns:c16="http://schemas.microsoft.com/office/drawing/2014/chart" uri="{C3380CC4-5D6E-409C-BE32-E72D297353CC}">
                  <c16:uniqueId val="{00000014-97E4-4371-A747-8CCFEA27CD1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{B1AE8CAC-511D-4A59-928D-086E382B197C}</c15:txfldGUID>
                      <c15:f>Diagramm!$I$67</c15:f>
                      <c15:dlblFieldTableCache>
                        <c:ptCount val="1"/>
                      </c15:dlblFieldTableCache>
                    </c15:dlblFTEntry>
                  </c15:dlblFieldTable>
                  <c15:showDataLabelsRange val="0"/>
                </c:ext>
                <c:ext xmlns:c16="http://schemas.microsoft.com/office/drawing/2014/chart" uri="{C3380CC4-5D6E-409C-BE32-E72D297353CC}">
                  <c16:uniqueId val="{00000015-97E4-4371-A747-8CCFEA27CD1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7E4-4371-A747-8CCFEA27CD1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{B25B6C0C-0361-4BFE-AC3E-AFC83C0C9009}</c15:txfldGUID>
                      <c15:f>Diagramm!$K$46</c15:f>
                      <c15:dlblFieldTableCache>
                        <c:ptCount val="1"/>
                      </c15:dlblFieldTableCache>
                    </c15:dlblFTEntry>
                  </c15:dlblFieldTable>
                  <c15:showDataLabelsRange val="0"/>
                </c:ext>
                <c:ext xmlns:c16="http://schemas.microsoft.com/office/drawing/2014/chart" uri="{C3380CC4-5D6E-409C-BE32-E72D297353CC}">
                  <c16:uniqueId val="{00000017-97E4-4371-A747-8CCFEA27CD1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{96F49835-9413-4358-99BC-43977519A591}</c15:txfldGUID>
                      <c15:f>Diagramm!$K$47</c15:f>
                      <c15:dlblFieldTableCache>
                        <c:ptCount val="1"/>
                      </c15:dlblFieldTableCache>
                    </c15:dlblFTEntry>
                  </c15:dlblFieldTable>
                  <c15:showDataLabelsRange val="0"/>
                </c:ext>
                <c:ext xmlns:c16="http://schemas.microsoft.com/office/drawing/2014/chart" uri="{C3380CC4-5D6E-409C-BE32-E72D297353CC}">
                  <c16:uniqueId val="{00000018-97E4-4371-A747-8CCFEA27CD1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{5B3F3E4A-0ABF-4A40-BAD9-FC86337613B6}</c15:txfldGUID>
                      <c15:f>Diagramm!$K$48</c15:f>
                      <c15:dlblFieldTableCache>
                        <c:ptCount val="1"/>
                      </c15:dlblFieldTableCache>
                    </c15:dlblFTEntry>
                  </c15:dlblFieldTable>
                  <c15:showDataLabelsRange val="0"/>
                </c:ext>
                <c:ext xmlns:c16="http://schemas.microsoft.com/office/drawing/2014/chart" uri="{C3380CC4-5D6E-409C-BE32-E72D297353CC}">
                  <c16:uniqueId val="{00000019-97E4-4371-A747-8CCFEA27CD1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{47E55B83-F894-4C7E-9D06-493241216C9A}</c15:txfldGUID>
                      <c15:f>Diagramm!$K$49</c15:f>
                      <c15:dlblFieldTableCache>
                        <c:ptCount val="1"/>
                      </c15:dlblFieldTableCache>
                    </c15:dlblFTEntry>
                  </c15:dlblFieldTable>
                  <c15:showDataLabelsRange val="0"/>
                </c:ext>
                <c:ext xmlns:c16="http://schemas.microsoft.com/office/drawing/2014/chart" uri="{C3380CC4-5D6E-409C-BE32-E72D297353CC}">
                  <c16:uniqueId val="{0000001A-97E4-4371-A747-8CCFEA27CD1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{3F546294-358E-49CD-9AEE-A61242C07833}</c15:txfldGUID>
                      <c15:f>Diagramm!$K$50</c15:f>
                      <c15:dlblFieldTableCache>
                        <c:ptCount val="1"/>
                      </c15:dlblFieldTableCache>
                    </c15:dlblFTEntry>
                  </c15:dlblFieldTable>
                  <c15:showDataLabelsRange val="0"/>
                </c:ext>
                <c:ext xmlns:c16="http://schemas.microsoft.com/office/drawing/2014/chart" uri="{C3380CC4-5D6E-409C-BE32-E72D297353CC}">
                  <c16:uniqueId val="{0000001B-97E4-4371-A747-8CCFEA27CD1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{9B7AF0A5-A02C-4BD1-9466-1DA7EC656AC9}</c15:txfldGUID>
                      <c15:f>Diagramm!$K$51</c15:f>
                      <c15:dlblFieldTableCache>
                        <c:ptCount val="1"/>
                      </c15:dlblFieldTableCache>
                    </c15:dlblFTEntry>
                  </c15:dlblFieldTable>
                  <c15:showDataLabelsRange val="0"/>
                </c:ext>
                <c:ext xmlns:c16="http://schemas.microsoft.com/office/drawing/2014/chart" uri="{C3380CC4-5D6E-409C-BE32-E72D297353CC}">
                  <c16:uniqueId val="{0000001C-97E4-4371-A747-8CCFEA27CD1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{2E73FF43-DF2E-48CF-83C4-07D7F0B74D25}</c15:txfldGUID>
                      <c15:f>Diagramm!$K$52</c15:f>
                      <c15:dlblFieldTableCache>
                        <c:ptCount val="1"/>
                      </c15:dlblFieldTableCache>
                    </c15:dlblFTEntry>
                  </c15:dlblFieldTable>
                  <c15:showDataLabelsRange val="0"/>
                </c:ext>
                <c:ext xmlns:c16="http://schemas.microsoft.com/office/drawing/2014/chart" uri="{C3380CC4-5D6E-409C-BE32-E72D297353CC}">
                  <c16:uniqueId val="{0000001D-97E4-4371-A747-8CCFEA27CD1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{2E0172B5-CB38-44ED-AFE8-089C4818F027}</c15:txfldGUID>
                      <c15:f>Diagramm!$K$53</c15:f>
                      <c15:dlblFieldTableCache>
                        <c:ptCount val="1"/>
                      </c15:dlblFieldTableCache>
                    </c15:dlblFTEntry>
                  </c15:dlblFieldTable>
                  <c15:showDataLabelsRange val="0"/>
                </c:ext>
                <c:ext xmlns:c16="http://schemas.microsoft.com/office/drawing/2014/chart" uri="{C3380CC4-5D6E-409C-BE32-E72D297353CC}">
                  <c16:uniqueId val="{0000001E-97E4-4371-A747-8CCFEA27CD1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{E3D0B0BB-6614-41BF-AAB7-8479DC4C1AB9}</c15:txfldGUID>
                      <c15:f>Diagramm!$K$54</c15:f>
                      <c15:dlblFieldTableCache>
                        <c:ptCount val="1"/>
                      </c15:dlblFieldTableCache>
                    </c15:dlblFTEntry>
                  </c15:dlblFieldTable>
                  <c15:showDataLabelsRange val="0"/>
                </c:ext>
                <c:ext xmlns:c16="http://schemas.microsoft.com/office/drawing/2014/chart" uri="{C3380CC4-5D6E-409C-BE32-E72D297353CC}">
                  <c16:uniqueId val="{0000001F-97E4-4371-A747-8CCFEA27CD1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{81BCDAB0-FCDA-477F-8C1C-1D40F5C0561F}</c15:txfldGUID>
                      <c15:f>Diagramm!$K$55</c15:f>
                      <c15:dlblFieldTableCache>
                        <c:ptCount val="1"/>
                      </c15:dlblFieldTableCache>
                    </c15:dlblFTEntry>
                  </c15:dlblFieldTable>
                  <c15:showDataLabelsRange val="0"/>
                </c:ext>
                <c:ext xmlns:c16="http://schemas.microsoft.com/office/drawing/2014/chart" uri="{C3380CC4-5D6E-409C-BE32-E72D297353CC}">
                  <c16:uniqueId val="{00000020-97E4-4371-A747-8CCFEA27CD1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{A303A9D9-C291-4B56-95B1-892DFD04951B}</c15:txfldGUID>
                      <c15:f>Diagramm!$K$56</c15:f>
                      <c15:dlblFieldTableCache>
                        <c:ptCount val="1"/>
                      </c15:dlblFieldTableCache>
                    </c15:dlblFTEntry>
                  </c15:dlblFieldTable>
                  <c15:showDataLabelsRange val="0"/>
                </c:ext>
                <c:ext xmlns:c16="http://schemas.microsoft.com/office/drawing/2014/chart" uri="{C3380CC4-5D6E-409C-BE32-E72D297353CC}">
                  <c16:uniqueId val="{00000021-97E4-4371-A747-8CCFEA27CD1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{7430F03A-E4B1-419F-BF2A-7CC71F12EC82}</c15:txfldGUID>
                      <c15:f>Diagramm!$K$57</c15:f>
                      <c15:dlblFieldTableCache>
                        <c:ptCount val="1"/>
                      </c15:dlblFieldTableCache>
                    </c15:dlblFTEntry>
                  </c15:dlblFieldTable>
                  <c15:showDataLabelsRange val="0"/>
                </c:ext>
                <c:ext xmlns:c16="http://schemas.microsoft.com/office/drawing/2014/chart" uri="{C3380CC4-5D6E-409C-BE32-E72D297353CC}">
                  <c16:uniqueId val="{00000022-97E4-4371-A747-8CCFEA27CD1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{E3400756-47F3-44EB-8DAD-98207B426FD2}</c15:txfldGUID>
                      <c15:f>Diagramm!$K$58</c15:f>
                      <c15:dlblFieldTableCache>
                        <c:ptCount val="1"/>
                      </c15:dlblFieldTableCache>
                    </c15:dlblFTEntry>
                  </c15:dlblFieldTable>
                  <c15:showDataLabelsRange val="0"/>
                </c:ext>
                <c:ext xmlns:c16="http://schemas.microsoft.com/office/drawing/2014/chart" uri="{C3380CC4-5D6E-409C-BE32-E72D297353CC}">
                  <c16:uniqueId val="{00000023-97E4-4371-A747-8CCFEA27CD1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{89F90C87-0A49-4E7E-BCEB-CBCE1E45B23B}</c15:txfldGUID>
                      <c15:f>Diagramm!$K$59</c15:f>
                      <c15:dlblFieldTableCache>
                        <c:ptCount val="1"/>
                      </c15:dlblFieldTableCache>
                    </c15:dlblFTEntry>
                  </c15:dlblFieldTable>
                  <c15:showDataLabelsRange val="0"/>
                </c:ext>
                <c:ext xmlns:c16="http://schemas.microsoft.com/office/drawing/2014/chart" uri="{C3380CC4-5D6E-409C-BE32-E72D297353CC}">
                  <c16:uniqueId val="{00000024-97E4-4371-A747-8CCFEA27CD1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{BA309FE1-0DA4-4285-BC7F-856651AB36BE}</c15:txfldGUID>
                      <c15:f>Diagramm!$K$60</c15:f>
                      <c15:dlblFieldTableCache>
                        <c:ptCount val="1"/>
                      </c15:dlblFieldTableCache>
                    </c15:dlblFTEntry>
                  </c15:dlblFieldTable>
                  <c15:showDataLabelsRange val="0"/>
                </c:ext>
                <c:ext xmlns:c16="http://schemas.microsoft.com/office/drawing/2014/chart" uri="{C3380CC4-5D6E-409C-BE32-E72D297353CC}">
                  <c16:uniqueId val="{00000025-97E4-4371-A747-8CCFEA27CD1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{7D1BBEE4-6DAE-4617-BCBB-3D571EE18D0D}</c15:txfldGUID>
                      <c15:f>Diagramm!$K$61</c15:f>
                      <c15:dlblFieldTableCache>
                        <c:ptCount val="1"/>
                      </c15:dlblFieldTableCache>
                    </c15:dlblFTEntry>
                  </c15:dlblFieldTable>
                  <c15:showDataLabelsRange val="0"/>
                </c:ext>
                <c:ext xmlns:c16="http://schemas.microsoft.com/office/drawing/2014/chart" uri="{C3380CC4-5D6E-409C-BE32-E72D297353CC}">
                  <c16:uniqueId val="{00000026-97E4-4371-A747-8CCFEA27CD1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{507F87F9-2F0A-432A-88C6-FE87BEBE73B1}</c15:txfldGUID>
                      <c15:f>Diagramm!$K$62</c15:f>
                      <c15:dlblFieldTableCache>
                        <c:ptCount val="1"/>
                      </c15:dlblFieldTableCache>
                    </c15:dlblFTEntry>
                  </c15:dlblFieldTable>
                  <c15:showDataLabelsRange val="0"/>
                </c:ext>
                <c:ext xmlns:c16="http://schemas.microsoft.com/office/drawing/2014/chart" uri="{C3380CC4-5D6E-409C-BE32-E72D297353CC}">
                  <c16:uniqueId val="{00000027-97E4-4371-A747-8CCFEA27CD1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{E6F98F96-51E1-42F3-929C-1C0B45C46167}</c15:txfldGUID>
                      <c15:f>Diagramm!$K$63</c15:f>
                      <c15:dlblFieldTableCache>
                        <c:ptCount val="1"/>
                      </c15:dlblFieldTableCache>
                    </c15:dlblFTEntry>
                  </c15:dlblFieldTable>
                  <c15:showDataLabelsRange val="0"/>
                </c:ext>
                <c:ext xmlns:c16="http://schemas.microsoft.com/office/drawing/2014/chart" uri="{C3380CC4-5D6E-409C-BE32-E72D297353CC}">
                  <c16:uniqueId val="{00000028-97E4-4371-A747-8CCFEA27CD1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{AB173908-AB2C-4151-AA8F-5E1EBF39B1EF}</c15:txfldGUID>
                      <c15:f>Diagramm!$K$64</c15:f>
                      <c15:dlblFieldTableCache>
                        <c:ptCount val="1"/>
                      </c15:dlblFieldTableCache>
                    </c15:dlblFTEntry>
                  </c15:dlblFieldTable>
                  <c15:showDataLabelsRange val="0"/>
                </c:ext>
                <c:ext xmlns:c16="http://schemas.microsoft.com/office/drawing/2014/chart" uri="{C3380CC4-5D6E-409C-BE32-E72D297353CC}">
                  <c16:uniqueId val="{00000029-97E4-4371-A747-8CCFEA27CD1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{34FAC7B9-5EAC-4934-BAC5-6F0496C745D3}</c15:txfldGUID>
                      <c15:f>Diagramm!$K$65</c15:f>
                      <c15:dlblFieldTableCache>
                        <c:ptCount val="1"/>
                      </c15:dlblFieldTableCache>
                    </c15:dlblFTEntry>
                  </c15:dlblFieldTable>
                  <c15:showDataLabelsRange val="0"/>
                </c:ext>
                <c:ext xmlns:c16="http://schemas.microsoft.com/office/drawing/2014/chart" uri="{C3380CC4-5D6E-409C-BE32-E72D297353CC}">
                  <c16:uniqueId val="{0000002A-97E4-4371-A747-8CCFEA27CD1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{88BAA3D4-0220-4F60-959E-E4B165BE649A}</c15:txfldGUID>
                      <c15:f>Diagramm!$K$66</c15:f>
                      <c15:dlblFieldTableCache>
                        <c:ptCount val="1"/>
                      </c15:dlblFieldTableCache>
                    </c15:dlblFTEntry>
                  </c15:dlblFieldTable>
                  <c15:showDataLabelsRange val="0"/>
                </c:ext>
                <c:ext xmlns:c16="http://schemas.microsoft.com/office/drawing/2014/chart" uri="{C3380CC4-5D6E-409C-BE32-E72D297353CC}">
                  <c16:uniqueId val="{0000002B-97E4-4371-A747-8CCFEA27CD1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{18BCE4AA-FE8E-456C-99E1-67F3A801604C}</c15:txfldGUID>
                      <c15:f>Diagramm!$K$67</c15:f>
                      <c15:dlblFieldTableCache>
                        <c:ptCount val="1"/>
                      </c15:dlblFieldTableCache>
                    </c15:dlblFTEntry>
                  </c15:dlblFieldTable>
                  <c15:showDataLabelsRange val="0"/>
                </c:ext>
                <c:ext xmlns:c16="http://schemas.microsoft.com/office/drawing/2014/chart" uri="{C3380CC4-5D6E-409C-BE32-E72D297353CC}">
                  <c16:uniqueId val="{0000002C-97E4-4371-A747-8CCFEA27CD1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7E4-4371-A747-8CCFEA27CD1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{5C2A0FCC-4A0E-474E-9779-9D4B2CFBD188}</c15:txfldGUID>
                      <c15:f>Diagramm!$J$46</c15:f>
                      <c15:dlblFieldTableCache>
                        <c:ptCount val="1"/>
                      </c15:dlblFieldTableCache>
                    </c15:dlblFTEntry>
                  </c15:dlblFieldTable>
                  <c15:showDataLabelsRange val="0"/>
                </c:ext>
                <c:ext xmlns:c16="http://schemas.microsoft.com/office/drawing/2014/chart" uri="{C3380CC4-5D6E-409C-BE32-E72D297353CC}">
                  <c16:uniqueId val="{0000002E-97E4-4371-A747-8CCFEA27CD1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{F1512F63-DD36-43CB-918B-327DBCD22786}</c15:txfldGUID>
                      <c15:f>Diagramm!$J$47</c15:f>
                      <c15:dlblFieldTableCache>
                        <c:ptCount val="1"/>
                      </c15:dlblFieldTableCache>
                    </c15:dlblFTEntry>
                  </c15:dlblFieldTable>
                  <c15:showDataLabelsRange val="0"/>
                </c:ext>
                <c:ext xmlns:c16="http://schemas.microsoft.com/office/drawing/2014/chart" uri="{C3380CC4-5D6E-409C-BE32-E72D297353CC}">
                  <c16:uniqueId val="{0000002F-97E4-4371-A747-8CCFEA27CD1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{48A519E6-3D4F-40BB-8C51-C78DE7E9634E}</c15:txfldGUID>
                      <c15:f>Diagramm!$J$48</c15:f>
                      <c15:dlblFieldTableCache>
                        <c:ptCount val="1"/>
                      </c15:dlblFieldTableCache>
                    </c15:dlblFTEntry>
                  </c15:dlblFieldTable>
                  <c15:showDataLabelsRange val="0"/>
                </c:ext>
                <c:ext xmlns:c16="http://schemas.microsoft.com/office/drawing/2014/chart" uri="{C3380CC4-5D6E-409C-BE32-E72D297353CC}">
                  <c16:uniqueId val="{00000030-97E4-4371-A747-8CCFEA27CD1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{79D6F8B1-0059-400F-87BB-380D985EE223}</c15:txfldGUID>
                      <c15:f>Diagramm!$J$49</c15:f>
                      <c15:dlblFieldTableCache>
                        <c:ptCount val="1"/>
                      </c15:dlblFieldTableCache>
                    </c15:dlblFTEntry>
                  </c15:dlblFieldTable>
                  <c15:showDataLabelsRange val="0"/>
                </c:ext>
                <c:ext xmlns:c16="http://schemas.microsoft.com/office/drawing/2014/chart" uri="{C3380CC4-5D6E-409C-BE32-E72D297353CC}">
                  <c16:uniqueId val="{00000031-97E4-4371-A747-8CCFEA27CD1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{B85D1DFF-9747-4652-9F65-444C549B9950}</c15:txfldGUID>
                      <c15:f>Diagramm!$J$50</c15:f>
                      <c15:dlblFieldTableCache>
                        <c:ptCount val="1"/>
                      </c15:dlblFieldTableCache>
                    </c15:dlblFTEntry>
                  </c15:dlblFieldTable>
                  <c15:showDataLabelsRange val="0"/>
                </c:ext>
                <c:ext xmlns:c16="http://schemas.microsoft.com/office/drawing/2014/chart" uri="{C3380CC4-5D6E-409C-BE32-E72D297353CC}">
                  <c16:uniqueId val="{00000032-97E4-4371-A747-8CCFEA27CD1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{82C458A5-9317-4024-AF7A-4F344A4B9867}</c15:txfldGUID>
                      <c15:f>Diagramm!$J$51</c15:f>
                      <c15:dlblFieldTableCache>
                        <c:ptCount val="1"/>
                      </c15:dlblFieldTableCache>
                    </c15:dlblFTEntry>
                  </c15:dlblFieldTable>
                  <c15:showDataLabelsRange val="0"/>
                </c:ext>
                <c:ext xmlns:c16="http://schemas.microsoft.com/office/drawing/2014/chart" uri="{C3380CC4-5D6E-409C-BE32-E72D297353CC}">
                  <c16:uniqueId val="{00000033-97E4-4371-A747-8CCFEA27CD1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{E5340C6D-5BA2-4C67-AF33-FC343502202E}</c15:txfldGUID>
                      <c15:f>Diagramm!$J$52</c15:f>
                      <c15:dlblFieldTableCache>
                        <c:ptCount val="1"/>
                      </c15:dlblFieldTableCache>
                    </c15:dlblFTEntry>
                  </c15:dlblFieldTable>
                  <c15:showDataLabelsRange val="0"/>
                </c:ext>
                <c:ext xmlns:c16="http://schemas.microsoft.com/office/drawing/2014/chart" uri="{C3380CC4-5D6E-409C-BE32-E72D297353CC}">
                  <c16:uniqueId val="{00000034-97E4-4371-A747-8CCFEA27CD1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{9F65E767-4B3A-4422-A3C7-CF89C66232BF}</c15:txfldGUID>
                      <c15:f>Diagramm!$J$53</c15:f>
                      <c15:dlblFieldTableCache>
                        <c:ptCount val="1"/>
                      </c15:dlblFieldTableCache>
                    </c15:dlblFTEntry>
                  </c15:dlblFieldTable>
                  <c15:showDataLabelsRange val="0"/>
                </c:ext>
                <c:ext xmlns:c16="http://schemas.microsoft.com/office/drawing/2014/chart" uri="{C3380CC4-5D6E-409C-BE32-E72D297353CC}">
                  <c16:uniqueId val="{00000035-97E4-4371-A747-8CCFEA27CD1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{A9375E30-5063-410F-880C-C4DB8D960376}</c15:txfldGUID>
                      <c15:f>Diagramm!$J$54</c15:f>
                      <c15:dlblFieldTableCache>
                        <c:ptCount val="1"/>
                      </c15:dlblFieldTableCache>
                    </c15:dlblFTEntry>
                  </c15:dlblFieldTable>
                  <c15:showDataLabelsRange val="0"/>
                </c:ext>
                <c:ext xmlns:c16="http://schemas.microsoft.com/office/drawing/2014/chart" uri="{C3380CC4-5D6E-409C-BE32-E72D297353CC}">
                  <c16:uniqueId val="{00000036-97E4-4371-A747-8CCFEA27CD1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{727313E1-92FF-40AA-B499-D2BD738928DB}</c15:txfldGUID>
                      <c15:f>Diagramm!$J$55</c15:f>
                      <c15:dlblFieldTableCache>
                        <c:ptCount val="1"/>
                      </c15:dlblFieldTableCache>
                    </c15:dlblFTEntry>
                  </c15:dlblFieldTable>
                  <c15:showDataLabelsRange val="0"/>
                </c:ext>
                <c:ext xmlns:c16="http://schemas.microsoft.com/office/drawing/2014/chart" uri="{C3380CC4-5D6E-409C-BE32-E72D297353CC}">
                  <c16:uniqueId val="{00000037-97E4-4371-A747-8CCFEA27CD1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{FF434186-88EB-4E5F-85BE-48326CAB2E4A}</c15:txfldGUID>
                      <c15:f>Diagramm!$J$56</c15:f>
                      <c15:dlblFieldTableCache>
                        <c:ptCount val="1"/>
                      </c15:dlblFieldTableCache>
                    </c15:dlblFTEntry>
                  </c15:dlblFieldTable>
                  <c15:showDataLabelsRange val="0"/>
                </c:ext>
                <c:ext xmlns:c16="http://schemas.microsoft.com/office/drawing/2014/chart" uri="{C3380CC4-5D6E-409C-BE32-E72D297353CC}">
                  <c16:uniqueId val="{00000038-97E4-4371-A747-8CCFEA27CD1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{79184656-62B9-42EC-94FA-9A162C1002A9}</c15:txfldGUID>
                      <c15:f>Diagramm!$J$57</c15:f>
                      <c15:dlblFieldTableCache>
                        <c:ptCount val="1"/>
                      </c15:dlblFieldTableCache>
                    </c15:dlblFTEntry>
                  </c15:dlblFieldTable>
                  <c15:showDataLabelsRange val="0"/>
                </c:ext>
                <c:ext xmlns:c16="http://schemas.microsoft.com/office/drawing/2014/chart" uri="{C3380CC4-5D6E-409C-BE32-E72D297353CC}">
                  <c16:uniqueId val="{00000039-97E4-4371-A747-8CCFEA27CD1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{F0DB4A08-82DC-455C-8909-289829C21FCF}</c15:txfldGUID>
                      <c15:f>Diagramm!$J$58</c15:f>
                      <c15:dlblFieldTableCache>
                        <c:ptCount val="1"/>
                      </c15:dlblFieldTableCache>
                    </c15:dlblFTEntry>
                  </c15:dlblFieldTable>
                  <c15:showDataLabelsRange val="0"/>
                </c:ext>
                <c:ext xmlns:c16="http://schemas.microsoft.com/office/drawing/2014/chart" uri="{C3380CC4-5D6E-409C-BE32-E72D297353CC}">
                  <c16:uniqueId val="{0000003A-97E4-4371-A747-8CCFEA27CD1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{CAB099BC-D9AF-4B54-A53E-23DA1D6215D7}</c15:txfldGUID>
                      <c15:f>Diagramm!$J$59</c15:f>
                      <c15:dlblFieldTableCache>
                        <c:ptCount val="1"/>
                      </c15:dlblFieldTableCache>
                    </c15:dlblFTEntry>
                  </c15:dlblFieldTable>
                  <c15:showDataLabelsRange val="0"/>
                </c:ext>
                <c:ext xmlns:c16="http://schemas.microsoft.com/office/drawing/2014/chart" uri="{C3380CC4-5D6E-409C-BE32-E72D297353CC}">
                  <c16:uniqueId val="{0000003B-97E4-4371-A747-8CCFEA27CD1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{1A8144F2-C850-45AB-9221-4A238FEC71DC}</c15:txfldGUID>
                      <c15:f>Diagramm!$J$60</c15:f>
                      <c15:dlblFieldTableCache>
                        <c:ptCount val="1"/>
                      </c15:dlblFieldTableCache>
                    </c15:dlblFTEntry>
                  </c15:dlblFieldTable>
                  <c15:showDataLabelsRange val="0"/>
                </c:ext>
                <c:ext xmlns:c16="http://schemas.microsoft.com/office/drawing/2014/chart" uri="{C3380CC4-5D6E-409C-BE32-E72D297353CC}">
                  <c16:uniqueId val="{0000003C-97E4-4371-A747-8CCFEA27CD1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{94CA0A19-B5B4-4B8C-B708-97BF4471B900}</c15:txfldGUID>
                      <c15:f>Diagramm!$J$61</c15:f>
                      <c15:dlblFieldTableCache>
                        <c:ptCount val="1"/>
                      </c15:dlblFieldTableCache>
                    </c15:dlblFTEntry>
                  </c15:dlblFieldTable>
                  <c15:showDataLabelsRange val="0"/>
                </c:ext>
                <c:ext xmlns:c16="http://schemas.microsoft.com/office/drawing/2014/chart" uri="{C3380CC4-5D6E-409C-BE32-E72D297353CC}">
                  <c16:uniqueId val="{0000003D-97E4-4371-A747-8CCFEA27CD1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{447CB34B-9962-4287-A46A-E94CBA0FB368}</c15:txfldGUID>
                      <c15:f>Diagramm!$J$62</c15:f>
                      <c15:dlblFieldTableCache>
                        <c:ptCount val="1"/>
                      </c15:dlblFieldTableCache>
                    </c15:dlblFTEntry>
                  </c15:dlblFieldTable>
                  <c15:showDataLabelsRange val="0"/>
                </c:ext>
                <c:ext xmlns:c16="http://schemas.microsoft.com/office/drawing/2014/chart" uri="{C3380CC4-5D6E-409C-BE32-E72D297353CC}">
                  <c16:uniqueId val="{0000003E-97E4-4371-A747-8CCFEA27CD1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{5EC23C07-A163-4185-A4D2-A03AC1A1E055}</c15:txfldGUID>
                      <c15:f>Diagramm!$J$63</c15:f>
                      <c15:dlblFieldTableCache>
                        <c:ptCount val="1"/>
                      </c15:dlblFieldTableCache>
                    </c15:dlblFTEntry>
                  </c15:dlblFieldTable>
                  <c15:showDataLabelsRange val="0"/>
                </c:ext>
                <c:ext xmlns:c16="http://schemas.microsoft.com/office/drawing/2014/chart" uri="{C3380CC4-5D6E-409C-BE32-E72D297353CC}">
                  <c16:uniqueId val="{0000003F-97E4-4371-A747-8CCFEA27CD1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{ACCDDCB0-A41B-4221-A821-023C92A5F2AB}</c15:txfldGUID>
                      <c15:f>Diagramm!$J$64</c15:f>
                      <c15:dlblFieldTableCache>
                        <c:ptCount val="1"/>
                      </c15:dlblFieldTableCache>
                    </c15:dlblFTEntry>
                  </c15:dlblFieldTable>
                  <c15:showDataLabelsRange val="0"/>
                </c:ext>
                <c:ext xmlns:c16="http://schemas.microsoft.com/office/drawing/2014/chart" uri="{C3380CC4-5D6E-409C-BE32-E72D297353CC}">
                  <c16:uniqueId val="{00000040-97E4-4371-A747-8CCFEA27CD1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{6C0D1F94-C9AE-45AE-82D1-3B750E0F2FC6}</c15:txfldGUID>
                      <c15:f>Diagramm!$J$65</c15:f>
                      <c15:dlblFieldTableCache>
                        <c:ptCount val="1"/>
                      </c15:dlblFieldTableCache>
                    </c15:dlblFTEntry>
                  </c15:dlblFieldTable>
                  <c15:showDataLabelsRange val="0"/>
                </c:ext>
                <c:ext xmlns:c16="http://schemas.microsoft.com/office/drawing/2014/chart" uri="{C3380CC4-5D6E-409C-BE32-E72D297353CC}">
                  <c16:uniqueId val="{00000041-97E4-4371-A747-8CCFEA27CD1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{DFD2BF4C-92B3-426D-ABEC-917B161CC532}</c15:txfldGUID>
                      <c15:f>Diagramm!$J$66</c15:f>
                      <c15:dlblFieldTableCache>
                        <c:ptCount val="1"/>
                      </c15:dlblFieldTableCache>
                    </c15:dlblFTEntry>
                  </c15:dlblFieldTable>
                  <c15:showDataLabelsRange val="0"/>
                </c:ext>
                <c:ext xmlns:c16="http://schemas.microsoft.com/office/drawing/2014/chart" uri="{C3380CC4-5D6E-409C-BE32-E72D297353CC}">
                  <c16:uniqueId val="{00000042-97E4-4371-A747-8CCFEA27CD1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{839A95A4-DAC8-4511-AEE6-E35EED2E95EB}</c15:txfldGUID>
                      <c15:f>Diagramm!$J$67</c15:f>
                      <c15:dlblFieldTableCache>
                        <c:ptCount val="1"/>
                      </c15:dlblFieldTableCache>
                    </c15:dlblFTEntry>
                  </c15:dlblFieldTable>
                  <c15:showDataLabelsRange val="0"/>
                </c:ext>
                <c:ext xmlns:c16="http://schemas.microsoft.com/office/drawing/2014/chart" uri="{C3380CC4-5D6E-409C-BE32-E72D297353CC}">
                  <c16:uniqueId val="{00000043-97E4-4371-A747-8CCFEA27CD1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7E4-4371-A747-8CCFEA27CD1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28-498D-860F-09A488880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28-498D-860F-09A488880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28-498D-860F-09A488880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28-498D-860F-09A488880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28-498D-860F-09A488880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28-498D-860F-09A488880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28-498D-860F-09A488880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28-498D-860F-09A488880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28-498D-860F-09A488880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28-498D-860F-09A488880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D28-498D-860F-09A488880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28-498D-860F-09A488880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D28-498D-860F-09A488880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D28-498D-860F-09A488880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D28-498D-860F-09A488880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D28-498D-860F-09A488880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28-498D-860F-09A488880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D28-498D-860F-09A488880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D28-498D-860F-09A488880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D28-498D-860F-09A488880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D28-498D-860F-09A488880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D28-498D-860F-09A4888806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D28-498D-860F-09A4888806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D28-498D-860F-09A488880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D28-498D-860F-09A488880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D28-498D-860F-09A488880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D28-498D-860F-09A488880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D28-498D-860F-09A488880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D28-498D-860F-09A488880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D28-498D-860F-09A488880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D28-498D-860F-09A488880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D28-498D-860F-09A488880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D28-498D-860F-09A488880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D28-498D-860F-09A488880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D28-498D-860F-09A488880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D28-498D-860F-09A488880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D28-498D-860F-09A488880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D28-498D-860F-09A488880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D28-498D-860F-09A488880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D28-498D-860F-09A488880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D28-498D-860F-09A488880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D28-498D-860F-09A488880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D28-498D-860F-09A488880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D28-498D-860F-09A488880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D28-498D-860F-09A4888806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D28-498D-860F-09A4888806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D28-498D-860F-09A4888806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D28-498D-860F-09A4888806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D28-498D-860F-09A4888806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D28-498D-860F-09A4888806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D28-498D-860F-09A4888806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D28-498D-860F-09A4888806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D28-498D-860F-09A4888806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D28-498D-860F-09A4888806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D28-498D-860F-09A4888806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D28-498D-860F-09A4888806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D28-498D-860F-09A4888806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D28-498D-860F-09A4888806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D28-498D-860F-09A4888806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D28-498D-860F-09A4888806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D28-498D-860F-09A4888806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D28-498D-860F-09A4888806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D28-498D-860F-09A4888806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D28-498D-860F-09A4888806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D28-498D-860F-09A4888806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D28-498D-860F-09A4888806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D28-498D-860F-09A4888806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D28-498D-860F-09A4888806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D28-498D-860F-09A4888806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100.7220807837182</c:v>
                </c:pt>
                <c:pt idx="2">
                  <c:v>102.45507466464186</c:v>
                </c:pt>
                <c:pt idx="3">
                  <c:v>101.79999106704184</c:v>
                </c:pt>
                <c:pt idx="4">
                  <c:v>102.83621421233642</c:v>
                </c:pt>
                <c:pt idx="5">
                  <c:v>103.72951002724552</c:v>
                </c:pt>
                <c:pt idx="6">
                  <c:v>106.29475784239284</c:v>
                </c:pt>
                <c:pt idx="7">
                  <c:v>105.3806184584692</c:v>
                </c:pt>
                <c:pt idx="8">
                  <c:v>105.56969940595829</c:v>
                </c:pt>
                <c:pt idx="9">
                  <c:v>106.17416290738011</c:v>
                </c:pt>
                <c:pt idx="10">
                  <c:v>107.80889424866378</c:v>
                </c:pt>
                <c:pt idx="11">
                  <c:v>106.86646716393466</c:v>
                </c:pt>
                <c:pt idx="12">
                  <c:v>107.8222936858874</c:v>
                </c:pt>
                <c:pt idx="13">
                  <c:v>108.59350573942561</c:v>
                </c:pt>
                <c:pt idx="14">
                  <c:v>110.89076481010021</c:v>
                </c:pt>
                <c:pt idx="15">
                  <c:v>109.90367293462565</c:v>
                </c:pt>
                <c:pt idx="16">
                  <c:v>110.74039334792383</c:v>
                </c:pt>
                <c:pt idx="17">
                  <c:v>112.0877812020784</c:v>
                </c:pt>
                <c:pt idx="18">
                  <c:v>113.86246222103115</c:v>
                </c:pt>
                <c:pt idx="19">
                  <c:v>112.87090386648204</c:v>
                </c:pt>
                <c:pt idx="20">
                  <c:v>113.57065225482752</c:v>
                </c:pt>
                <c:pt idx="21">
                  <c:v>113.68529188440752</c:v>
                </c:pt>
                <c:pt idx="22">
                  <c:v>115.74582756413119</c:v>
                </c:pt>
                <c:pt idx="23">
                  <c:v>114.76469099408936</c:v>
                </c:pt>
                <c:pt idx="24">
                  <c:v>114.8034004794021</c:v>
                </c:pt>
              </c:numCache>
            </c:numRef>
          </c:val>
          <c:smooth val="0"/>
          <c:extLst>
            <c:ext xmlns:c16="http://schemas.microsoft.com/office/drawing/2014/chart" uri="{C3380CC4-5D6E-409C-BE32-E72D297353CC}">
              <c16:uniqueId val="{00000000-86E0-4AA7-A97E-E5433B81A47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102.31715210355988</c:v>
                </c:pt>
                <c:pt idx="2">
                  <c:v>104.9967637540453</c:v>
                </c:pt>
                <c:pt idx="3">
                  <c:v>103.94822006472492</c:v>
                </c:pt>
                <c:pt idx="4">
                  <c:v>104.03883495145632</c:v>
                </c:pt>
                <c:pt idx="5">
                  <c:v>104.66019417475727</c:v>
                </c:pt>
                <c:pt idx="6">
                  <c:v>108.64724919093851</c:v>
                </c:pt>
                <c:pt idx="7">
                  <c:v>106.21359223300971</c:v>
                </c:pt>
                <c:pt idx="8">
                  <c:v>104.53074433656957</c:v>
                </c:pt>
                <c:pt idx="9">
                  <c:v>106.20064724919094</c:v>
                </c:pt>
                <c:pt idx="10">
                  <c:v>109.22977346278317</c:v>
                </c:pt>
                <c:pt idx="11">
                  <c:v>108.12944983818771</c:v>
                </c:pt>
                <c:pt idx="12">
                  <c:v>108.23300970873785</c:v>
                </c:pt>
                <c:pt idx="13">
                  <c:v>111.32686084142395</c:v>
                </c:pt>
                <c:pt idx="14">
                  <c:v>114.09708737864077</c:v>
                </c:pt>
                <c:pt idx="15">
                  <c:v>113.21682847896439</c:v>
                </c:pt>
                <c:pt idx="16">
                  <c:v>112.9967637540453</c:v>
                </c:pt>
                <c:pt idx="17">
                  <c:v>115.11974110032361</c:v>
                </c:pt>
                <c:pt idx="18">
                  <c:v>119.84466019417476</c:v>
                </c:pt>
                <c:pt idx="19">
                  <c:v>119.0938511326861</c:v>
                </c:pt>
                <c:pt idx="20">
                  <c:v>119.70226537216828</c:v>
                </c:pt>
                <c:pt idx="21">
                  <c:v>119.44336569579288</c:v>
                </c:pt>
                <c:pt idx="22">
                  <c:v>123.32686084142395</c:v>
                </c:pt>
                <c:pt idx="23">
                  <c:v>122.66666666666666</c:v>
                </c:pt>
                <c:pt idx="24">
                  <c:v>118.49838187702267</c:v>
                </c:pt>
              </c:numCache>
            </c:numRef>
          </c:val>
          <c:smooth val="0"/>
          <c:extLst>
            <c:ext xmlns:c16="http://schemas.microsoft.com/office/drawing/2014/chart" uri="{C3380CC4-5D6E-409C-BE32-E72D297353CC}">
              <c16:uniqueId val="{00000001-86E0-4AA7-A97E-E5433B81A47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102.34857070897871</c:v>
                </c:pt>
                <c:pt idx="2">
                  <c:v>101.52373756453848</c:v>
                </c:pt>
                <c:pt idx="3">
                  <c:v>101.19632288124922</c:v>
                </c:pt>
                <c:pt idx="4">
                  <c:v>98.797380682533685</c:v>
                </c:pt>
                <c:pt idx="5">
                  <c:v>100.46593628006548</c:v>
                </c:pt>
                <c:pt idx="6">
                  <c:v>98.75330562901398</c:v>
                </c:pt>
                <c:pt idx="7">
                  <c:v>98.066994081349961</c:v>
                </c:pt>
                <c:pt idx="8">
                  <c:v>97.443646895856944</c:v>
                </c:pt>
                <c:pt idx="9">
                  <c:v>98.816269991184996</c:v>
                </c:pt>
                <c:pt idx="10">
                  <c:v>97.985140410527634</c:v>
                </c:pt>
                <c:pt idx="11">
                  <c:v>97.292532426646517</c:v>
                </c:pt>
                <c:pt idx="12">
                  <c:v>96.23473114217353</c:v>
                </c:pt>
                <c:pt idx="13">
                  <c:v>98.306258657599798</c:v>
                </c:pt>
                <c:pt idx="14">
                  <c:v>97.261050245561009</c:v>
                </c:pt>
                <c:pt idx="15">
                  <c:v>95.957687948621086</c:v>
                </c:pt>
                <c:pt idx="16">
                  <c:v>95.428787306384592</c:v>
                </c:pt>
                <c:pt idx="17">
                  <c:v>98.022919027830241</c:v>
                </c:pt>
                <c:pt idx="18">
                  <c:v>96.272509759476137</c:v>
                </c:pt>
                <c:pt idx="19">
                  <c:v>95.113965495529527</c:v>
                </c:pt>
                <c:pt idx="20">
                  <c:v>94.641732779246951</c:v>
                </c:pt>
                <c:pt idx="21">
                  <c:v>95.718423372371248</c:v>
                </c:pt>
                <c:pt idx="22">
                  <c:v>93.35725979095831</c:v>
                </c:pt>
                <c:pt idx="23">
                  <c:v>92.589094572471993</c:v>
                </c:pt>
                <c:pt idx="24">
                  <c:v>89.554212315829247</c:v>
                </c:pt>
              </c:numCache>
            </c:numRef>
          </c:val>
          <c:smooth val="0"/>
          <c:extLst>
            <c:ext xmlns:c16="http://schemas.microsoft.com/office/drawing/2014/chart" uri="{C3380CC4-5D6E-409C-BE32-E72D297353CC}">
              <c16:uniqueId val="{00000002-86E0-4AA7-A97E-E5433B81A47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6E0-4AA7-A97E-E5433B81A47D}"/>
                </c:ext>
              </c:extLst>
            </c:dLbl>
            <c:dLbl>
              <c:idx val="1"/>
              <c:delete val="1"/>
              <c:extLst>
                <c:ext xmlns:c15="http://schemas.microsoft.com/office/drawing/2012/chart" uri="{CE6537A1-D6FC-4f65-9D91-7224C49458BB}"/>
                <c:ext xmlns:c16="http://schemas.microsoft.com/office/drawing/2014/chart" uri="{C3380CC4-5D6E-409C-BE32-E72D297353CC}">
                  <c16:uniqueId val="{00000004-86E0-4AA7-A97E-E5433B81A47D}"/>
                </c:ext>
              </c:extLst>
            </c:dLbl>
            <c:dLbl>
              <c:idx val="2"/>
              <c:delete val="1"/>
              <c:extLst>
                <c:ext xmlns:c15="http://schemas.microsoft.com/office/drawing/2012/chart" uri="{CE6537A1-D6FC-4f65-9D91-7224C49458BB}"/>
                <c:ext xmlns:c16="http://schemas.microsoft.com/office/drawing/2014/chart" uri="{C3380CC4-5D6E-409C-BE32-E72D297353CC}">
                  <c16:uniqueId val="{00000005-86E0-4AA7-A97E-E5433B81A47D}"/>
                </c:ext>
              </c:extLst>
            </c:dLbl>
            <c:dLbl>
              <c:idx val="3"/>
              <c:delete val="1"/>
              <c:extLst>
                <c:ext xmlns:c15="http://schemas.microsoft.com/office/drawing/2012/chart" uri="{CE6537A1-D6FC-4f65-9D91-7224C49458BB}"/>
                <c:ext xmlns:c16="http://schemas.microsoft.com/office/drawing/2014/chart" uri="{C3380CC4-5D6E-409C-BE32-E72D297353CC}">
                  <c16:uniqueId val="{00000006-86E0-4AA7-A97E-E5433B81A47D}"/>
                </c:ext>
              </c:extLst>
            </c:dLbl>
            <c:dLbl>
              <c:idx val="4"/>
              <c:delete val="1"/>
              <c:extLst>
                <c:ext xmlns:c15="http://schemas.microsoft.com/office/drawing/2012/chart" uri="{CE6537A1-D6FC-4f65-9D91-7224C49458BB}"/>
                <c:ext xmlns:c16="http://schemas.microsoft.com/office/drawing/2014/chart" uri="{C3380CC4-5D6E-409C-BE32-E72D297353CC}">
                  <c16:uniqueId val="{00000007-86E0-4AA7-A97E-E5433B81A47D}"/>
                </c:ext>
              </c:extLst>
            </c:dLbl>
            <c:dLbl>
              <c:idx val="5"/>
              <c:delete val="1"/>
              <c:extLst>
                <c:ext xmlns:c15="http://schemas.microsoft.com/office/drawing/2012/chart" uri="{CE6537A1-D6FC-4f65-9D91-7224C49458BB}"/>
                <c:ext xmlns:c16="http://schemas.microsoft.com/office/drawing/2014/chart" uri="{C3380CC4-5D6E-409C-BE32-E72D297353CC}">
                  <c16:uniqueId val="{00000008-86E0-4AA7-A97E-E5433B81A47D}"/>
                </c:ext>
              </c:extLst>
            </c:dLbl>
            <c:dLbl>
              <c:idx val="6"/>
              <c:delete val="1"/>
              <c:extLst>
                <c:ext xmlns:c15="http://schemas.microsoft.com/office/drawing/2012/chart" uri="{CE6537A1-D6FC-4f65-9D91-7224C49458BB}"/>
                <c:ext xmlns:c16="http://schemas.microsoft.com/office/drawing/2014/chart" uri="{C3380CC4-5D6E-409C-BE32-E72D297353CC}">
                  <c16:uniqueId val="{00000009-86E0-4AA7-A97E-E5433B81A47D}"/>
                </c:ext>
              </c:extLst>
            </c:dLbl>
            <c:dLbl>
              <c:idx val="7"/>
              <c:delete val="1"/>
              <c:extLst>
                <c:ext xmlns:c15="http://schemas.microsoft.com/office/drawing/2012/chart" uri="{CE6537A1-D6FC-4f65-9D91-7224C49458BB}"/>
                <c:ext xmlns:c16="http://schemas.microsoft.com/office/drawing/2014/chart" uri="{C3380CC4-5D6E-409C-BE32-E72D297353CC}">
                  <c16:uniqueId val="{0000000A-86E0-4AA7-A97E-E5433B81A47D}"/>
                </c:ext>
              </c:extLst>
            </c:dLbl>
            <c:dLbl>
              <c:idx val="8"/>
              <c:delete val="1"/>
              <c:extLst>
                <c:ext xmlns:c15="http://schemas.microsoft.com/office/drawing/2012/chart" uri="{CE6537A1-D6FC-4f65-9D91-7224C49458BB}"/>
                <c:ext xmlns:c16="http://schemas.microsoft.com/office/drawing/2014/chart" uri="{C3380CC4-5D6E-409C-BE32-E72D297353CC}">
                  <c16:uniqueId val="{0000000B-86E0-4AA7-A97E-E5433B81A47D}"/>
                </c:ext>
              </c:extLst>
            </c:dLbl>
            <c:dLbl>
              <c:idx val="9"/>
              <c:delete val="1"/>
              <c:extLst>
                <c:ext xmlns:c15="http://schemas.microsoft.com/office/drawing/2012/chart" uri="{CE6537A1-D6FC-4f65-9D91-7224C49458BB}"/>
                <c:ext xmlns:c16="http://schemas.microsoft.com/office/drawing/2014/chart" uri="{C3380CC4-5D6E-409C-BE32-E72D297353CC}">
                  <c16:uniqueId val="{0000000C-86E0-4AA7-A97E-E5433B81A47D}"/>
                </c:ext>
              </c:extLst>
            </c:dLbl>
            <c:dLbl>
              <c:idx val="10"/>
              <c:delete val="1"/>
              <c:extLst>
                <c:ext xmlns:c15="http://schemas.microsoft.com/office/drawing/2012/chart" uri="{CE6537A1-D6FC-4f65-9D91-7224C49458BB}"/>
                <c:ext xmlns:c16="http://schemas.microsoft.com/office/drawing/2014/chart" uri="{C3380CC4-5D6E-409C-BE32-E72D297353CC}">
                  <c16:uniqueId val="{0000000D-86E0-4AA7-A97E-E5433B81A47D}"/>
                </c:ext>
              </c:extLst>
            </c:dLbl>
            <c:dLbl>
              <c:idx val="11"/>
              <c:delete val="1"/>
              <c:extLst>
                <c:ext xmlns:c15="http://schemas.microsoft.com/office/drawing/2012/chart" uri="{CE6537A1-D6FC-4f65-9D91-7224C49458BB}"/>
                <c:ext xmlns:c16="http://schemas.microsoft.com/office/drawing/2014/chart" uri="{C3380CC4-5D6E-409C-BE32-E72D297353CC}">
                  <c16:uniqueId val="{0000000E-86E0-4AA7-A97E-E5433B81A47D}"/>
                </c:ext>
              </c:extLst>
            </c:dLbl>
            <c:dLbl>
              <c:idx val="12"/>
              <c:delete val="1"/>
              <c:extLst>
                <c:ext xmlns:c15="http://schemas.microsoft.com/office/drawing/2012/chart" uri="{CE6537A1-D6FC-4f65-9D91-7224C49458BB}"/>
                <c:ext xmlns:c16="http://schemas.microsoft.com/office/drawing/2014/chart" uri="{C3380CC4-5D6E-409C-BE32-E72D297353CC}">
                  <c16:uniqueId val="{0000000F-86E0-4AA7-A97E-E5433B81A47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E0-4AA7-A97E-E5433B81A47D}"/>
                </c:ext>
              </c:extLst>
            </c:dLbl>
            <c:dLbl>
              <c:idx val="14"/>
              <c:delete val="1"/>
              <c:extLst>
                <c:ext xmlns:c15="http://schemas.microsoft.com/office/drawing/2012/chart" uri="{CE6537A1-D6FC-4f65-9D91-7224C49458BB}"/>
                <c:ext xmlns:c16="http://schemas.microsoft.com/office/drawing/2014/chart" uri="{C3380CC4-5D6E-409C-BE32-E72D297353CC}">
                  <c16:uniqueId val="{00000011-86E0-4AA7-A97E-E5433B81A47D}"/>
                </c:ext>
              </c:extLst>
            </c:dLbl>
            <c:dLbl>
              <c:idx val="15"/>
              <c:delete val="1"/>
              <c:extLst>
                <c:ext xmlns:c15="http://schemas.microsoft.com/office/drawing/2012/chart" uri="{CE6537A1-D6FC-4f65-9D91-7224C49458BB}"/>
                <c:ext xmlns:c16="http://schemas.microsoft.com/office/drawing/2014/chart" uri="{C3380CC4-5D6E-409C-BE32-E72D297353CC}">
                  <c16:uniqueId val="{00000012-86E0-4AA7-A97E-E5433B81A47D}"/>
                </c:ext>
              </c:extLst>
            </c:dLbl>
            <c:dLbl>
              <c:idx val="16"/>
              <c:delete val="1"/>
              <c:extLst>
                <c:ext xmlns:c15="http://schemas.microsoft.com/office/drawing/2012/chart" uri="{CE6537A1-D6FC-4f65-9D91-7224C49458BB}"/>
                <c:ext xmlns:c16="http://schemas.microsoft.com/office/drawing/2014/chart" uri="{C3380CC4-5D6E-409C-BE32-E72D297353CC}">
                  <c16:uniqueId val="{00000013-86E0-4AA7-A97E-E5433B81A47D}"/>
                </c:ext>
              </c:extLst>
            </c:dLbl>
            <c:dLbl>
              <c:idx val="17"/>
              <c:delete val="1"/>
              <c:extLst>
                <c:ext xmlns:c15="http://schemas.microsoft.com/office/drawing/2012/chart" uri="{CE6537A1-D6FC-4f65-9D91-7224C49458BB}"/>
                <c:ext xmlns:c16="http://schemas.microsoft.com/office/drawing/2014/chart" uri="{C3380CC4-5D6E-409C-BE32-E72D297353CC}">
                  <c16:uniqueId val="{00000014-86E0-4AA7-A97E-E5433B81A47D}"/>
                </c:ext>
              </c:extLst>
            </c:dLbl>
            <c:dLbl>
              <c:idx val="18"/>
              <c:delete val="1"/>
              <c:extLst>
                <c:ext xmlns:c15="http://schemas.microsoft.com/office/drawing/2012/chart" uri="{CE6537A1-D6FC-4f65-9D91-7224C49458BB}"/>
                <c:ext xmlns:c16="http://schemas.microsoft.com/office/drawing/2014/chart" uri="{C3380CC4-5D6E-409C-BE32-E72D297353CC}">
                  <c16:uniqueId val="{00000015-86E0-4AA7-A97E-E5433B81A47D}"/>
                </c:ext>
              </c:extLst>
            </c:dLbl>
            <c:dLbl>
              <c:idx val="19"/>
              <c:delete val="1"/>
              <c:extLst>
                <c:ext xmlns:c15="http://schemas.microsoft.com/office/drawing/2012/chart" uri="{CE6537A1-D6FC-4f65-9D91-7224C49458BB}"/>
                <c:ext xmlns:c16="http://schemas.microsoft.com/office/drawing/2014/chart" uri="{C3380CC4-5D6E-409C-BE32-E72D297353CC}">
                  <c16:uniqueId val="{00000016-86E0-4AA7-A97E-E5433B81A47D}"/>
                </c:ext>
              </c:extLst>
            </c:dLbl>
            <c:dLbl>
              <c:idx val="20"/>
              <c:delete val="1"/>
              <c:extLst>
                <c:ext xmlns:c15="http://schemas.microsoft.com/office/drawing/2012/chart" uri="{CE6537A1-D6FC-4f65-9D91-7224C49458BB}"/>
                <c:ext xmlns:c16="http://schemas.microsoft.com/office/drawing/2014/chart" uri="{C3380CC4-5D6E-409C-BE32-E72D297353CC}">
                  <c16:uniqueId val="{00000017-86E0-4AA7-A97E-E5433B81A47D}"/>
                </c:ext>
              </c:extLst>
            </c:dLbl>
            <c:dLbl>
              <c:idx val="21"/>
              <c:delete val="1"/>
              <c:extLst>
                <c:ext xmlns:c15="http://schemas.microsoft.com/office/drawing/2012/chart" uri="{CE6537A1-D6FC-4f65-9D91-7224C49458BB}"/>
                <c:ext xmlns:c16="http://schemas.microsoft.com/office/drawing/2014/chart" uri="{C3380CC4-5D6E-409C-BE32-E72D297353CC}">
                  <c16:uniqueId val="{00000018-86E0-4AA7-A97E-E5433B81A47D}"/>
                </c:ext>
              </c:extLst>
            </c:dLbl>
            <c:dLbl>
              <c:idx val="22"/>
              <c:delete val="1"/>
              <c:extLst>
                <c:ext xmlns:c15="http://schemas.microsoft.com/office/drawing/2012/chart" uri="{CE6537A1-D6FC-4f65-9D91-7224C49458BB}"/>
                <c:ext xmlns:c16="http://schemas.microsoft.com/office/drawing/2014/chart" uri="{C3380CC4-5D6E-409C-BE32-E72D297353CC}">
                  <c16:uniqueId val="{00000019-86E0-4AA7-A97E-E5433B81A47D}"/>
                </c:ext>
              </c:extLst>
            </c:dLbl>
            <c:dLbl>
              <c:idx val="23"/>
              <c:delete val="1"/>
              <c:extLst>
                <c:ext xmlns:c15="http://schemas.microsoft.com/office/drawing/2012/chart" uri="{CE6537A1-D6FC-4f65-9D91-7224C49458BB}"/>
                <c:ext xmlns:c16="http://schemas.microsoft.com/office/drawing/2014/chart" uri="{C3380CC4-5D6E-409C-BE32-E72D297353CC}">
                  <c16:uniqueId val="{0000001A-86E0-4AA7-A97E-E5433B81A47D}"/>
                </c:ext>
              </c:extLst>
            </c:dLbl>
            <c:dLbl>
              <c:idx val="24"/>
              <c:delete val="1"/>
              <c:extLst>
                <c:ext xmlns:c15="http://schemas.microsoft.com/office/drawing/2012/chart" uri="{CE6537A1-D6FC-4f65-9D91-7224C49458BB}"/>
                <c:ext xmlns:c16="http://schemas.microsoft.com/office/drawing/2014/chart" uri="{C3380CC4-5D6E-409C-BE32-E72D297353CC}">
                  <c16:uniqueId val="{0000001B-86E0-4AA7-A97E-E5433B81A47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6E0-4AA7-A97E-E5433B81A47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Bergstraße (06431)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77110</v>
      </c>
      <c r="F11" s="238">
        <v>77084</v>
      </c>
      <c r="G11" s="238">
        <v>77743</v>
      </c>
      <c r="H11" s="238">
        <v>76359</v>
      </c>
      <c r="I11" s="265">
        <v>76282</v>
      </c>
      <c r="J11" s="263">
        <v>828</v>
      </c>
      <c r="K11" s="266">
        <v>1.0854461078629296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18.801711840228247</v>
      </c>
      <c r="E13" s="115">
        <v>14498</v>
      </c>
      <c r="F13" s="114">
        <v>14421</v>
      </c>
      <c r="G13" s="114">
        <v>14746</v>
      </c>
      <c r="H13" s="114">
        <v>14483</v>
      </c>
      <c r="I13" s="140">
        <v>14355</v>
      </c>
      <c r="J13" s="115">
        <v>143</v>
      </c>
      <c r="K13" s="116">
        <v>0.99616858237547889</v>
      </c>
    </row>
    <row r="14" spans="1:255" ht="14.1" customHeight="1" x14ac:dyDescent="0.2">
      <c r="A14" s="306" t="s">
        <v>230</v>
      </c>
      <c r="B14" s="307"/>
      <c r="C14" s="308"/>
      <c r="D14" s="113">
        <v>59.485151082868626</v>
      </c>
      <c r="E14" s="115">
        <v>45869</v>
      </c>
      <c r="F14" s="114">
        <v>46022</v>
      </c>
      <c r="G14" s="114">
        <v>46455</v>
      </c>
      <c r="H14" s="114">
        <v>45422</v>
      </c>
      <c r="I14" s="140">
        <v>45399</v>
      </c>
      <c r="J14" s="115">
        <v>470</v>
      </c>
      <c r="K14" s="116">
        <v>1.0352650939448005</v>
      </c>
    </row>
    <row r="15" spans="1:255" ht="14.1" customHeight="1" x14ac:dyDescent="0.2">
      <c r="A15" s="306" t="s">
        <v>231</v>
      </c>
      <c r="B15" s="307"/>
      <c r="C15" s="308"/>
      <c r="D15" s="113">
        <v>11.338347814810012</v>
      </c>
      <c r="E15" s="115">
        <v>8743</v>
      </c>
      <c r="F15" s="114">
        <v>8759</v>
      </c>
      <c r="G15" s="114">
        <v>8725</v>
      </c>
      <c r="H15" s="114">
        <v>8746</v>
      </c>
      <c r="I15" s="140">
        <v>8806</v>
      </c>
      <c r="J15" s="115">
        <v>-63</v>
      </c>
      <c r="K15" s="116">
        <v>-0.71542130365659773</v>
      </c>
    </row>
    <row r="16" spans="1:255" ht="14.1" customHeight="1" x14ac:dyDescent="0.2">
      <c r="A16" s="306" t="s">
        <v>232</v>
      </c>
      <c r="B16" s="307"/>
      <c r="C16" s="308"/>
      <c r="D16" s="113">
        <v>10.289197250680845</v>
      </c>
      <c r="E16" s="115">
        <v>7934</v>
      </c>
      <c r="F16" s="114">
        <v>7816</v>
      </c>
      <c r="G16" s="114">
        <v>7757</v>
      </c>
      <c r="H16" s="114">
        <v>7652</v>
      </c>
      <c r="I16" s="140">
        <v>7650</v>
      </c>
      <c r="J16" s="115">
        <v>284</v>
      </c>
      <c r="K16" s="116">
        <v>3.7124183006535949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0.97523019063675265</v>
      </c>
      <c r="E18" s="115">
        <v>752</v>
      </c>
      <c r="F18" s="114">
        <v>734</v>
      </c>
      <c r="G18" s="114">
        <v>881</v>
      </c>
      <c r="H18" s="114">
        <v>815</v>
      </c>
      <c r="I18" s="140">
        <v>750</v>
      </c>
      <c r="J18" s="115">
        <v>2</v>
      </c>
      <c r="K18" s="116">
        <v>0.26666666666666666</v>
      </c>
    </row>
    <row r="19" spans="1:255" ht="14.1" customHeight="1" x14ac:dyDescent="0.2">
      <c r="A19" s="306" t="s">
        <v>235</v>
      </c>
      <c r="B19" s="307" t="s">
        <v>236</v>
      </c>
      <c r="C19" s="308"/>
      <c r="D19" s="113">
        <v>0.70548566982233174</v>
      </c>
      <c r="E19" s="115">
        <v>544</v>
      </c>
      <c r="F19" s="114">
        <v>531</v>
      </c>
      <c r="G19" s="114">
        <v>678</v>
      </c>
      <c r="H19" s="114">
        <v>627</v>
      </c>
      <c r="I19" s="140">
        <v>557</v>
      </c>
      <c r="J19" s="115">
        <v>-13</v>
      </c>
      <c r="K19" s="116">
        <v>-2.3339317773788153</v>
      </c>
    </row>
    <row r="20" spans="1:255" ht="14.1" customHeight="1" x14ac:dyDescent="0.2">
      <c r="A20" s="306">
        <v>12</v>
      </c>
      <c r="B20" s="307" t="s">
        <v>237</v>
      </c>
      <c r="C20" s="308"/>
      <c r="D20" s="113">
        <v>0.96226170405913625</v>
      </c>
      <c r="E20" s="115">
        <v>742</v>
      </c>
      <c r="F20" s="114">
        <v>727</v>
      </c>
      <c r="G20" s="114">
        <v>768</v>
      </c>
      <c r="H20" s="114">
        <v>776</v>
      </c>
      <c r="I20" s="140">
        <v>719</v>
      </c>
      <c r="J20" s="115">
        <v>23</v>
      </c>
      <c r="K20" s="116">
        <v>3.1988873435326841</v>
      </c>
    </row>
    <row r="21" spans="1:255" ht="14.1" customHeight="1" x14ac:dyDescent="0.2">
      <c r="A21" s="306">
        <v>21</v>
      </c>
      <c r="B21" s="307" t="s">
        <v>238</v>
      </c>
      <c r="C21" s="308"/>
      <c r="D21" s="113">
        <v>0.24640124497471144</v>
      </c>
      <c r="E21" s="115">
        <v>190</v>
      </c>
      <c r="F21" s="114">
        <v>164</v>
      </c>
      <c r="G21" s="114">
        <v>189</v>
      </c>
      <c r="H21" s="114">
        <v>193</v>
      </c>
      <c r="I21" s="140">
        <v>197</v>
      </c>
      <c r="J21" s="115">
        <v>-7</v>
      </c>
      <c r="K21" s="116">
        <v>-3.5532994923857868</v>
      </c>
    </row>
    <row r="22" spans="1:255" ht="14.1" customHeight="1" x14ac:dyDescent="0.2">
      <c r="A22" s="306">
        <v>22</v>
      </c>
      <c r="B22" s="307" t="s">
        <v>239</v>
      </c>
      <c r="C22" s="308"/>
      <c r="D22" s="113">
        <v>2.3317338866554271</v>
      </c>
      <c r="E22" s="115">
        <v>1798</v>
      </c>
      <c r="F22" s="114">
        <v>1809</v>
      </c>
      <c r="G22" s="114">
        <v>1831</v>
      </c>
      <c r="H22" s="114">
        <v>1805</v>
      </c>
      <c r="I22" s="140">
        <v>1804</v>
      </c>
      <c r="J22" s="115">
        <v>-6</v>
      </c>
      <c r="K22" s="116">
        <v>-0.33259423503325941</v>
      </c>
    </row>
    <row r="23" spans="1:255" ht="14.1" customHeight="1" x14ac:dyDescent="0.2">
      <c r="A23" s="306">
        <v>23</v>
      </c>
      <c r="B23" s="307" t="s">
        <v>240</v>
      </c>
      <c r="C23" s="308"/>
      <c r="D23" s="113">
        <v>0.6328621449876799</v>
      </c>
      <c r="E23" s="115">
        <v>488</v>
      </c>
      <c r="F23" s="114">
        <v>504</v>
      </c>
      <c r="G23" s="114">
        <v>499</v>
      </c>
      <c r="H23" s="114">
        <v>572</v>
      </c>
      <c r="I23" s="140">
        <v>586</v>
      </c>
      <c r="J23" s="115">
        <v>-98</v>
      </c>
      <c r="K23" s="116">
        <v>-16.723549488054609</v>
      </c>
    </row>
    <row r="24" spans="1:255" ht="14.1" customHeight="1" x14ac:dyDescent="0.2">
      <c r="A24" s="306">
        <v>24</v>
      </c>
      <c r="B24" s="307" t="s">
        <v>241</v>
      </c>
      <c r="C24" s="308"/>
      <c r="D24" s="113">
        <v>3.3536506289715988</v>
      </c>
      <c r="E24" s="115">
        <v>2586</v>
      </c>
      <c r="F24" s="114">
        <v>2661</v>
      </c>
      <c r="G24" s="114">
        <v>2795</v>
      </c>
      <c r="H24" s="114">
        <v>2721</v>
      </c>
      <c r="I24" s="140">
        <v>2769</v>
      </c>
      <c r="J24" s="115">
        <v>-183</v>
      </c>
      <c r="K24" s="116">
        <v>-6.6088840736728063</v>
      </c>
    </row>
    <row r="25" spans="1:255" ht="14.1" customHeight="1" x14ac:dyDescent="0.2">
      <c r="A25" s="306">
        <v>25</v>
      </c>
      <c r="B25" s="307" t="s">
        <v>242</v>
      </c>
      <c r="C25" s="308"/>
      <c r="D25" s="113">
        <v>5.4363895733367915</v>
      </c>
      <c r="E25" s="115">
        <v>4192</v>
      </c>
      <c r="F25" s="114">
        <v>4197</v>
      </c>
      <c r="G25" s="114">
        <v>4227</v>
      </c>
      <c r="H25" s="114">
        <v>4217</v>
      </c>
      <c r="I25" s="140">
        <v>4218</v>
      </c>
      <c r="J25" s="115">
        <v>-26</v>
      </c>
      <c r="K25" s="116">
        <v>-0.61640587956377435</v>
      </c>
    </row>
    <row r="26" spans="1:255" ht="14.1" customHeight="1" x14ac:dyDescent="0.2">
      <c r="A26" s="306">
        <v>26</v>
      </c>
      <c r="B26" s="307" t="s">
        <v>243</v>
      </c>
      <c r="C26" s="308"/>
      <c r="D26" s="113">
        <v>4.1265724289975356</v>
      </c>
      <c r="E26" s="115">
        <v>3182</v>
      </c>
      <c r="F26" s="114">
        <v>3192</v>
      </c>
      <c r="G26" s="114">
        <v>3214</v>
      </c>
      <c r="H26" s="114">
        <v>3164</v>
      </c>
      <c r="I26" s="140">
        <v>3186</v>
      </c>
      <c r="J26" s="115">
        <v>-4</v>
      </c>
      <c r="K26" s="116">
        <v>-0.12554927809165098</v>
      </c>
    </row>
    <row r="27" spans="1:255" ht="14.1" customHeight="1" x14ac:dyDescent="0.2">
      <c r="A27" s="306">
        <v>27</v>
      </c>
      <c r="B27" s="307" t="s">
        <v>244</v>
      </c>
      <c r="C27" s="308"/>
      <c r="D27" s="113">
        <v>2.9957203994293864</v>
      </c>
      <c r="E27" s="115">
        <v>2310</v>
      </c>
      <c r="F27" s="114">
        <v>2315</v>
      </c>
      <c r="G27" s="114">
        <v>2302</v>
      </c>
      <c r="H27" s="114">
        <v>2292</v>
      </c>
      <c r="I27" s="140">
        <v>2300</v>
      </c>
      <c r="J27" s="115">
        <v>10</v>
      </c>
      <c r="K27" s="116">
        <v>0.43478260869565216</v>
      </c>
    </row>
    <row r="28" spans="1:255" ht="14.1" customHeight="1" x14ac:dyDescent="0.2">
      <c r="A28" s="306">
        <v>28</v>
      </c>
      <c r="B28" s="307" t="s">
        <v>245</v>
      </c>
      <c r="C28" s="308"/>
      <c r="D28" s="113">
        <v>0.28660355336532228</v>
      </c>
      <c r="E28" s="115">
        <v>221</v>
      </c>
      <c r="F28" s="114">
        <v>231</v>
      </c>
      <c r="G28" s="114">
        <v>232</v>
      </c>
      <c r="H28" s="114">
        <v>228</v>
      </c>
      <c r="I28" s="140">
        <v>226</v>
      </c>
      <c r="J28" s="115">
        <v>-5</v>
      </c>
      <c r="K28" s="116">
        <v>-2.2123893805309733</v>
      </c>
    </row>
    <row r="29" spans="1:255" ht="14.1" customHeight="1" x14ac:dyDescent="0.2">
      <c r="A29" s="306">
        <v>29</v>
      </c>
      <c r="B29" s="307" t="s">
        <v>246</v>
      </c>
      <c r="C29" s="308"/>
      <c r="D29" s="113">
        <v>2.4380754765918815</v>
      </c>
      <c r="E29" s="115">
        <v>1880</v>
      </c>
      <c r="F29" s="114">
        <v>1913</v>
      </c>
      <c r="G29" s="114">
        <v>1925</v>
      </c>
      <c r="H29" s="114">
        <v>1874</v>
      </c>
      <c r="I29" s="140">
        <v>1854</v>
      </c>
      <c r="J29" s="115">
        <v>26</v>
      </c>
      <c r="K29" s="116">
        <v>1.4023732470334411</v>
      </c>
    </row>
    <row r="30" spans="1:255" ht="14.1" customHeight="1" x14ac:dyDescent="0.2">
      <c r="A30" s="306" t="s">
        <v>247</v>
      </c>
      <c r="B30" s="307" t="s">
        <v>248</v>
      </c>
      <c r="C30" s="308"/>
      <c r="D30" s="113">
        <v>0.88056023862015298</v>
      </c>
      <c r="E30" s="115">
        <v>679</v>
      </c>
      <c r="F30" s="114">
        <v>693</v>
      </c>
      <c r="G30" s="114">
        <v>685</v>
      </c>
      <c r="H30" s="114">
        <v>680</v>
      </c>
      <c r="I30" s="140">
        <v>673</v>
      </c>
      <c r="J30" s="115">
        <v>6</v>
      </c>
      <c r="K30" s="116">
        <v>0.89153046062407137</v>
      </c>
    </row>
    <row r="31" spans="1:255" ht="14.1" customHeight="1" x14ac:dyDescent="0.2">
      <c r="A31" s="306" t="s">
        <v>249</v>
      </c>
      <c r="B31" s="307" t="s">
        <v>250</v>
      </c>
      <c r="C31" s="308"/>
      <c r="D31" s="113">
        <v>1.545843600051874</v>
      </c>
      <c r="E31" s="115">
        <v>1192</v>
      </c>
      <c r="F31" s="114">
        <v>1211</v>
      </c>
      <c r="G31" s="114">
        <v>1230</v>
      </c>
      <c r="H31" s="114">
        <v>1184</v>
      </c>
      <c r="I31" s="140">
        <v>1171</v>
      </c>
      <c r="J31" s="115">
        <v>21</v>
      </c>
      <c r="K31" s="116">
        <v>1.7933390264731</v>
      </c>
    </row>
    <row r="32" spans="1:255" ht="14.1" customHeight="1" x14ac:dyDescent="0.2">
      <c r="A32" s="306">
        <v>31</v>
      </c>
      <c r="B32" s="307" t="s">
        <v>251</v>
      </c>
      <c r="C32" s="308"/>
      <c r="D32" s="113">
        <v>0.88056023862015298</v>
      </c>
      <c r="E32" s="115">
        <v>679</v>
      </c>
      <c r="F32" s="114">
        <v>685</v>
      </c>
      <c r="G32" s="114">
        <v>683</v>
      </c>
      <c r="H32" s="114">
        <v>662</v>
      </c>
      <c r="I32" s="140">
        <v>655</v>
      </c>
      <c r="J32" s="115">
        <v>24</v>
      </c>
      <c r="K32" s="116">
        <v>3.66412213740458</v>
      </c>
    </row>
    <row r="33" spans="1:11" ht="14.1" customHeight="1" x14ac:dyDescent="0.2">
      <c r="A33" s="306">
        <v>32</v>
      </c>
      <c r="B33" s="307" t="s">
        <v>252</v>
      </c>
      <c r="C33" s="308"/>
      <c r="D33" s="113">
        <v>2.3317338866554271</v>
      </c>
      <c r="E33" s="115">
        <v>1798</v>
      </c>
      <c r="F33" s="114">
        <v>1769</v>
      </c>
      <c r="G33" s="114">
        <v>1942</v>
      </c>
      <c r="H33" s="114">
        <v>1892</v>
      </c>
      <c r="I33" s="140">
        <v>1878</v>
      </c>
      <c r="J33" s="115">
        <v>-80</v>
      </c>
      <c r="K33" s="116">
        <v>-4.2598509052183173</v>
      </c>
    </row>
    <row r="34" spans="1:11" ht="14.1" customHeight="1" x14ac:dyDescent="0.2">
      <c r="A34" s="306">
        <v>33</v>
      </c>
      <c r="B34" s="307" t="s">
        <v>253</v>
      </c>
      <c r="C34" s="308"/>
      <c r="D34" s="113">
        <v>1.4148618856179485</v>
      </c>
      <c r="E34" s="115">
        <v>1091</v>
      </c>
      <c r="F34" s="114">
        <v>1076</v>
      </c>
      <c r="G34" s="114">
        <v>1096</v>
      </c>
      <c r="H34" s="114">
        <v>1086</v>
      </c>
      <c r="I34" s="140">
        <v>1070</v>
      </c>
      <c r="J34" s="115">
        <v>21</v>
      </c>
      <c r="K34" s="116">
        <v>1.9626168224299065</v>
      </c>
    </row>
    <row r="35" spans="1:11" ht="14.1" customHeight="1" x14ac:dyDescent="0.2">
      <c r="A35" s="306">
        <v>34</v>
      </c>
      <c r="B35" s="307" t="s">
        <v>254</v>
      </c>
      <c r="C35" s="308"/>
      <c r="D35" s="113">
        <v>2.8491765011023213</v>
      </c>
      <c r="E35" s="115">
        <v>2197</v>
      </c>
      <c r="F35" s="114">
        <v>2230</v>
      </c>
      <c r="G35" s="114">
        <v>2297</v>
      </c>
      <c r="H35" s="114">
        <v>2271</v>
      </c>
      <c r="I35" s="140">
        <v>2296</v>
      </c>
      <c r="J35" s="115">
        <v>-99</v>
      </c>
      <c r="K35" s="116">
        <v>-4.3118466898954706</v>
      </c>
    </row>
    <row r="36" spans="1:11" ht="14.1" customHeight="1" x14ac:dyDescent="0.2">
      <c r="A36" s="306">
        <v>41</v>
      </c>
      <c r="B36" s="307" t="s">
        <v>255</v>
      </c>
      <c r="C36" s="308"/>
      <c r="D36" s="113">
        <v>1.3214887822591104</v>
      </c>
      <c r="E36" s="115">
        <v>1019</v>
      </c>
      <c r="F36" s="114">
        <v>994</v>
      </c>
      <c r="G36" s="114">
        <v>976</v>
      </c>
      <c r="H36" s="114">
        <v>964</v>
      </c>
      <c r="I36" s="140">
        <v>953</v>
      </c>
      <c r="J36" s="115">
        <v>66</v>
      </c>
      <c r="K36" s="116">
        <v>6.9254984260230854</v>
      </c>
    </row>
    <row r="37" spans="1:11" ht="14.1" customHeight="1" x14ac:dyDescent="0.2">
      <c r="A37" s="306">
        <v>42</v>
      </c>
      <c r="B37" s="307" t="s">
        <v>256</v>
      </c>
      <c r="C37" s="308"/>
      <c r="D37" s="113">
        <v>0.1452470496693036</v>
      </c>
      <c r="E37" s="115">
        <v>112</v>
      </c>
      <c r="F37" s="114">
        <v>110</v>
      </c>
      <c r="G37" s="114">
        <v>109</v>
      </c>
      <c r="H37" s="114">
        <v>102</v>
      </c>
      <c r="I37" s="140">
        <v>107</v>
      </c>
      <c r="J37" s="115">
        <v>5</v>
      </c>
      <c r="K37" s="116">
        <v>4.6728971962616823</v>
      </c>
    </row>
    <row r="38" spans="1:11" ht="14.1" customHeight="1" x14ac:dyDescent="0.2">
      <c r="A38" s="306">
        <v>43</v>
      </c>
      <c r="B38" s="307" t="s">
        <v>257</v>
      </c>
      <c r="C38" s="308"/>
      <c r="D38" s="113">
        <v>1.4797043185060303</v>
      </c>
      <c r="E38" s="115">
        <v>1141</v>
      </c>
      <c r="F38" s="114">
        <v>1146</v>
      </c>
      <c r="G38" s="114">
        <v>1148</v>
      </c>
      <c r="H38" s="114">
        <v>1183</v>
      </c>
      <c r="I38" s="140">
        <v>1176</v>
      </c>
      <c r="J38" s="115">
        <v>-35</v>
      </c>
      <c r="K38" s="116">
        <v>-2.9761904761904763</v>
      </c>
    </row>
    <row r="39" spans="1:11" ht="14.1" customHeight="1" x14ac:dyDescent="0.2">
      <c r="A39" s="306">
        <v>51</v>
      </c>
      <c r="B39" s="307" t="s">
        <v>258</v>
      </c>
      <c r="C39" s="308"/>
      <c r="D39" s="113">
        <v>6.4790558941771499</v>
      </c>
      <c r="E39" s="115">
        <v>4996</v>
      </c>
      <c r="F39" s="114">
        <v>4910</v>
      </c>
      <c r="G39" s="114">
        <v>4869</v>
      </c>
      <c r="H39" s="114">
        <v>4619</v>
      </c>
      <c r="I39" s="140">
        <v>4666</v>
      </c>
      <c r="J39" s="115">
        <v>330</v>
      </c>
      <c r="K39" s="116">
        <v>7.0724389198456921</v>
      </c>
    </row>
    <row r="40" spans="1:11" ht="14.1" customHeight="1" x14ac:dyDescent="0.2">
      <c r="A40" s="306" t="s">
        <v>259</v>
      </c>
      <c r="B40" s="307" t="s">
        <v>260</v>
      </c>
      <c r="C40" s="308"/>
      <c r="D40" s="113">
        <v>5.5894177149526652</v>
      </c>
      <c r="E40" s="115">
        <v>4310</v>
      </c>
      <c r="F40" s="114">
        <v>4186</v>
      </c>
      <c r="G40" s="114">
        <v>4152</v>
      </c>
      <c r="H40" s="114">
        <v>4045</v>
      </c>
      <c r="I40" s="140">
        <v>4103</v>
      </c>
      <c r="J40" s="115">
        <v>207</v>
      </c>
      <c r="K40" s="116">
        <v>5.0450889592980745</v>
      </c>
    </row>
    <row r="41" spans="1:11" ht="14.1" customHeight="1" x14ac:dyDescent="0.2">
      <c r="A41" s="306"/>
      <c r="B41" s="307" t="s">
        <v>261</v>
      </c>
      <c r="C41" s="308"/>
      <c r="D41" s="113">
        <v>4.5597198806899231</v>
      </c>
      <c r="E41" s="115">
        <v>3516</v>
      </c>
      <c r="F41" s="114">
        <v>3412</v>
      </c>
      <c r="G41" s="114">
        <v>3487</v>
      </c>
      <c r="H41" s="114">
        <v>3396</v>
      </c>
      <c r="I41" s="140">
        <v>3454</v>
      </c>
      <c r="J41" s="115">
        <v>62</v>
      </c>
      <c r="K41" s="116">
        <v>1.7950202663578461</v>
      </c>
    </row>
    <row r="42" spans="1:11" ht="14.1" customHeight="1" x14ac:dyDescent="0.2">
      <c r="A42" s="306">
        <v>52</v>
      </c>
      <c r="B42" s="307" t="s">
        <v>262</v>
      </c>
      <c r="C42" s="308"/>
      <c r="D42" s="113">
        <v>3.4703670081701468</v>
      </c>
      <c r="E42" s="115">
        <v>2676</v>
      </c>
      <c r="F42" s="114">
        <v>2627</v>
      </c>
      <c r="G42" s="114">
        <v>2697</v>
      </c>
      <c r="H42" s="114">
        <v>2684</v>
      </c>
      <c r="I42" s="140">
        <v>2614</v>
      </c>
      <c r="J42" s="115">
        <v>62</v>
      </c>
      <c r="K42" s="116">
        <v>2.3718439173680186</v>
      </c>
    </row>
    <row r="43" spans="1:11" ht="14.1" customHeight="1" x14ac:dyDescent="0.2">
      <c r="A43" s="306" t="s">
        <v>263</v>
      </c>
      <c r="B43" s="307" t="s">
        <v>264</v>
      </c>
      <c r="C43" s="308"/>
      <c r="D43" s="113">
        <v>3.1176241732589807</v>
      </c>
      <c r="E43" s="115">
        <v>2404</v>
      </c>
      <c r="F43" s="114">
        <v>2357</v>
      </c>
      <c r="G43" s="114">
        <v>2419</v>
      </c>
      <c r="H43" s="114">
        <v>2404</v>
      </c>
      <c r="I43" s="140">
        <v>2338</v>
      </c>
      <c r="J43" s="115">
        <v>66</v>
      </c>
      <c r="K43" s="116">
        <v>2.8229255774165956</v>
      </c>
    </row>
    <row r="44" spans="1:11" ht="14.1" customHeight="1" x14ac:dyDescent="0.2">
      <c r="A44" s="306">
        <v>53</v>
      </c>
      <c r="B44" s="307" t="s">
        <v>265</v>
      </c>
      <c r="C44" s="308"/>
      <c r="D44" s="113">
        <v>1.0465568668136429</v>
      </c>
      <c r="E44" s="115">
        <v>807</v>
      </c>
      <c r="F44" s="114">
        <v>814</v>
      </c>
      <c r="G44" s="114">
        <v>865</v>
      </c>
      <c r="H44" s="114">
        <v>846</v>
      </c>
      <c r="I44" s="140">
        <v>835</v>
      </c>
      <c r="J44" s="115">
        <v>-28</v>
      </c>
      <c r="K44" s="116">
        <v>-3.3532934131736525</v>
      </c>
    </row>
    <row r="45" spans="1:11" ht="14.1" customHeight="1" x14ac:dyDescent="0.2">
      <c r="A45" s="306" t="s">
        <v>266</v>
      </c>
      <c r="B45" s="307" t="s">
        <v>267</v>
      </c>
      <c r="C45" s="308"/>
      <c r="D45" s="113">
        <v>0.97263649332122937</v>
      </c>
      <c r="E45" s="115">
        <v>750</v>
      </c>
      <c r="F45" s="114">
        <v>756</v>
      </c>
      <c r="G45" s="114">
        <v>809</v>
      </c>
      <c r="H45" s="114">
        <v>790</v>
      </c>
      <c r="I45" s="140">
        <v>780</v>
      </c>
      <c r="J45" s="115">
        <v>-30</v>
      </c>
      <c r="K45" s="116">
        <v>-3.8461538461538463</v>
      </c>
    </row>
    <row r="46" spans="1:11" ht="14.1" customHeight="1" x14ac:dyDescent="0.2">
      <c r="A46" s="306">
        <v>54</v>
      </c>
      <c r="B46" s="307" t="s">
        <v>268</v>
      </c>
      <c r="C46" s="308"/>
      <c r="D46" s="113">
        <v>2.400466865516794</v>
      </c>
      <c r="E46" s="115">
        <v>1851</v>
      </c>
      <c r="F46" s="114">
        <v>1810</v>
      </c>
      <c r="G46" s="114">
        <v>1814</v>
      </c>
      <c r="H46" s="114">
        <v>1722</v>
      </c>
      <c r="I46" s="140">
        <v>1760</v>
      </c>
      <c r="J46" s="115">
        <v>91</v>
      </c>
      <c r="K46" s="116">
        <v>5.1704545454545459</v>
      </c>
    </row>
    <row r="47" spans="1:11" ht="14.1" customHeight="1" x14ac:dyDescent="0.2">
      <c r="A47" s="306">
        <v>61</v>
      </c>
      <c r="B47" s="307" t="s">
        <v>269</v>
      </c>
      <c r="C47" s="308"/>
      <c r="D47" s="113">
        <v>3.3990403319932563</v>
      </c>
      <c r="E47" s="115">
        <v>2621</v>
      </c>
      <c r="F47" s="114">
        <v>2624</v>
      </c>
      <c r="G47" s="114">
        <v>2643</v>
      </c>
      <c r="H47" s="114">
        <v>2617</v>
      </c>
      <c r="I47" s="140">
        <v>2618</v>
      </c>
      <c r="J47" s="115">
        <v>3</v>
      </c>
      <c r="K47" s="116">
        <v>0.11459129106187929</v>
      </c>
    </row>
    <row r="48" spans="1:11" ht="14.1" customHeight="1" x14ac:dyDescent="0.2">
      <c r="A48" s="306">
        <v>62</v>
      </c>
      <c r="B48" s="307" t="s">
        <v>270</v>
      </c>
      <c r="C48" s="308"/>
      <c r="D48" s="113">
        <v>7.6721566593178574</v>
      </c>
      <c r="E48" s="115">
        <v>5916</v>
      </c>
      <c r="F48" s="114">
        <v>5973</v>
      </c>
      <c r="G48" s="114">
        <v>5999</v>
      </c>
      <c r="H48" s="114">
        <v>6026</v>
      </c>
      <c r="I48" s="140">
        <v>6008</v>
      </c>
      <c r="J48" s="115">
        <v>-92</v>
      </c>
      <c r="K48" s="116">
        <v>-1.5312916111850865</v>
      </c>
    </row>
    <row r="49" spans="1:11" ht="14.1" customHeight="1" x14ac:dyDescent="0.2">
      <c r="A49" s="306">
        <v>63</v>
      </c>
      <c r="B49" s="307" t="s">
        <v>271</v>
      </c>
      <c r="C49" s="308"/>
      <c r="D49" s="113">
        <v>2.163143561146414</v>
      </c>
      <c r="E49" s="115">
        <v>1668</v>
      </c>
      <c r="F49" s="114">
        <v>1776</v>
      </c>
      <c r="G49" s="114">
        <v>1826</v>
      </c>
      <c r="H49" s="114">
        <v>1780</v>
      </c>
      <c r="I49" s="140">
        <v>1726</v>
      </c>
      <c r="J49" s="115">
        <v>-58</v>
      </c>
      <c r="K49" s="116">
        <v>-3.3603707995365006</v>
      </c>
    </row>
    <row r="50" spans="1:11" ht="14.1" customHeight="1" x14ac:dyDescent="0.2">
      <c r="A50" s="306" t="s">
        <v>272</v>
      </c>
      <c r="B50" s="307" t="s">
        <v>273</v>
      </c>
      <c r="C50" s="308"/>
      <c r="D50" s="113">
        <v>0.56153546881078975</v>
      </c>
      <c r="E50" s="115">
        <v>433</v>
      </c>
      <c r="F50" s="114">
        <v>494</v>
      </c>
      <c r="G50" s="114">
        <v>511</v>
      </c>
      <c r="H50" s="114">
        <v>479</v>
      </c>
      <c r="I50" s="140">
        <v>463</v>
      </c>
      <c r="J50" s="115">
        <v>-30</v>
      </c>
      <c r="K50" s="116">
        <v>-6.4794816414686824</v>
      </c>
    </row>
    <row r="51" spans="1:11" ht="14.1" customHeight="1" x14ac:dyDescent="0.2">
      <c r="A51" s="306" t="s">
        <v>274</v>
      </c>
      <c r="B51" s="307" t="s">
        <v>275</v>
      </c>
      <c r="C51" s="308"/>
      <c r="D51" s="113">
        <v>1.3928154584360004</v>
      </c>
      <c r="E51" s="115">
        <v>1074</v>
      </c>
      <c r="F51" s="114">
        <v>1118</v>
      </c>
      <c r="G51" s="114">
        <v>1140</v>
      </c>
      <c r="H51" s="114">
        <v>1131</v>
      </c>
      <c r="I51" s="140">
        <v>1097</v>
      </c>
      <c r="J51" s="115">
        <v>-23</v>
      </c>
      <c r="K51" s="116">
        <v>-2.096627164995442</v>
      </c>
    </row>
    <row r="52" spans="1:11" ht="14.1" customHeight="1" x14ac:dyDescent="0.2">
      <c r="A52" s="306">
        <v>71</v>
      </c>
      <c r="B52" s="307" t="s">
        <v>276</v>
      </c>
      <c r="C52" s="308"/>
      <c r="D52" s="113">
        <v>12.125534950071327</v>
      </c>
      <c r="E52" s="115">
        <v>9350</v>
      </c>
      <c r="F52" s="114">
        <v>9329</v>
      </c>
      <c r="G52" s="114">
        <v>9331</v>
      </c>
      <c r="H52" s="114">
        <v>9205</v>
      </c>
      <c r="I52" s="140">
        <v>9239</v>
      </c>
      <c r="J52" s="115">
        <v>111</v>
      </c>
      <c r="K52" s="116">
        <v>1.2014287260526031</v>
      </c>
    </row>
    <row r="53" spans="1:11" ht="14.1" customHeight="1" x14ac:dyDescent="0.2">
      <c r="A53" s="306" t="s">
        <v>277</v>
      </c>
      <c r="B53" s="307" t="s">
        <v>278</v>
      </c>
      <c r="C53" s="308"/>
      <c r="D53" s="113">
        <v>4.3820516145765787</v>
      </c>
      <c r="E53" s="115">
        <v>3379</v>
      </c>
      <c r="F53" s="114">
        <v>3329</v>
      </c>
      <c r="G53" s="114">
        <v>3332</v>
      </c>
      <c r="H53" s="114">
        <v>3280</v>
      </c>
      <c r="I53" s="140">
        <v>3296</v>
      </c>
      <c r="J53" s="115">
        <v>83</v>
      </c>
      <c r="K53" s="116">
        <v>2.5182038834951457</v>
      </c>
    </row>
    <row r="54" spans="1:11" ht="14.1" customHeight="1" x14ac:dyDescent="0.2">
      <c r="A54" s="306" t="s">
        <v>279</v>
      </c>
      <c r="B54" s="307" t="s">
        <v>280</v>
      </c>
      <c r="C54" s="308"/>
      <c r="D54" s="113">
        <v>6.4414472831020619</v>
      </c>
      <c r="E54" s="115">
        <v>4967</v>
      </c>
      <c r="F54" s="114">
        <v>5016</v>
      </c>
      <c r="G54" s="114">
        <v>5019</v>
      </c>
      <c r="H54" s="114">
        <v>4954</v>
      </c>
      <c r="I54" s="140">
        <v>4974</v>
      </c>
      <c r="J54" s="115">
        <v>-7</v>
      </c>
      <c r="K54" s="116">
        <v>-0.14073180538801769</v>
      </c>
    </row>
    <row r="55" spans="1:11" ht="14.1" customHeight="1" x14ac:dyDescent="0.2">
      <c r="A55" s="306">
        <v>72</v>
      </c>
      <c r="B55" s="307" t="s">
        <v>281</v>
      </c>
      <c r="C55" s="308"/>
      <c r="D55" s="113">
        <v>3.4535079756192451</v>
      </c>
      <c r="E55" s="115">
        <v>2663</v>
      </c>
      <c r="F55" s="114">
        <v>2667</v>
      </c>
      <c r="G55" s="114">
        <v>2672</v>
      </c>
      <c r="H55" s="114">
        <v>2666</v>
      </c>
      <c r="I55" s="140">
        <v>2693</v>
      </c>
      <c r="J55" s="115">
        <v>-30</v>
      </c>
      <c r="K55" s="116">
        <v>-1.1139992573338284</v>
      </c>
    </row>
    <row r="56" spans="1:11" ht="14.1" customHeight="1" x14ac:dyDescent="0.2">
      <c r="A56" s="306" t="s">
        <v>282</v>
      </c>
      <c r="B56" s="307" t="s">
        <v>283</v>
      </c>
      <c r="C56" s="308"/>
      <c r="D56" s="113">
        <v>1.7157307742186487</v>
      </c>
      <c r="E56" s="115">
        <v>1323</v>
      </c>
      <c r="F56" s="114">
        <v>1351</v>
      </c>
      <c r="G56" s="114">
        <v>1354</v>
      </c>
      <c r="H56" s="114">
        <v>1369</v>
      </c>
      <c r="I56" s="140">
        <v>1393</v>
      </c>
      <c r="J56" s="115">
        <v>-70</v>
      </c>
      <c r="K56" s="116">
        <v>-5.025125628140704</v>
      </c>
    </row>
    <row r="57" spans="1:11" ht="14.1" customHeight="1" x14ac:dyDescent="0.2">
      <c r="A57" s="306" t="s">
        <v>284</v>
      </c>
      <c r="B57" s="307" t="s">
        <v>285</v>
      </c>
      <c r="C57" s="308"/>
      <c r="D57" s="113">
        <v>1.1438205161457657</v>
      </c>
      <c r="E57" s="115">
        <v>882</v>
      </c>
      <c r="F57" s="114">
        <v>858</v>
      </c>
      <c r="G57" s="114">
        <v>858</v>
      </c>
      <c r="H57" s="114">
        <v>855</v>
      </c>
      <c r="I57" s="140">
        <v>847</v>
      </c>
      <c r="J57" s="115">
        <v>35</v>
      </c>
      <c r="K57" s="116">
        <v>4.1322314049586772</v>
      </c>
    </row>
    <row r="58" spans="1:11" ht="14.1" customHeight="1" x14ac:dyDescent="0.2">
      <c r="A58" s="306">
        <v>73</v>
      </c>
      <c r="B58" s="307" t="s">
        <v>286</v>
      </c>
      <c r="C58" s="308"/>
      <c r="D58" s="113">
        <v>2.6429775645182207</v>
      </c>
      <c r="E58" s="115">
        <v>2038</v>
      </c>
      <c r="F58" s="114">
        <v>2019</v>
      </c>
      <c r="G58" s="114">
        <v>2008</v>
      </c>
      <c r="H58" s="114">
        <v>1960</v>
      </c>
      <c r="I58" s="140">
        <v>1934</v>
      </c>
      <c r="J58" s="115">
        <v>104</v>
      </c>
      <c r="K58" s="116">
        <v>5.3774560496380559</v>
      </c>
    </row>
    <row r="59" spans="1:11" ht="14.1" customHeight="1" x14ac:dyDescent="0.2">
      <c r="A59" s="306" t="s">
        <v>287</v>
      </c>
      <c r="B59" s="307" t="s">
        <v>288</v>
      </c>
      <c r="C59" s="308"/>
      <c r="D59" s="113">
        <v>2.1683309557774608</v>
      </c>
      <c r="E59" s="115">
        <v>1672</v>
      </c>
      <c r="F59" s="114">
        <v>1650</v>
      </c>
      <c r="G59" s="114">
        <v>1651</v>
      </c>
      <c r="H59" s="114">
        <v>1608</v>
      </c>
      <c r="I59" s="140">
        <v>1583</v>
      </c>
      <c r="J59" s="115">
        <v>89</v>
      </c>
      <c r="K59" s="116">
        <v>5.6222362602653186</v>
      </c>
    </row>
    <row r="60" spans="1:11" ht="14.1" customHeight="1" x14ac:dyDescent="0.2">
      <c r="A60" s="306">
        <v>81</v>
      </c>
      <c r="B60" s="307" t="s">
        <v>289</v>
      </c>
      <c r="C60" s="308"/>
      <c r="D60" s="113">
        <v>7.8394501361691091</v>
      </c>
      <c r="E60" s="115">
        <v>6045</v>
      </c>
      <c r="F60" s="114">
        <v>6003</v>
      </c>
      <c r="G60" s="114">
        <v>5969</v>
      </c>
      <c r="H60" s="114">
        <v>5835</v>
      </c>
      <c r="I60" s="140">
        <v>5862</v>
      </c>
      <c r="J60" s="115">
        <v>183</v>
      </c>
      <c r="K60" s="116">
        <v>3.1218014329580348</v>
      </c>
    </row>
    <row r="61" spans="1:11" ht="14.1" customHeight="1" x14ac:dyDescent="0.2">
      <c r="A61" s="306" t="s">
        <v>290</v>
      </c>
      <c r="B61" s="307" t="s">
        <v>291</v>
      </c>
      <c r="C61" s="308"/>
      <c r="D61" s="113">
        <v>2.4173258980676957</v>
      </c>
      <c r="E61" s="115">
        <v>1864</v>
      </c>
      <c r="F61" s="114">
        <v>1876</v>
      </c>
      <c r="G61" s="114">
        <v>1872</v>
      </c>
      <c r="H61" s="114">
        <v>1802</v>
      </c>
      <c r="I61" s="140">
        <v>1811</v>
      </c>
      <c r="J61" s="115">
        <v>53</v>
      </c>
      <c r="K61" s="116">
        <v>2.9265599116510215</v>
      </c>
    </row>
    <row r="62" spans="1:11" ht="14.1" customHeight="1" x14ac:dyDescent="0.2">
      <c r="A62" s="306" t="s">
        <v>292</v>
      </c>
      <c r="B62" s="307" t="s">
        <v>293</v>
      </c>
      <c r="C62" s="308"/>
      <c r="D62" s="113">
        <v>3.2939955907145637</v>
      </c>
      <c r="E62" s="115">
        <v>2540</v>
      </c>
      <c r="F62" s="114">
        <v>2526</v>
      </c>
      <c r="G62" s="114">
        <v>2512</v>
      </c>
      <c r="H62" s="114">
        <v>2465</v>
      </c>
      <c r="I62" s="140">
        <v>2477</v>
      </c>
      <c r="J62" s="115">
        <v>63</v>
      </c>
      <c r="K62" s="116">
        <v>2.5433992733144932</v>
      </c>
    </row>
    <row r="63" spans="1:11" ht="14.1" customHeight="1" x14ac:dyDescent="0.2">
      <c r="A63" s="306"/>
      <c r="B63" s="307" t="s">
        <v>294</v>
      </c>
      <c r="C63" s="308"/>
      <c r="D63" s="113">
        <v>2.8011931007651407</v>
      </c>
      <c r="E63" s="115">
        <v>2160</v>
      </c>
      <c r="F63" s="114">
        <v>2148</v>
      </c>
      <c r="G63" s="114">
        <v>2126</v>
      </c>
      <c r="H63" s="114">
        <v>2088</v>
      </c>
      <c r="I63" s="140">
        <v>2106</v>
      </c>
      <c r="J63" s="115">
        <v>54</v>
      </c>
      <c r="K63" s="116">
        <v>2.5641025641025643</v>
      </c>
    </row>
    <row r="64" spans="1:11" ht="14.1" customHeight="1" x14ac:dyDescent="0.2">
      <c r="A64" s="306" t="s">
        <v>295</v>
      </c>
      <c r="B64" s="307" t="s">
        <v>296</v>
      </c>
      <c r="C64" s="308"/>
      <c r="D64" s="113">
        <v>0.66398651277395926</v>
      </c>
      <c r="E64" s="115">
        <v>512</v>
      </c>
      <c r="F64" s="114">
        <v>489</v>
      </c>
      <c r="G64" s="114">
        <v>492</v>
      </c>
      <c r="H64" s="114">
        <v>487</v>
      </c>
      <c r="I64" s="140">
        <v>484</v>
      </c>
      <c r="J64" s="115">
        <v>28</v>
      </c>
      <c r="K64" s="116">
        <v>5.785123966942149</v>
      </c>
    </row>
    <row r="65" spans="1:11" ht="14.1" customHeight="1" x14ac:dyDescent="0.2">
      <c r="A65" s="306" t="s">
        <v>297</v>
      </c>
      <c r="B65" s="307" t="s">
        <v>298</v>
      </c>
      <c r="C65" s="308"/>
      <c r="D65" s="113">
        <v>0.6964077292180002</v>
      </c>
      <c r="E65" s="115">
        <v>537</v>
      </c>
      <c r="F65" s="114">
        <v>523</v>
      </c>
      <c r="G65" s="114">
        <v>507</v>
      </c>
      <c r="H65" s="114">
        <v>508</v>
      </c>
      <c r="I65" s="140">
        <v>503</v>
      </c>
      <c r="J65" s="115">
        <v>34</v>
      </c>
      <c r="K65" s="116">
        <v>6.7594433399602387</v>
      </c>
    </row>
    <row r="66" spans="1:11" ht="14.1" customHeight="1" x14ac:dyDescent="0.2">
      <c r="A66" s="306">
        <v>82</v>
      </c>
      <c r="B66" s="307" t="s">
        <v>299</v>
      </c>
      <c r="C66" s="308"/>
      <c r="D66" s="113">
        <v>3.5352094410582287</v>
      </c>
      <c r="E66" s="115">
        <v>2726</v>
      </c>
      <c r="F66" s="114">
        <v>2736</v>
      </c>
      <c r="G66" s="114">
        <v>2704</v>
      </c>
      <c r="H66" s="114">
        <v>2581</v>
      </c>
      <c r="I66" s="140">
        <v>2540</v>
      </c>
      <c r="J66" s="115">
        <v>186</v>
      </c>
      <c r="K66" s="116">
        <v>7.3228346456692917</v>
      </c>
    </row>
    <row r="67" spans="1:11" ht="14.1" customHeight="1" x14ac:dyDescent="0.2">
      <c r="A67" s="306" t="s">
        <v>300</v>
      </c>
      <c r="B67" s="307" t="s">
        <v>301</v>
      </c>
      <c r="C67" s="308"/>
      <c r="D67" s="113">
        <v>2.2850473349760083</v>
      </c>
      <c r="E67" s="115">
        <v>1762</v>
      </c>
      <c r="F67" s="114">
        <v>1785</v>
      </c>
      <c r="G67" s="114">
        <v>1745</v>
      </c>
      <c r="H67" s="114">
        <v>1647</v>
      </c>
      <c r="I67" s="140">
        <v>1605</v>
      </c>
      <c r="J67" s="115">
        <v>157</v>
      </c>
      <c r="K67" s="116">
        <v>9.7819314641744555</v>
      </c>
    </row>
    <row r="68" spans="1:11" ht="14.1" customHeight="1" x14ac:dyDescent="0.2">
      <c r="A68" s="306" t="s">
        <v>302</v>
      </c>
      <c r="B68" s="307" t="s">
        <v>303</v>
      </c>
      <c r="C68" s="308"/>
      <c r="D68" s="113">
        <v>0.66009596680067439</v>
      </c>
      <c r="E68" s="115">
        <v>509</v>
      </c>
      <c r="F68" s="114">
        <v>507</v>
      </c>
      <c r="G68" s="114">
        <v>524</v>
      </c>
      <c r="H68" s="114">
        <v>506</v>
      </c>
      <c r="I68" s="140">
        <v>502</v>
      </c>
      <c r="J68" s="115">
        <v>7</v>
      </c>
      <c r="K68" s="116">
        <v>1.3944223107569722</v>
      </c>
    </row>
    <row r="69" spans="1:11" ht="14.1" customHeight="1" x14ac:dyDescent="0.2">
      <c r="A69" s="306">
        <v>83</v>
      </c>
      <c r="B69" s="307" t="s">
        <v>304</v>
      </c>
      <c r="C69" s="308"/>
      <c r="D69" s="113">
        <v>6.8279081831150306</v>
      </c>
      <c r="E69" s="115">
        <v>5265</v>
      </c>
      <c r="F69" s="114">
        <v>5246</v>
      </c>
      <c r="G69" s="114">
        <v>5188</v>
      </c>
      <c r="H69" s="114">
        <v>5016</v>
      </c>
      <c r="I69" s="140">
        <v>4999</v>
      </c>
      <c r="J69" s="115">
        <v>266</v>
      </c>
      <c r="K69" s="116">
        <v>5.3210642128425683</v>
      </c>
    </row>
    <row r="70" spans="1:11" ht="14.1" customHeight="1" x14ac:dyDescent="0.2">
      <c r="A70" s="306" t="s">
        <v>305</v>
      </c>
      <c r="B70" s="307" t="s">
        <v>306</v>
      </c>
      <c r="C70" s="308"/>
      <c r="D70" s="113">
        <v>5.7956166515367658</v>
      </c>
      <c r="E70" s="115">
        <v>4469</v>
      </c>
      <c r="F70" s="114">
        <v>4452</v>
      </c>
      <c r="G70" s="114">
        <v>4392</v>
      </c>
      <c r="H70" s="114">
        <v>4232</v>
      </c>
      <c r="I70" s="140">
        <v>4221</v>
      </c>
      <c r="J70" s="115">
        <v>248</v>
      </c>
      <c r="K70" s="116">
        <v>5.8753849798625915</v>
      </c>
    </row>
    <row r="71" spans="1:11" ht="14.1" customHeight="1" x14ac:dyDescent="0.2">
      <c r="A71" s="306"/>
      <c r="B71" s="307" t="s">
        <v>307</v>
      </c>
      <c r="C71" s="308"/>
      <c r="D71" s="113">
        <v>3.3329010504474126</v>
      </c>
      <c r="E71" s="115">
        <v>2570</v>
      </c>
      <c r="F71" s="114">
        <v>2556</v>
      </c>
      <c r="G71" s="114">
        <v>2522</v>
      </c>
      <c r="H71" s="114">
        <v>2427</v>
      </c>
      <c r="I71" s="140">
        <v>2415</v>
      </c>
      <c r="J71" s="115">
        <v>155</v>
      </c>
      <c r="K71" s="116">
        <v>6.4182194616977224</v>
      </c>
    </row>
    <row r="72" spans="1:11" ht="14.1" customHeight="1" x14ac:dyDescent="0.2">
      <c r="A72" s="306">
        <v>84</v>
      </c>
      <c r="B72" s="307" t="s">
        <v>308</v>
      </c>
      <c r="C72" s="308"/>
      <c r="D72" s="113">
        <v>1.1399299701724808</v>
      </c>
      <c r="E72" s="115">
        <v>879</v>
      </c>
      <c r="F72" s="114">
        <v>871</v>
      </c>
      <c r="G72" s="114">
        <v>834</v>
      </c>
      <c r="H72" s="114">
        <v>768</v>
      </c>
      <c r="I72" s="140">
        <v>811</v>
      </c>
      <c r="J72" s="115">
        <v>68</v>
      </c>
      <c r="K72" s="116">
        <v>8.3847102342786677</v>
      </c>
    </row>
    <row r="73" spans="1:11" ht="14.1" customHeight="1" x14ac:dyDescent="0.2">
      <c r="A73" s="306" t="s">
        <v>309</v>
      </c>
      <c r="B73" s="307" t="s">
        <v>310</v>
      </c>
      <c r="C73" s="308"/>
      <c r="D73" s="113">
        <v>0.54597328491765007</v>
      </c>
      <c r="E73" s="115">
        <v>421</v>
      </c>
      <c r="F73" s="114">
        <v>418</v>
      </c>
      <c r="G73" s="114">
        <v>392</v>
      </c>
      <c r="H73" s="114">
        <v>347</v>
      </c>
      <c r="I73" s="140">
        <v>386</v>
      </c>
      <c r="J73" s="115">
        <v>35</v>
      </c>
      <c r="K73" s="116">
        <v>9.0673575129533681</v>
      </c>
    </row>
    <row r="74" spans="1:11" ht="14.1" customHeight="1" x14ac:dyDescent="0.2">
      <c r="A74" s="306" t="s">
        <v>311</v>
      </c>
      <c r="B74" s="307" t="s">
        <v>312</v>
      </c>
      <c r="C74" s="308"/>
      <c r="D74" s="113">
        <v>0.12838801711840228</v>
      </c>
      <c r="E74" s="115">
        <v>99</v>
      </c>
      <c r="F74" s="114">
        <v>104</v>
      </c>
      <c r="G74" s="114">
        <v>106</v>
      </c>
      <c r="H74" s="114">
        <v>97</v>
      </c>
      <c r="I74" s="140">
        <v>101</v>
      </c>
      <c r="J74" s="115">
        <v>-2</v>
      </c>
      <c r="K74" s="116">
        <v>-1.9801980198019802</v>
      </c>
    </row>
    <row r="75" spans="1:11" ht="14.1" customHeight="1" x14ac:dyDescent="0.2">
      <c r="A75" s="306" t="s">
        <v>313</v>
      </c>
      <c r="B75" s="307" t="s">
        <v>314</v>
      </c>
      <c r="C75" s="308"/>
      <c r="D75" s="113">
        <v>9.0779406043314748E-2</v>
      </c>
      <c r="E75" s="115">
        <v>70</v>
      </c>
      <c r="F75" s="114">
        <v>68</v>
      </c>
      <c r="G75" s="114">
        <v>67</v>
      </c>
      <c r="H75" s="114">
        <v>59</v>
      </c>
      <c r="I75" s="140">
        <v>59</v>
      </c>
      <c r="J75" s="115">
        <v>11</v>
      </c>
      <c r="K75" s="116">
        <v>18.64406779661017</v>
      </c>
    </row>
    <row r="76" spans="1:11" ht="14.1" customHeight="1" x14ac:dyDescent="0.2">
      <c r="A76" s="306">
        <v>91</v>
      </c>
      <c r="B76" s="307" t="s">
        <v>315</v>
      </c>
      <c r="C76" s="308"/>
      <c r="D76" s="113">
        <v>0.25677603423680456</v>
      </c>
      <c r="E76" s="115">
        <v>198</v>
      </c>
      <c r="F76" s="114">
        <v>193</v>
      </c>
      <c r="G76" s="114">
        <v>190</v>
      </c>
      <c r="H76" s="114">
        <v>184</v>
      </c>
      <c r="I76" s="140">
        <v>188</v>
      </c>
      <c r="J76" s="115">
        <v>10</v>
      </c>
      <c r="K76" s="116">
        <v>5.3191489361702127</v>
      </c>
    </row>
    <row r="77" spans="1:11" ht="14.1" customHeight="1" x14ac:dyDescent="0.2">
      <c r="A77" s="306">
        <v>92</v>
      </c>
      <c r="B77" s="307" t="s">
        <v>316</v>
      </c>
      <c r="C77" s="308"/>
      <c r="D77" s="113">
        <v>0.9687459473479445</v>
      </c>
      <c r="E77" s="115">
        <v>747</v>
      </c>
      <c r="F77" s="114">
        <v>741</v>
      </c>
      <c r="G77" s="114">
        <v>743</v>
      </c>
      <c r="H77" s="114">
        <v>761</v>
      </c>
      <c r="I77" s="140">
        <v>755</v>
      </c>
      <c r="J77" s="115">
        <v>-8</v>
      </c>
      <c r="K77" s="116">
        <v>-1.0596026490066226</v>
      </c>
    </row>
    <row r="78" spans="1:11" ht="14.1" customHeight="1" x14ac:dyDescent="0.2">
      <c r="A78" s="306">
        <v>93</v>
      </c>
      <c r="B78" s="307" t="s">
        <v>317</v>
      </c>
      <c r="C78" s="308"/>
      <c r="D78" s="113">
        <v>0.13616910906497212</v>
      </c>
      <c r="E78" s="115">
        <v>105</v>
      </c>
      <c r="F78" s="114">
        <v>104</v>
      </c>
      <c r="G78" s="114">
        <v>107</v>
      </c>
      <c r="H78" s="114">
        <v>108</v>
      </c>
      <c r="I78" s="140">
        <v>109</v>
      </c>
      <c r="J78" s="115">
        <v>-4</v>
      </c>
      <c r="K78" s="116">
        <v>-3.669724770642202</v>
      </c>
    </row>
    <row r="79" spans="1:11" ht="14.1" customHeight="1" x14ac:dyDescent="0.2">
      <c r="A79" s="306">
        <v>94</v>
      </c>
      <c r="B79" s="307" t="s">
        <v>318</v>
      </c>
      <c r="C79" s="308"/>
      <c r="D79" s="113">
        <v>0.1452470496693036</v>
      </c>
      <c r="E79" s="115">
        <v>112</v>
      </c>
      <c r="F79" s="114">
        <v>115</v>
      </c>
      <c r="G79" s="114">
        <v>107</v>
      </c>
      <c r="H79" s="114">
        <v>105</v>
      </c>
      <c r="I79" s="140">
        <v>106</v>
      </c>
      <c r="J79" s="115">
        <v>6</v>
      </c>
      <c r="K79" s="116">
        <v>5.6603773584905657</v>
      </c>
    </row>
    <row r="80" spans="1:11" ht="14.1" customHeight="1" x14ac:dyDescent="0.2">
      <c r="A80" s="306" t="s">
        <v>319</v>
      </c>
      <c r="B80" s="307" t="s">
        <v>320</v>
      </c>
      <c r="C80" s="308"/>
      <c r="D80" s="113">
        <v>3.8905459732849175E-3</v>
      </c>
      <c r="E80" s="115">
        <v>3</v>
      </c>
      <c r="F80" s="114">
        <v>3</v>
      </c>
      <c r="G80" s="114">
        <v>3</v>
      </c>
      <c r="H80" s="114">
        <v>3</v>
      </c>
      <c r="I80" s="140">
        <v>3</v>
      </c>
      <c r="J80" s="115">
        <v>0</v>
      </c>
      <c r="K80" s="116">
        <v>0</v>
      </c>
    </row>
    <row r="81" spans="1:11" ht="14.1" customHeight="1" x14ac:dyDescent="0.2">
      <c r="A81" s="310" t="s">
        <v>321</v>
      </c>
      <c r="B81" s="311" t="s">
        <v>224</v>
      </c>
      <c r="C81" s="312"/>
      <c r="D81" s="125">
        <v>8.5592011412268187E-2</v>
      </c>
      <c r="E81" s="143">
        <v>66</v>
      </c>
      <c r="F81" s="144">
        <v>66</v>
      </c>
      <c r="G81" s="144">
        <v>60</v>
      </c>
      <c r="H81" s="144">
        <v>56</v>
      </c>
      <c r="I81" s="145">
        <v>72</v>
      </c>
      <c r="J81" s="143">
        <v>-6</v>
      </c>
      <c r="K81" s="146">
        <v>-8.3333333333333339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23377</v>
      </c>
      <c r="E12" s="114">
        <v>24181</v>
      </c>
      <c r="F12" s="114">
        <v>24354</v>
      </c>
      <c r="G12" s="114">
        <v>24429</v>
      </c>
      <c r="H12" s="140">
        <v>24278</v>
      </c>
      <c r="I12" s="115">
        <v>-901</v>
      </c>
      <c r="J12" s="116">
        <v>-3.7111788450448966</v>
      </c>
      <c r="K12"/>
      <c r="L12"/>
      <c r="M12"/>
      <c r="N12"/>
      <c r="O12"/>
      <c r="P12"/>
    </row>
    <row r="13" spans="1:16" s="110" customFormat="1" ht="14.45" customHeight="1" x14ac:dyDescent="0.2">
      <c r="A13" s="120" t="s">
        <v>105</v>
      </c>
      <c r="B13" s="119" t="s">
        <v>106</v>
      </c>
      <c r="C13" s="113">
        <v>39.081148137057795</v>
      </c>
      <c r="D13" s="115">
        <v>9136</v>
      </c>
      <c r="E13" s="114">
        <v>9416</v>
      </c>
      <c r="F13" s="114">
        <v>9489</v>
      </c>
      <c r="G13" s="114">
        <v>9381</v>
      </c>
      <c r="H13" s="140">
        <v>9349</v>
      </c>
      <c r="I13" s="115">
        <v>-213</v>
      </c>
      <c r="J13" s="116">
        <v>-2.2783185367418977</v>
      </c>
      <c r="K13"/>
      <c r="L13"/>
      <c r="M13"/>
      <c r="N13"/>
      <c r="O13"/>
      <c r="P13"/>
    </row>
    <row r="14" spans="1:16" s="110" customFormat="1" ht="14.45" customHeight="1" x14ac:dyDescent="0.2">
      <c r="A14" s="120"/>
      <c r="B14" s="119" t="s">
        <v>107</v>
      </c>
      <c r="C14" s="113">
        <v>60.918851862942205</v>
      </c>
      <c r="D14" s="115">
        <v>14241</v>
      </c>
      <c r="E14" s="114">
        <v>14765</v>
      </c>
      <c r="F14" s="114">
        <v>14865</v>
      </c>
      <c r="G14" s="114">
        <v>15048</v>
      </c>
      <c r="H14" s="140">
        <v>14929</v>
      </c>
      <c r="I14" s="115">
        <v>-688</v>
      </c>
      <c r="J14" s="116">
        <v>-4.6084801393261436</v>
      </c>
      <c r="K14"/>
      <c r="L14"/>
      <c r="M14"/>
      <c r="N14"/>
      <c r="O14"/>
      <c r="P14"/>
    </row>
    <row r="15" spans="1:16" s="110" customFormat="1" ht="14.45" customHeight="1" x14ac:dyDescent="0.2">
      <c r="A15" s="118" t="s">
        <v>105</v>
      </c>
      <c r="B15" s="121" t="s">
        <v>108</v>
      </c>
      <c r="C15" s="113">
        <v>15.784745690208325</v>
      </c>
      <c r="D15" s="115">
        <v>3690</v>
      </c>
      <c r="E15" s="114">
        <v>3902</v>
      </c>
      <c r="F15" s="114">
        <v>4007</v>
      </c>
      <c r="G15" s="114">
        <v>4103</v>
      </c>
      <c r="H15" s="140">
        <v>3870</v>
      </c>
      <c r="I15" s="115">
        <v>-180</v>
      </c>
      <c r="J15" s="116">
        <v>-4.6511627906976747</v>
      </c>
      <c r="K15"/>
      <c r="L15"/>
      <c r="M15"/>
      <c r="N15"/>
      <c r="O15"/>
      <c r="P15"/>
    </row>
    <row r="16" spans="1:16" s="110" customFormat="1" ht="14.45" customHeight="1" x14ac:dyDescent="0.2">
      <c r="A16" s="118"/>
      <c r="B16" s="121" t="s">
        <v>109</v>
      </c>
      <c r="C16" s="113">
        <v>48.590494930915</v>
      </c>
      <c r="D16" s="115">
        <v>11359</v>
      </c>
      <c r="E16" s="114">
        <v>11778</v>
      </c>
      <c r="F16" s="114">
        <v>11866</v>
      </c>
      <c r="G16" s="114">
        <v>11866</v>
      </c>
      <c r="H16" s="140">
        <v>12046</v>
      </c>
      <c r="I16" s="115">
        <v>-687</v>
      </c>
      <c r="J16" s="116">
        <v>-5.7031379711107419</v>
      </c>
      <c r="K16"/>
      <c r="L16"/>
      <c r="M16"/>
      <c r="N16"/>
      <c r="O16"/>
      <c r="P16"/>
    </row>
    <row r="17" spans="1:16" s="110" customFormat="1" ht="14.45" customHeight="1" x14ac:dyDescent="0.2">
      <c r="A17" s="118"/>
      <c r="B17" s="121" t="s">
        <v>110</v>
      </c>
      <c r="C17" s="113">
        <v>19.591906574838518</v>
      </c>
      <c r="D17" s="115">
        <v>4580</v>
      </c>
      <c r="E17" s="114">
        <v>4679</v>
      </c>
      <c r="F17" s="114">
        <v>4649</v>
      </c>
      <c r="G17" s="114">
        <v>4685</v>
      </c>
      <c r="H17" s="140">
        <v>4652</v>
      </c>
      <c r="I17" s="115">
        <v>-72</v>
      </c>
      <c r="J17" s="116">
        <v>-1.5477214101461736</v>
      </c>
      <c r="K17"/>
      <c r="L17"/>
      <c r="M17"/>
      <c r="N17"/>
      <c r="O17"/>
      <c r="P17"/>
    </row>
    <row r="18" spans="1:16" s="110" customFormat="1" ht="14.45" customHeight="1" x14ac:dyDescent="0.2">
      <c r="A18" s="120"/>
      <c r="B18" s="121" t="s">
        <v>111</v>
      </c>
      <c r="C18" s="113">
        <v>16.032852804038157</v>
      </c>
      <c r="D18" s="115">
        <v>3748</v>
      </c>
      <c r="E18" s="114">
        <v>3822</v>
      </c>
      <c r="F18" s="114">
        <v>3832</v>
      </c>
      <c r="G18" s="114">
        <v>3775</v>
      </c>
      <c r="H18" s="140">
        <v>3710</v>
      </c>
      <c r="I18" s="115">
        <v>38</v>
      </c>
      <c r="J18" s="116">
        <v>1.0242587601078168</v>
      </c>
      <c r="K18"/>
      <c r="L18"/>
      <c r="M18"/>
      <c r="N18"/>
      <c r="O18"/>
      <c r="P18"/>
    </row>
    <row r="19" spans="1:16" s="110" customFormat="1" ht="14.45" customHeight="1" x14ac:dyDescent="0.2">
      <c r="A19" s="120"/>
      <c r="B19" s="121" t="s">
        <v>112</v>
      </c>
      <c r="C19" s="113">
        <v>1.4030885057962954</v>
      </c>
      <c r="D19" s="115">
        <v>328</v>
      </c>
      <c r="E19" s="114">
        <v>332</v>
      </c>
      <c r="F19" s="114">
        <v>368</v>
      </c>
      <c r="G19" s="114">
        <v>310</v>
      </c>
      <c r="H19" s="140">
        <v>289</v>
      </c>
      <c r="I19" s="115">
        <v>39</v>
      </c>
      <c r="J19" s="116">
        <v>13.494809688581315</v>
      </c>
      <c r="K19"/>
      <c r="L19"/>
      <c r="M19"/>
      <c r="N19"/>
      <c r="O19"/>
      <c r="P19"/>
    </row>
    <row r="20" spans="1:16" s="110" customFormat="1" ht="14.45" customHeight="1" x14ac:dyDescent="0.2">
      <c r="A20" s="120" t="s">
        <v>113</v>
      </c>
      <c r="B20" s="119" t="s">
        <v>116</v>
      </c>
      <c r="C20" s="113">
        <v>84.26230910724216</v>
      </c>
      <c r="D20" s="115">
        <v>19698</v>
      </c>
      <c r="E20" s="114">
        <v>20413</v>
      </c>
      <c r="F20" s="114">
        <v>20587</v>
      </c>
      <c r="G20" s="114">
        <v>20710</v>
      </c>
      <c r="H20" s="140">
        <v>20487</v>
      </c>
      <c r="I20" s="115">
        <v>-789</v>
      </c>
      <c r="J20" s="116">
        <v>-3.8512227266071166</v>
      </c>
      <c r="K20"/>
      <c r="L20"/>
      <c r="M20"/>
      <c r="N20"/>
      <c r="O20"/>
      <c r="P20"/>
    </row>
    <row r="21" spans="1:16" s="110" customFormat="1" ht="14.45" customHeight="1" x14ac:dyDescent="0.2">
      <c r="A21" s="123"/>
      <c r="B21" s="124" t="s">
        <v>117</v>
      </c>
      <c r="C21" s="125">
        <v>15.442528981477521</v>
      </c>
      <c r="D21" s="143">
        <v>3610</v>
      </c>
      <c r="E21" s="144">
        <v>3691</v>
      </c>
      <c r="F21" s="144">
        <v>3690</v>
      </c>
      <c r="G21" s="144">
        <v>3642</v>
      </c>
      <c r="H21" s="145">
        <v>3722</v>
      </c>
      <c r="I21" s="143">
        <v>-112</v>
      </c>
      <c r="J21" s="146">
        <v>-3.0091348737238044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25357</v>
      </c>
      <c r="E56" s="114">
        <v>26272</v>
      </c>
      <c r="F56" s="114">
        <v>26433</v>
      </c>
      <c r="G56" s="114">
        <v>26583</v>
      </c>
      <c r="H56" s="140">
        <v>26339</v>
      </c>
      <c r="I56" s="115">
        <v>-982</v>
      </c>
      <c r="J56" s="116">
        <v>-3.728311629143096</v>
      </c>
      <c r="K56"/>
      <c r="L56"/>
      <c r="M56"/>
      <c r="N56"/>
      <c r="O56"/>
      <c r="P56"/>
    </row>
    <row r="57" spans="1:16" s="110" customFormat="1" ht="14.45" customHeight="1" x14ac:dyDescent="0.2">
      <c r="A57" s="120" t="s">
        <v>105</v>
      </c>
      <c r="B57" s="119" t="s">
        <v>106</v>
      </c>
      <c r="C57" s="113">
        <v>38.450920850258314</v>
      </c>
      <c r="D57" s="115">
        <v>9750</v>
      </c>
      <c r="E57" s="114">
        <v>10138</v>
      </c>
      <c r="F57" s="114">
        <v>10159</v>
      </c>
      <c r="G57" s="114">
        <v>10127</v>
      </c>
      <c r="H57" s="140">
        <v>10029</v>
      </c>
      <c r="I57" s="115">
        <v>-279</v>
      </c>
      <c r="J57" s="116">
        <v>-2.7819323960514506</v>
      </c>
    </row>
    <row r="58" spans="1:16" s="110" customFormat="1" ht="14.45" customHeight="1" x14ac:dyDescent="0.2">
      <c r="A58" s="120"/>
      <c r="B58" s="119" t="s">
        <v>107</v>
      </c>
      <c r="C58" s="113">
        <v>61.549079149741686</v>
      </c>
      <c r="D58" s="115">
        <v>15607</v>
      </c>
      <c r="E58" s="114">
        <v>16134</v>
      </c>
      <c r="F58" s="114">
        <v>16274</v>
      </c>
      <c r="G58" s="114">
        <v>16456</v>
      </c>
      <c r="H58" s="140">
        <v>16310</v>
      </c>
      <c r="I58" s="115">
        <v>-703</v>
      </c>
      <c r="J58" s="116">
        <v>-4.3102391171060699</v>
      </c>
    </row>
    <row r="59" spans="1:16" s="110" customFormat="1" ht="14.45" customHeight="1" x14ac:dyDescent="0.2">
      <c r="A59" s="118" t="s">
        <v>105</v>
      </c>
      <c r="B59" s="121" t="s">
        <v>108</v>
      </c>
      <c r="C59" s="113">
        <v>15.494735181606657</v>
      </c>
      <c r="D59" s="115">
        <v>3929</v>
      </c>
      <c r="E59" s="114">
        <v>4188</v>
      </c>
      <c r="F59" s="114">
        <v>4249</v>
      </c>
      <c r="G59" s="114">
        <v>4387</v>
      </c>
      <c r="H59" s="140">
        <v>4123</v>
      </c>
      <c r="I59" s="115">
        <v>-194</v>
      </c>
      <c r="J59" s="116">
        <v>-4.7053116662624301</v>
      </c>
    </row>
    <row r="60" spans="1:16" s="110" customFormat="1" ht="14.45" customHeight="1" x14ac:dyDescent="0.2">
      <c r="A60" s="118"/>
      <c r="B60" s="121" t="s">
        <v>109</v>
      </c>
      <c r="C60" s="113">
        <v>48.116890799384784</v>
      </c>
      <c r="D60" s="115">
        <v>12201</v>
      </c>
      <c r="E60" s="114">
        <v>12683</v>
      </c>
      <c r="F60" s="114">
        <v>12802</v>
      </c>
      <c r="G60" s="114">
        <v>12845</v>
      </c>
      <c r="H60" s="140">
        <v>12969</v>
      </c>
      <c r="I60" s="115">
        <v>-768</v>
      </c>
      <c r="J60" s="116">
        <v>-5.921813555401342</v>
      </c>
    </row>
    <row r="61" spans="1:16" s="110" customFormat="1" ht="14.45" customHeight="1" x14ac:dyDescent="0.2">
      <c r="A61" s="118"/>
      <c r="B61" s="121" t="s">
        <v>110</v>
      </c>
      <c r="C61" s="113">
        <v>20.132507788776273</v>
      </c>
      <c r="D61" s="115">
        <v>5105</v>
      </c>
      <c r="E61" s="114">
        <v>5162</v>
      </c>
      <c r="F61" s="114">
        <v>5154</v>
      </c>
      <c r="G61" s="114">
        <v>5159</v>
      </c>
      <c r="H61" s="140">
        <v>5119</v>
      </c>
      <c r="I61" s="115">
        <v>-14</v>
      </c>
      <c r="J61" s="116">
        <v>-0.27349091619456928</v>
      </c>
    </row>
    <row r="62" spans="1:16" s="110" customFormat="1" ht="14.45" customHeight="1" x14ac:dyDescent="0.2">
      <c r="A62" s="120"/>
      <c r="B62" s="121" t="s">
        <v>111</v>
      </c>
      <c r="C62" s="113">
        <v>16.255866230232282</v>
      </c>
      <c r="D62" s="115">
        <v>4122</v>
      </c>
      <c r="E62" s="114">
        <v>4239</v>
      </c>
      <c r="F62" s="114">
        <v>4228</v>
      </c>
      <c r="G62" s="114">
        <v>4191</v>
      </c>
      <c r="H62" s="140">
        <v>4127</v>
      </c>
      <c r="I62" s="115">
        <v>-5</v>
      </c>
      <c r="J62" s="116">
        <v>-0.121153380179307</v>
      </c>
    </row>
    <row r="63" spans="1:16" s="110" customFormat="1" ht="14.45" customHeight="1" x14ac:dyDescent="0.2">
      <c r="A63" s="120"/>
      <c r="B63" s="121" t="s">
        <v>112</v>
      </c>
      <c r="C63" s="113">
        <v>1.3645147296604487</v>
      </c>
      <c r="D63" s="115">
        <v>346</v>
      </c>
      <c r="E63" s="114">
        <v>368</v>
      </c>
      <c r="F63" s="114">
        <v>399</v>
      </c>
      <c r="G63" s="114">
        <v>353</v>
      </c>
      <c r="H63" s="140">
        <v>329</v>
      </c>
      <c r="I63" s="115">
        <v>17</v>
      </c>
      <c r="J63" s="116">
        <v>5.1671732522796354</v>
      </c>
    </row>
    <row r="64" spans="1:16" s="110" customFormat="1" ht="14.45" customHeight="1" x14ac:dyDescent="0.2">
      <c r="A64" s="120" t="s">
        <v>113</v>
      </c>
      <c r="B64" s="119" t="s">
        <v>116</v>
      </c>
      <c r="C64" s="113">
        <v>84.619631659896669</v>
      </c>
      <c r="D64" s="115">
        <v>21457</v>
      </c>
      <c r="E64" s="114">
        <v>22234</v>
      </c>
      <c r="F64" s="114">
        <v>22412</v>
      </c>
      <c r="G64" s="114">
        <v>22621</v>
      </c>
      <c r="H64" s="140">
        <v>22468</v>
      </c>
      <c r="I64" s="115">
        <v>-1011</v>
      </c>
      <c r="J64" s="116">
        <v>-4.4997329535339148</v>
      </c>
    </row>
    <row r="65" spans="1:10" s="110" customFormat="1" ht="14.45" customHeight="1" x14ac:dyDescent="0.2">
      <c r="A65" s="123"/>
      <c r="B65" s="124" t="s">
        <v>117</v>
      </c>
      <c r="C65" s="125">
        <v>15.104310446819419</v>
      </c>
      <c r="D65" s="143">
        <v>3830</v>
      </c>
      <c r="E65" s="144">
        <v>3963</v>
      </c>
      <c r="F65" s="144">
        <v>3943</v>
      </c>
      <c r="G65" s="144">
        <v>3888</v>
      </c>
      <c r="H65" s="145">
        <v>3806</v>
      </c>
      <c r="I65" s="143">
        <v>24</v>
      </c>
      <c r="J65" s="146">
        <v>0.63058328954282716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23377</v>
      </c>
      <c r="G11" s="114">
        <v>24181</v>
      </c>
      <c r="H11" s="114">
        <v>24354</v>
      </c>
      <c r="I11" s="114">
        <v>24429</v>
      </c>
      <c r="J11" s="140">
        <v>24278</v>
      </c>
      <c r="K11" s="114">
        <v>-901</v>
      </c>
      <c r="L11" s="116">
        <v>-3.7111788450448966</v>
      </c>
    </row>
    <row r="12" spans="1:17" s="110" customFormat="1" ht="24" customHeight="1" x14ac:dyDescent="0.2">
      <c r="A12" s="604" t="s">
        <v>185</v>
      </c>
      <c r="B12" s="605"/>
      <c r="C12" s="605"/>
      <c r="D12" s="606"/>
      <c r="E12" s="113">
        <v>39.081148137057795</v>
      </c>
      <c r="F12" s="115">
        <v>9136</v>
      </c>
      <c r="G12" s="114">
        <v>9416</v>
      </c>
      <c r="H12" s="114">
        <v>9489</v>
      </c>
      <c r="I12" s="114">
        <v>9381</v>
      </c>
      <c r="J12" s="140">
        <v>9349</v>
      </c>
      <c r="K12" s="114">
        <v>-213</v>
      </c>
      <c r="L12" s="116">
        <v>-2.2783185367418977</v>
      </c>
    </row>
    <row r="13" spans="1:17" s="110" customFormat="1" ht="15" customHeight="1" x14ac:dyDescent="0.2">
      <c r="A13" s="120"/>
      <c r="B13" s="612" t="s">
        <v>107</v>
      </c>
      <c r="C13" s="612"/>
      <c r="E13" s="113">
        <v>60.918851862942205</v>
      </c>
      <c r="F13" s="115">
        <v>14241</v>
      </c>
      <c r="G13" s="114">
        <v>14765</v>
      </c>
      <c r="H13" s="114">
        <v>14865</v>
      </c>
      <c r="I13" s="114">
        <v>15048</v>
      </c>
      <c r="J13" s="140">
        <v>14929</v>
      </c>
      <c r="K13" s="114">
        <v>-688</v>
      </c>
      <c r="L13" s="116">
        <v>-4.6084801393261436</v>
      </c>
    </row>
    <row r="14" spans="1:17" s="110" customFormat="1" ht="22.5" customHeight="1" x14ac:dyDescent="0.2">
      <c r="A14" s="604" t="s">
        <v>186</v>
      </c>
      <c r="B14" s="605"/>
      <c r="C14" s="605"/>
      <c r="D14" s="606"/>
      <c r="E14" s="113">
        <v>15.784745690208325</v>
      </c>
      <c r="F14" s="115">
        <v>3690</v>
      </c>
      <c r="G14" s="114">
        <v>3902</v>
      </c>
      <c r="H14" s="114">
        <v>4007</v>
      </c>
      <c r="I14" s="114">
        <v>4103</v>
      </c>
      <c r="J14" s="140">
        <v>3870</v>
      </c>
      <c r="K14" s="114">
        <v>-180</v>
      </c>
      <c r="L14" s="116">
        <v>-4.6511627906976747</v>
      </c>
    </row>
    <row r="15" spans="1:17" s="110" customFormat="1" ht="15" customHeight="1" x14ac:dyDescent="0.2">
      <c r="A15" s="120"/>
      <c r="B15" s="119"/>
      <c r="C15" s="258" t="s">
        <v>106</v>
      </c>
      <c r="E15" s="113">
        <v>46.666666666666664</v>
      </c>
      <c r="F15" s="115">
        <v>1722</v>
      </c>
      <c r="G15" s="114">
        <v>1799</v>
      </c>
      <c r="H15" s="114">
        <v>1864</v>
      </c>
      <c r="I15" s="114">
        <v>1874</v>
      </c>
      <c r="J15" s="140">
        <v>1801</v>
      </c>
      <c r="K15" s="114">
        <v>-79</v>
      </c>
      <c r="L15" s="116">
        <v>-4.3864519711271512</v>
      </c>
    </row>
    <row r="16" spans="1:17" s="110" customFormat="1" ht="15" customHeight="1" x14ac:dyDescent="0.2">
      <c r="A16" s="120"/>
      <c r="B16" s="119"/>
      <c r="C16" s="258" t="s">
        <v>107</v>
      </c>
      <c r="E16" s="113">
        <v>53.333333333333336</v>
      </c>
      <c r="F16" s="115">
        <v>1968</v>
      </c>
      <c r="G16" s="114">
        <v>2103</v>
      </c>
      <c r="H16" s="114">
        <v>2143</v>
      </c>
      <c r="I16" s="114">
        <v>2229</v>
      </c>
      <c r="J16" s="140">
        <v>2069</v>
      </c>
      <c r="K16" s="114">
        <v>-101</v>
      </c>
      <c r="L16" s="116">
        <v>-4.8815853069115516</v>
      </c>
    </row>
    <row r="17" spans="1:12" s="110" customFormat="1" ht="15" customHeight="1" x14ac:dyDescent="0.2">
      <c r="A17" s="120"/>
      <c r="B17" s="121" t="s">
        <v>109</v>
      </c>
      <c r="C17" s="258"/>
      <c r="E17" s="113">
        <v>48.590494930915</v>
      </c>
      <c r="F17" s="115">
        <v>11359</v>
      </c>
      <c r="G17" s="114">
        <v>11778</v>
      </c>
      <c r="H17" s="114">
        <v>11866</v>
      </c>
      <c r="I17" s="114">
        <v>11866</v>
      </c>
      <c r="J17" s="140">
        <v>12046</v>
      </c>
      <c r="K17" s="114">
        <v>-687</v>
      </c>
      <c r="L17" s="116">
        <v>-5.7031379711107419</v>
      </c>
    </row>
    <row r="18" spans="1:12" s="110" customFormat="1" ht="15" customHeight="1" x14ac:dyDescent="0.2">
      <c r="A18" s="120"/>
      <c r="B18" s="119"/>
      <c r="C18" s="258" t="s">
        <v>106</v>
      </c>
      <c r="E18" s="113">
        <v>34.765384276784928</v>
      </c>
      <c r="F18" s="115">
        <v>3949</v>
      </c>
      <c r="G18" s="114">
        <v>4058</v>
      </c>
      <c r="H18" s="114">
        <v>4053</v>
      </c>
      <c r="I18" s="114">
        <v>3946</v>
      </c>
      <c r="J18" s="140">
        <v>4049</v>
      </c>
      <c r="K18" s="114">
        <v>-100</v>
      </c>
      <c r="L18" s="116">
        <v>-2.4697456162015312</v>
      </c>
    </row>
    <row r="19" spans="1:12" s="110" customFormat="1" ht="15" customHeight="1" x14ac:dyDescent="0.2">
      <c r="A19" s="120"/>
      <c r="B19" s="119"/>
      <c r="C19" s="258" t="s">
        <v>107</v>
      </c>
      <c r="E19" s="113">
        <v>65.234615723215072</v>
      </c>
      <c r="F19" s="115">
        <v>7410</v>
      </c>
      <c r="G19" s="114">
        <v>7720</v>
      </c>
      <c r="H19" s="114">
        <v>7813</v>
      </c>
      <c r="I19" s="114">
        <v>7920</v>
      </c>
      <c r="J19" s="140">
        <v>7997</v>
      </c>
      <c r="K19" s="114">
        <v>-587</v>
      </c>
      <c r="L19" s="116">
        <v>-7.3402525947230215</v>
      </c>
    </row>
    <row r="20" spans="1:12" s="110" customFormat="1" ht="15" customHeight="1" x14ac:dyDescent="0.2">
      <c r="A20" s="120"/>
      <c r="B20" s="121" t="s">
        <v>110</v>
      </c>
      <c r="C20" s="258"/>
      <c r="E20" s="113">
        <v>19.591906574838518</v>
      </c>
      <c r="F20" s="115">
        <v>4580</v>
      </c>
      <c r="G20" s="114">
        <v>4679</v>
      </c>
      <c r="H20" s="114">
        <v>4649</v>
      </c>
      <c r="I20" s="114">
        <v>4685</v>
      </c>
      <c r="J20" s="140">
        <v>4652</v>
      </c>
      <c r="K20" s="114">
        <v>-72</v>
      </c>
      <c r="L20" s="116">
        <v>-1.5477214101461736</v>
      </c>
    </row>
    <row r="21" spans="1:12" s="110" customFormat="1" ht="15" customHeight="1" x14ac:dyDescent="0.2">
      <c r="A21" s="120"/>
      <c r="B21" s="119"/>
      <c r="C21" s="258" t="s">
        <v>106</v>
      </c>
      <c r="E21" s="113">
        <v>33.362445414847159</v>
      </c>
      <c r="F21" s="115">
        <v>1528</v>
      </c>
      <c r="G21" s="114">
        <v>1594</v>
      </c>
      <c r="H21" s="114">
        <v>1578</v>
      </c>
      <c r="I21" s="114">
        <v>1602</v>
      </c>
      <c r="J21" s="140">
        <v>1577</v>
      </c>
      <c r="K21" s="114">
        <v>-49</v>
      </c>
      <c r="L21" s="116">
        <v>-3.1071655041217503</v>
      </c>
    </row>
    <row r="22" spans="1:12" s="110" customFormat="1" ht="15" customHeight="1" x14ac:dyDescent="0.2">
      <c r="A22" s="120"/>
      <c r="B22" s="119"/>
      <c r="C22" s="258" t="s">
        <v>107</v>
      </c>
      <c r="E22" s="113">
        <v>66.637554585152841</v>
      </c>
      <c r="F22" s="115">
        <v>3052</v>
      </c>
      <c r="G22" s="114">
        <v>3085</v>
      </c>
      <c r="H22" s="114">
        <v>3071</v>
      </c>
      <c r="I22" s="114">
        <v>3083</v>
      </c>
      <c r="J22" s="140">
        <v>3075</v>
      </c>
      <c r="K22" s="114">
        <v>-23</v>
      </c>
      <c r="L22" s="116">
        <v>-0.74796747967479671</v>
      </c>
    </row>
    <row r="23" spans="1:12" s="110" customFormat="1" ht="15" customHeight="1" x14ac:dyDescent="0.2">
      <c r="A23" s="120"/>
      <c r="B23" s="121" t="s">
        <v>111</v>
      </c>
      <c r="C23" s="258"/>
      <c r="E23" s="113">
        <v>16.032852804038157</v>
      </c>
      <c r="F23" s="115">
        <v>3748</v>
      </c>
      <c r="G23" s="114">
        <v>3822</v>
      </c>
      <c r="H23" s="114">
        <v>3832</v>
      </c>
      <c r="I23" s="114">
        <v>3775</v>
      </c>
      <c r="J23" s="140">
        <v>3710</v>
      </c>
      <c r="K23" s="114">
        <v>38</v>
      </c>
      <c r="L23" s="116">
        <v>1.0242587601078168</v>
      </c>
    </row>
    <row r="24" spans="1:12" s="110" customFormat="1" ht="15" customHeight="1" x14ac:dyDescent="0.2">
      <c r="A24" s="120"/>
      <c r="B24" s="119"/>
      <c r="C24" s="258" t="s">
        <v>106</v>
      </c>
      <c r="E24" s="113">
        <v>51.680896478121667</v>
      </c>
      <c r="F24" s="115">
        <v>1937</v>
      </c>
      <c r="G24" s="114">
        <v>1965</v>
      </c>
      <c r="H24" s="114">
        <v>1994</v>
      </c>
      <c r="I24" s="114">
        <v>1959</v>
      </c>
      <c r="J24" s="140">
        <v>1922</v>
      </c>
      <c r="K24" s="114">
        <v>15</v>
      </c>
      <c r="L24" s="116">
        <v>0.78043704474505726</v>
      </c>
    </row>
    <row r="25" spans="1:12" s="110" customFormat="1" ht="15" customHeight="1" x14ac:dyDescent="0.2">
      <c r="A25" s="120"/>
      <c r="B25" s="119"/>
      <c r="C25" s="258" t="s">
        <v>107</v>
      </c>
      <c r="E25" s="113">
        <v>48.319103521878333</v>
      </c>
      <c r="F25" s="115">
        <v>1811</v>
      </c>
      <c r="G25" s="114">
        <v>1857</v>
      </c>
      <c r="H25" s="114">
        <v>1838</v>
      </c>
      <c r="I25" s="114">
        <v>1816</v>
      </c>
      <c r="J25" s="140">
        <v>1788</v>
      </c>
      <c r="K25" s="114">
        <v>23</v>
      </c>
      <c r="L25" s="116">
        <v>1.2863534675615214</v>
      </c>
    </row>
    <row r="26" spans="1:12" s="110" customFormat="1" ht="15" customHeight="1" x14ac:dyDescent="0.2">
      <c r="A26" s="120"/>
      <c r="C26" s="121" t="s">
        <v>187</v>
      </c>
      <c r="D26" s="110" t="s">
        <v>188</v>
      </c>
      <c r="E26" s="113">
        <v>1.4030885057962954</v>
      </c>
      <c r="F26" s="115">
        <v>328</v>
      </c>
      <c r="G26" s="114">
        <v>332</v>
      </c>
      <c r="H26" s="114">
        <v>368</v>
      </c>
      <c r="I26" s="114">
        <v>310</v>
      </c>
      <c r="J26" s="140">
        <v>289</v>
      </c>
      <c r="K26" s="114">
        <v>39</v>
      </c>
      <c r="L26" s="116">
        <v>13.494809688581315</v>
      </c>
    </row>
    <row r="27" spans="1:12" s="110" customFormat="1" ht="15" customHeight="1" x14ac:dyDescent="0.2">
      <c r="A27" s="120"/>
      <c r="B27" s="119"/>
      <c r="D27" s="259" t="s">
        <v>106</v>
      </c>
      <c r="E27" s="113">
        <v>48.475609756097562</v>
      </c>
      <c r="F27" s="115">
        <v>159</v>
      </c>
      <c r="G27" s="114">
        <v>148</v>
      </c>
      <c r="H27" s="114">
        <v>177</v>
      </c>
      <c r="I27" s="114">
        <v>140</v>
      </c>
      <c r="J27" s="140">
        <v>143</v>
      </c>
      <c r="K27" s="114">
        <v>16</v>
      </c>
      <c r="L27" s="116">
        <v>11.188811188811188</v>
      </c>
    </row>
    <row r="28" spans="1:12" s="110" customFormat="1" ht="15" customHeight="1" x14ac:dyDescent="0.2">
      <c r="A28" s="120"/>
      <c r="B28" s="119"/>
      <c r="D28" s="259" t="s">
        <v>107</v>
      </c>
      <c r="E28" s="113">
        <v>51.524390243902438</v>
      </c>
      <c r="F28" s="115">
        <v>169</v>
      </c>
      <c r="G28" s="114">
        <v>184</v>
      </c>
      <c r="H28" s="114">
        <v>191</v>
      </c>
      <c r="I28" s="114">
        <v>170</v>
      </c>
      <c r="J28" s="140">
        <v>146</v>
      </c>
      <c r="K28" s="114">
        <v>23</v>
      </c>
      <c r="L28" s="116">
        <v>15.753424657534246</v>
      </c>
    </row>
    <row r="29" spans="1:12" s="110" customFormat="1" ht="24" customHeight="1" x14ac:dyDescent="0.2">
      <c r="A29" s="604" t="s">
        <v>189</v>
      </c>
      <c r="B29" s="605"/>
      <c r="C29" s="605"/>
      <c r="D29" s="606"/>
      <c r="E29" s="113">
        <v>84.26230910724216</v>
      </c>
      <c r="F29" s="115">
        <v>19698</v>
      </c>
      <c r="G29" s="114">
        <v>20413</v>
      </c>
      <c r="H29" s="114">
        <v>20587</v>
      </c>
      <c r="I29" s="114">
        <v>20710</v>
      </c>
      <c r="J29" s="140">
        <v>20487</v>
      </c>
      <c r="K29" s="114">
        <v>-789</v>
      </c>
      <c r="L29" s="116">
        <v>-3.8512227266071166</v>
      </c>
    </row>
    <row r="30" spans="1:12" s="110" customFormat="1" ht="15" customHeight="1" x14ac:dyDescent="0.2">
      <c r="A30" s="120"/>
      <c r="B30" s="119"/>
      <c r="C30" s="258" t="s">
        <v>106</v>
      </c>
      <c r="E30" s="113">
        <v>38.805970149253731</v>
      </c>
      <c r="F30" s="115">
        <v>7644</v>
      </c>
      <c r="G30" s="114">
        <v>7916</v>
      </c>
      <c r="H30" s="114">
        <v>7981</v>
      </c>
      <c r="I30" s="114">
        <v>7964</v>
      </c>
      <c r="J30" s="140">
        <v>7875</v>
      </c>
      <c r="K30" s="114">
        <v>-231</v>
      </c>
      <c r="L30" s="116">
        <v>-2.9333333333333331</v>
      </c>
    </row>
    <row r="31" spans="1:12" s="110" customFormat="1" ht="15" customHeight="1" x14ac:dyDescent="0.2">
      <c r="A31" s="120"/>
      <c r="B31" s="119"/>
      <c r="C31" s="258" t="s">
        <v>107</v>
      </c>
      <c r="E31" s="113">
        <v>61.194029850746269</v>
      </c>
      <c r="F31" s="115">
        <v>12054</v>
      </c>
      <c r="G31" s="114">
        <v>12497</v>
      </c>
      <c r="H31" s="114">
        <v>12606</v>
      </c>
      <c r="I31" s="114">
        <v>12746</v>
      </c>
      <c r="J31" s="140">
        <v>12612</v>
      </c>
      <c r="K31" s="114">
        <v>-558</v>
      </c>
      <c r="L31" s="116">
        <v>-4.4243577545195052</v>
      </c>
    </row>
    <row r="32" spans="1:12" s="110" customFormat="1" ht="15" customHeight="1" x14ac:dyDescent="0.2">
      <c r="A32" s="120"/>
      <c r="B32" s="119" t="s">
        <v>117</v>
      </c>
      <c r="C32" s="258"/>
      <c r="E32" s="113">
        <v>15.442528981477521</v>
      </c>
      <c r="F32" s="114">
        <v>3610</v>
      </c>
      <c r="G32" s="114">
        <v>3691</v>
      </c>
      <c r="H32" s="114">
        <v>3690</v>
      </c>
      <c r="I32" s="114">
        <v>3642</v>
      </c>
      <c r="J32" s="140">
        <v>3722</v>
      </c>
      <c r="K32" s="114">
        <v>-112</v>
      </c>
      <c r="L32" s="116">
        <v>-3.0091348737238044</v>
      </c>
    </row>
    <row r="33" spans="1:12" s="110" customFormat="1" ht="15" customHeight="1" x14ac:dyDescent="0.2">
      <c r="A33" s="120"/>
      <c r="B33" s="119"/>
      <c r="C33" s="258" t="s">
        <v>106</v>
      </c>
      <c r="E33" s="113">
        <v>40.831024930747922</v>
      </c>
      <c r="F33" s="114">
        <v>1474</v>
      </c>
      <c r="G33" s="114">
        <v>1482</v>
      </c>
      <c r="H33" s="114">
        <v>1489</v>
      </c>
      <c r="I33" s="114">
        <v>1401</v>
      </c>
      <c r="J33" s="140">
        <v>1463</v>
      </c>
      <c r="K33" s="114">
        <v>11</v>
      </c>
      <c r="L33" s="116">
        <v>0.75187969924812026</v>
      </c>
    </row>
    <row r="34" spans="1:12" s="110" customFormat="1" ht="15" customHeight="1" x14ac:dyDescent="0.2">
      <c r="A34" s="120"/>
      <c r="B34" s="119"/>
      <c r="C34" s="258" t="s">
        <v>107</v>
      </c>
      <c r="E34" s="113">
        <v>59.168975069252078</v>
      </c>
      <c r="F34" s="114">
        <v>2136</v>
      </c>
      <c r="G34" s="114">
        <v>2209</v>
      </c>
      <c r="H34" s="114">
        <v>2201</v>
      </c>
      <c r="I34" s="114">
        <v>2241</v>
      </c>
      <c r="J34" s="140">
        <v>2259</v>
      </c>
      <c r="K34" s="114">
        <v>-123</v>
      </c>
      <c r="L34" s="116">
        <v>-5.4448871181938907</v>
      </c>
    </row>
    <row r="35" spans="1:12" s="110" customFormat="1" ht="24" customHeight="1" x14ac:dyDescent="0.2">
      <c r="A35" s="604" t="s">
        <v>192</v>
      </c>
      <c r="B35" s="605"/>
      <c r="C35" s="605"/>
      <c r="D35" s="606"/>
      <c r="E35" s="113">
        <v>20.396115840355904</v>
      </c>
      <c r="F35" s="114">
        <v>4768</v>
      </c>
      <c r="G35" s="114">
        <v>5028</v>
      </c>
      <c r="H35" s="114">
        <v>5095</v>
      </c>
      <c r="I35" s="114">
        <v>5142</v>
      </c>
      <c r="J35" s="114">
        <v>4961</v>
      </c>
      <c r="K35" s="318">
        <v>-193</v>
      </c>
      <c r="L35" s="319">
        <v>-3.8903446885708526</v>
      </c>
    </row>
    <row r="36" spans="1:12" s="110" customFormat="1" ht="15" customHeight="1" x14ac:dyDescent="0.2">
      <c r="A36" s="120"/>
      <c r="B36" s="119"/>
      <c r="C36" s="258" t="s">
        <v>106</v>
      </c>
      <c r="E36" s="113">
        <v>41.191275167785236</v>
      </c>
      <c r="F36" s="114">
        <v>1964</v>
      </c>
      <c r="G36" s="114">
        <v>2051</v>
      </c>
      <c r="H36" s="114">
        <v>2080</v>
      </c>
      <c r="I36" s="114">
        <v>2081</v>
      </c>
      <c r="J36" s="114">
        <v>2014</v>
      </c>
      <c r="K36" s="318">
        <v>-50</v>
      </c>
      <c r="L36" s="116">
        <v>-2.4826216484607744</v>
      </c>
    </row>
    <row r="37" spans="1:12" s="110" customFormat="1" ht="15" customHeight="1" x14ac:dyDescent="0.2">
      <c r="A37" s="120"/>
      <c r="B37" s="119"/>
      <c r="C37" s="258" t="s">
        <v>107</v>
      </c>
      <c r="E37" s="113">
        <v>58.808724832214764</v>
      </c>
      <c r="F37" s="114">
        <v>2804</v>
      </c>
      <c r="G37" s="114">
        <v>2977</v>
      </c>
      <c r="H37" s="114">
        <v>3015</v>
      </c>
      <c r="I37" s="114">
        <v>3061</v>
      </c>
      <c r="J37" s="140">
        <v>2947</v>
      </c>
      <c r="K37" s="114">
        <v>-143</v>
      </c>
      <c r="L37" s="116">
        <v>-4.8523922633186292</v>
      </c>
    </row>
    <row r="38" spans="1:12" s="110" customFormat="1" ht="15" customHeight="1" x14ac:dyDescent="0.2">
      <c r="A38" s="120"/>
      <c r="B38" s="119" t="s">
        <v>328</v>
      </c>
      <c r="C38" s="258"/>
      <c r="E38" s="113">
        <v>52.427599777559138</v>
      </c>
      <c r="F38" s="114">
        <v>12256</v>
      </c>
      <c r="G38" s="114">
        <v>12599</v>
      </c>
      <c r="H38" s="114">
        <v>12651</v>
      </c>
      <c r="I38" s="114">
        <v>12659</v>
      </c>
      <c r="J38" s="140">
        <v>12610</v>
      </c>
      <c r="K38" s="114">
        <v>-354</v>
      </c>
      <c r="L38" s="116">
        <v>-2.8072957969865184</v>
      </c>
    </row>
    <row r="39" spans="1:12" s="110" customFormat="1" ht="15" customHeight="1" x14ac:dyDescent="0.2">
      <c r="A39" s="120"/>
      <c r="B39" s="119"/>
      <c r="C39" s="258" t="s">
        <v>106</v>
      </c>
      <c r="E39" s="113">
        <v>38.821801566579637</v>
      </c>
      <c r="F39" s="115">
        <v>4758</v>
      </c>
      <c r="G39" s="114">
        <v>4870</v>
      </c>
      <c r="H39" s="114">
        <v>4886</v>
      </c>
      <c r="I39" s="114">
        <v>4836</v>
      </c>
      <c r="J39" s="140">
        <v>4838</v>
      </c>
      <c r="K39" s="114">
        <v>-80</v>
      </c>
      <c r="L39" s="116">
        <v>-1.6535758577924762</v>
      </c>
    </row>
    <row r="40" spans="1:12" s="110" customFormat="1" ht="15" customHeight="1" x14ac:dyDescent="0.2">
      <c r="A40" s="120"/>
      <c r="B40" s="119"/>
      <c r="C40" s="258" t="s">
        <v>107</v>
      </c>
      <c r="E40" s="113">
        <v>61.178198433420363</v>
      </c>
      <c r="F40" s="115">
        <v>7498</v>
      </c>
      <c r="G40" s="114">
        <v>7729</v>
      </c>
      <c r="H40" s="114">
        <v>7765</v>
      </c>
      <c r="I40" s="114">
        <v>7823</v>
      </c>
      <c r="J40" s="140">
        <v>7772</v>
      </c>
      <c r="K40" s="114">
        <v>-274</v>
      </c>
      <c r="L40" s="116">
        <v>-3.525476067936181</v>
      </c>
    </row>
    <row r="41" spans="1:12" s="110" customFormat="1" ht="15" customHeight="1" x14ac:dyDescent="0.2">
      <c r="A41" s="120"/>
      <c r="B41" s="320" t="s">
        <v>515</v>
      </c>
      <c r="C41" s="258"/>
      <c r="E41" s="113">
        <v>7.6228771869786538</v>
      </c>
      <c r="F41" s="115">
        <v>1782</v>
      </c>
      <c r="G41" s="114">
        <v>1793</v>
      </c>
      <c r="H41" s="114">
        <v>1785</v>
      </c>
      <c r="I41" s="114">
        <v>1788</v>
      </c>
      <c r="J41" s="140">
        <v>1713</v>
      </c>
      <c r="K41" s="114">
        <v>69</v>
      </c>
      <c r="L41" s="116">
        <v>4.028021015761821</v>
      </c>
    </row>
    <row r="42" spans="1:12" s="110" customFormat="1" ht="15" customHeight="1" x14ac:dyDescent="0.2">
      <c r="A42" s="120"/>
      <c r="B42" s="119"/>
      <c r="C42" s="268" t="s">
        <v>106</v>
      </c>
      <c r="D42" s="182"/>
      <c r="E42" s="113">
        <v>42.760942760942761</v>
      </c>
      <c r="F42" s="115">
        <v>762</v>
      </c>
      <c r="G42" s="114">
        <v>781</v>
      </c>
      <c r="H42" s="114">
        <v>787</v>
      </c>
      <c r="I42" s="114">
        <v>774</v>
      </c>
      <c r="J42" s="140">
        <v>751</v>
      </c>
      <c r="K42" s="114">
        <v>11</v>
      </c>
      <c r="L42" s="116">
        <v>1.4647137150466045</v>
      </c>
    </row>
    <row r="43" spans="1:12" s="110" customFormat="1" ht="15" customHeight="1" x14ac:dyDescent="0.2">
      <c r="A43" s="120"/>
      <c r="B43" s="119"/>
      <c r="C43" s="268" t="s">
        <v>107</v>
      </c>
      <c r="D43" s="182"/>
      <c r="E43" s="113">
        <v>57.239057239057239</v>
      </c>
      <c r="F43" s="115">
        <v>1020</v>
      </c>
      <c r="G43" s="114">
        <v>1012</v>
      </c>
      <c r="H43" s="114">
        <v>998</v>
      </c>
      <c r="I43" s="114">
        <v>1014</v>
      </c>
      <c r="J43" s="140">
        <v>962</v>
      </c>
      <c r="K43" s="114">
        <v>58</v>
      </c>
      <c r="L43" s="116">
        <v>6.0291060291060292</v>
      </c>
    </row>
    <row r="44" spans="1:12" s="110" customFormat="1" ht="15" customHeight="1" x14ac:dyDescent="0.2">
      <c r="A44" s="120"/>
      <c r="B44" s="119" t="s">
        <v>205</v>
      </c>
      <c r="C44" s="268"/>
      <c r="D44" s="182"/>
      <c r="E44" s="113">
        <v>19.553407195106303</v>
      </c>
      <c r="F44" s="115">
        <v>4571</v>
      </c>
      <c r="G44" s="114">
        <v>4761</v>
      </c>
      <c r="H44" s="114">
        <v>4823</v>
      </c>
      <c r="I44" s="114">
        <v>4840</v>
      </c>
      <c r="J44" s="140">
        <v>4994</v>
      </c>
      <c r="K44" s="114">
        <v>-423</v>
      </c>
      <c r="L44" s="116">
        <v>-8.4701641970364445</v>
      </c>
    </row>
    <row r="45" spans="1:12" s="110" customFormat="1" ht="15" customHeight="1" x14ac:dyDescent="0.2">
      <c r="A45" s="120"/>
      <c r="B45" s="119"/>
      <c r="C45" s="268" t="s">
        <v>106</v>
      </c>
      <c r="D45" s="182"/>
      <c r="E45" s="113">
        <v>36.140888208269523</v>
      </c>
      <c r="F45" s="115">
        <v>1652</v>
      </c>
      <c r="G45" s="114">
        <v>1714</v>
      </c>
      <c r="H45" s="114">
        <v>1736</v>
      </c>
      <c r="I45" s="114">
        <v>1690</v>
      </c>
      <c r="J45" s="140">
        <v>1746</v>
      </c>
      <c r="K45" s="114">
        <v>-94</v>
      </c>
      <c r="L45" s="116">
        <v>-5.3837342497136316</v>
      </c>
    </row>
    <row r="46" spans="1:12" s="110" customFormat="1" ht="15" customHeight="1" x14ac:dyDescent="0.2">
      <c r="A46" s="123"/>
      <c r="B46" s="124"/>
      <c r="C46" s="260" t="s">
        <v>107</v>
      </c>
      <c r="D46" s="261"/>
      <c r="E46" s="125">
        <v>63.859111791730477</v>
      </c>
      <c r="F46" s="143">
        <v>2919</v>
      </c>
      <c r="G46" s="144">
        <v>3047</v>
      </c>
      <c r="H46" s="144">
        <v>3087</v>
      </c>
      <c r="I46" s="144">
        <v>3150</v>
      </c>
      <c r="J46" s="145">
        <v>3248</v>
      </c>
      <c r="K46" s="144">
        <v>-329</v>
      </c>
      <c r="L46" s="146">
        <v>-10.129310344827585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23377</v>
      </c>
      <c r="E11" s="114">
        <v>24181</v>
      </c>
      <c r="F11" s="114">
        <v>24354</v>
      </c>
      <c r="G11" s="114">
        <v>24429</v>
      </c>
      <c r="H11" s="140">
        <v>24278</v>
      </c>
      <c r="I11" s="115">
        <v>-901</v>
      </c>
      <c r="J11" s="116">
        <v>-3.7111788450448966</v>
      </c>
    </row>
    <row r="12" spans="1:15" s="110" customFormat="1" ht="24.95" customHeight="1" x14ac:dyDescent="0.2">
      <c r="A12" s="193" t="s">
        <v>132</v>
      </c>
      <c r="B12" s="194" t="s">
        <v>133</v>
      </c>
      <c r="C12" s="113">
        <v>1.0779826325020319</v>
      </c>
      <c r="D12" s="115">
        <v>252</v>
      </c>
      <c r="E12" s="114">
        <v>222</v>
      </c>
      <c r="F12" s="114">
        <v>237</v>
      </c>
      <c r="G12" s="114">
        <v>256</v>
      </c>
      <c r="H12" s="140">
        <v>235</v>
      </c>
      <c r="I12" s="115">
        <v>17</v>
      </c>
      <c r="J12" s="116">
        <v>7.2340425531914896</v>
      </c>
    </row>
    <row r="13" spans="1:15" s="110" customFormat="1" ht="24.95" customHeight="1" x14ac:dyDescent="0.2">
      <c r="A13" s="193" t="s">
        <v>134</v>
      </c>
      <c r="B13" s="199" t="s">
        <v>214</v>
      </c>
      <c r="C13" s="113">
        <v>0.7015442528981477</v>
      </c>
      <c r="D13" s="115">
        <v>164</v>
      </c>
      <c r="E13" s="114">
        <v>180</v>
      </c>
      <c r="F13" s="114">
        <v>167</v>
      </c>
      <c r="G13" s="114">
        <v>161</v>
      </c>
      <c r="H13" s="140">
        <v>165</v>
      </c>
      <c r="I13" s="115">
        <v>-1</v>
      </c>
      <c r="J13" s="116">
        <v>-0.60606060606060608</v>
      </c>
    </row>
    <row r="14" spans="1:15" s="287" customFormat="1" ht="24.95" customHeight="1" x14ac:dyDescent="0.2">
      <c r="A14" s="193" t="s">
        <v>215</v>
      </c>
      <c r="B14" s="199" t="s">
        <v>137</v>
      </c>
      <c r="C14" s="113">
        <v>7.8367626299354063</v>
      </c>
      <c r="D14" s="115">
        <v>1832</v>
      </c>
      <c r="E14" s="114">
        <v>1891</v>
      </c>
      <c r="F14" s="114">
        <v>1934</v>
      </c>
      <c r="G14" s="114">
        <v>1963</v>
      </c>
      <c r="H14" s="140">
        <v>1983</v>
      </c>
      <c r="I14" s="115">
        <v>-151</v>
      </c>
      <c r="J14" s="116">
        <v>-7.6147251638930911</v>
      </c>
      <c r="K14" s="110"/>
      <c r="L14" s="110"/>
      <c r="M14" s="110"/>
      <c r="N14" s="110"/>
      <c r="O14" s="110"/>
    </row>
    <row r="15" spans="1:15" s="110" customFormat="1" ht="24.95" customHeight="1" x14ac:dyDescent="0.2">
      <c r="A15" s="193" t="s">
        <v>216</v>
      </c>
      <c r="B15" s="199" t="s">
        <v>217</v>
      </c>
      <c r="C15" s="113">
        <v>2.8617872267613467</v>
      </c>
      <c r="D15" s="115">
        <v>669</v>
      </c>
      <c r="E15" s="114">
        <v>714</v>
      </c>
      <c r="F15" s="114">
        <v>740</v>
      </c>
      <c r="G15" s="114">
        <v>753</v>
      </c>
      <c r="H15" s="140">
        <v>717</v>
      </c>
      <c r="I15" s="115">
        <v>-48</v>
      </c>
      <c r="J15" s="116">
        <v>-6.6945606694560666</v>
      </c>
    </row>
    <row r="16" spans="1:15" s="287" customFormat="1" ht="24.95" customHeight="1" x14ac:dyDescent="0.2">
      <c r="A16" s="193" t="s">
        <v>218</v>
      </c>
      <c r="B16" s="199" t="s">
        <v>141</v>
      </c>
      <c r="C16" s="113">
        <v>3.6745519099970054</v>
      </c>
      <c r="D16" s="115">
        <v>859</v>
      </c>
      <c r="E16" s="114">
        <v>877</v>
      </c>
      <c r="F16" s="114">
        <v>887</v>
      </c>
      <c r="G16" s="114">
        <v>901</v>
      </c>
      <c r="H16" s="140">
        <v>943</v>
      </c>
      <c r="I16" s="115">
        <v>-84</v>
      </c>
      <c r="J16" s="116">
        <v>-8.9077412513255574</v>
      </c>
      <c r="K16" s="110"/>
      <c r="L16" s="110"/>
      <c r="M16" s="110"/>
      <c r="N16" s="110"/>
      <c r="O16" s="110"/>
    </row>
    <row r="17" spans="1:15" s="110" customFormat="1" ht="24.95" customHeight="1" x14ac:dyDescent="0.2">
      <c r="A17" s="193" t="s">
        <v>142</v>
      </c>
      <c r="B17" s="199" t="s">
        <v>220</v>
      </c>
      <c r="C17" s="113">
        <v>1.3004234931770544</v>
      </c>
      <c r="D17" s="115">
        <v>304</v>
      </c>
      <c r="E17" s="114">
        <v>300</v>
      </c>
      <c r="F17" s="114">
        <v>307</v>
      </c>
      <c r="G17" s="114">
        <v>309</v>
      </c>
      <c r="H17" s="140">
        <v>323</v>
      </c>
      <c r="I17" s="115">
        <v>-19</v>
      </c>
      <c r="J17" s="116">
        <v>-5.882352941176471</v>
      </c>
    </row>
    <row r="18" spans="1:15" s="287" customFormat="1" ht="24.95" customHeight="1" x14ac:dyDescent="0.2">
      <c r="A18" s="201" t="s">
        <v>144</v>
      </c>
      <c r="B18" s="202" t="s">
        <v>145</v>
      </c>
      <c r="C18" s="113">
        <v>5.1546391752577323</v>
      </c>
      <c r="D18" s="115">
        <v>1205</v>
      </c>
      <c r="E18" s="114">
        <v>1205</v>
      </c>
      <c r="F18" s="114">
        <v>1205</v>
      </c>
      <c r="G18" s="114">
        <v>1190</v>
      </c>
      <c r="H18" s="140">
        <v>1185</v>
      </c>
      <c r="I18" s="115">
        <v>20</v>
      </c>
      <c r="J18" s="116">
        <v>1.6877637130801688</v>
      </c>
      <c r="K18" s="110"/>
      <c r="L18" s="110"/>
      <c r="M18" s="110"/>
      <c r="N18" s="110"/>
      <c r="O18" s="110"/>
    </row>
    <row r="19" spans="1:15" s="110" customFormat="1" ht="24.95" customHeight="1" x14ac:dyDescent="0.2">
      <c r="A19" s="193" t="s">
        <v>146</v>
      </c>
      <c r="B19" s="199" t="s">
        <v>147</v>
      </c>
      <c r="C19" s="113">
        <v>19.313855498994737</v>
      </c>
      <c r="D19" s="115">
        <v>4515</v>
      </c>
      <c r="E19" s="114">
        <v>4641</v>
      </c>
      <c r="F19" s="114">
        <v>4586</v>
      </c>
      <c r="G19" s="114">
        <v>4662</v>
      </c>
      <c r="H19" s="140">
        <v>4638</v>
      </c>
      <c r="I19" s="115">
        <v>-123</v>
      </c>
      <c r="J19" s="116">
        <v>-2.652005174644243</v>
      </c>
    </row>
    <row r="20" spans="1:15" s="287" customFormat="1" ht="24.95" customHeight="1" x14ac:dyDescent="0.2">
      <c r="A20" s="193" t="s">
        <v>148</v>
      </c>
      <c r="B20" s="199" t="s">
        <v>149</v>
      </c>
      <c r="C20" s="113">
        <v>3.9611584035590539</v>
      </c>
      <c r="D20" s="115">
        <v>926</v>
      </c>
      <c r="E20" s="114">
        <v>995</v>
      </c>
      <c r="F20" s="114">
        <v>987</v>
      </c>
      <c r="G20" s="114">
        <v>977</v>
      </c>
      <c r="H20" s="140">
        <v>983</v>
      </c>
      <c r="I20" s="115">
        <v>-57</v>
      </c>
      <c r="J20" s="116">
        <v>-5.7985757884028484</v>
      </c>
      <c r="K20" s="110"/>
      <c r="L20" s="110"/>
      <c r="M20" s="110"/>
      <c r="N20" s="110"/>
      <c r="O20" s="110"/>
    </row>
    <row r="21" spans="1:15" s="110" customFormat="1" ht="24.95" customHeight="1" x14ac:dyDescent="0.2">
      <c r="A21" s="201" t="s">
        <v>150</v>
      </c>
      <c r="B21" s="202" t="s">
        <v>151</v>
      </c>
      <c r="C21" s="113">
        <v>11.566924755101168</v>
      </c>
      <c r="D21" s="115">
        <v>2704</v>
      </c>
      <c r="E21" s="114">
        <v>3041</v>
      </c>
      <c r="F21" s="114">
        <v>3204</v>
      </c>
      <c r="G21" s="114">
        <v>3222</v>
      </c>
      <c r="H21" s="140">
        <v>2997</v>
      </c>
      <c r="I21" s="115">
        <v>-293</v>
      </c>
      <c r="J21" s="116">
        <v>-9.7764431097764426</v>
      </c>
    </row>
    <row r="22" spans="1:15" s="110" customFormat="1" ht="24.95" customHeight="1" x14ac:dyDescent="0.2">
      <c r="A22" s="201" t="s">
        <v>152</v>
      </c>
      <c r="B22" s="199" t="s">
        <v>153</v>
      </c>
      <c r="C22" s="113">
        <v>1.6383624930487231</v>
      </c>
      <c r="D22" s="115">
        <v>383</v>
      </c>
      <c r="E22" s="114">
        <v>387</v>
      </c>
      <c r="F22" s="114">
        <v>393</v>
      </c>
      <c r="G22" s="114">
        <v>393</v>
      </c>
      <c r="H22" s="140">
        <v>386</v>
      </c>
      <c r="I22" s="115">
        <v>-3</v>
      </c>
      <c r="J22" s="116">
        <v>-0.77720207253886009</v>
      </c>
    </row>
    <row r="23" spans="1:15" s="110" customFormat="1" ht="24.95" customHeight="1" x14ac:dyDescent="0.2">
      <c r="A23" s="193" t="s">
        <v>154</v>
      </c>
      <c r="B23" s="199" t="s">
        <v>155</v>
      </c>
      <c r="C23" s="113">
        <v>0.97959532874192579</v>
      </c>
      <c r="D23" s="115">
        <v>229</v>
      </c>
      <c r="E23" s="114">
        <v>226</v>
      </c>
      <c r="F23" s="114">
        <v>229</v>
      </c>
      <c r="G23" s="114">
        <v>231</v>
      </c>
      <c r="H23" s="140">
        <v>230</v>
      </c>
      <c r="I23" s="115">
        <v>-1</v>
      </c>
      <c r="J23" s="116">
        <v>-0.43478260869565216</v>
      </c>
    </row>
    <row r="24" spans="1:15" s="110" customFormat="1" ht="24.95" customHeight="1" x14ac:dyDescent="0.2">
      <c r="A24" s="193" t="s">
        <v>156</v>
      </c>
      <c r="B24" s="199" t="s">
        <v>221</v>
      </c>
      <c r="C24" s="113">
        <v>8.4998075031013389</v>
      </c>
      <c r="D24" s="115">
        <v>1987</v>
      </c>
      <c r="E24" s="114">
        <v>2062</v>
      </c>
      <c r="F24" s="114">
        <v>2052</v>
      </c>
      <c r="G24" s="114">
        <v>2045</v>
      </c>
      <c r="H24" s="140">
        <v>2027</v>
      </c>
      <c r="I24" s="115">
        <v>-40</v>
      </c>
      <c r="J24" s="116">
        <v>-1.9733596447952639</v>
      </c>
    </row>
    <row r="25" spans="1:15" s="110" customFormat="1" ht="24.95" customHeight="1" x14ac:dyDescent="0.2">
      <c r="A25" s="193" t="s">
        <v>222</v>
      </c>
      <c r="B25" s="204" t="s">
        <v>159</v>
      </c>
      <c r="C25" s="113">
        <v>11.477092869059332</v>
      </c>
      <c r="D25" s="115">
        <v>2683</v>
      </c>
      <c r="E25" s="114">
        <v>2676</v>
      </c>
      <c r="F25" s="114">
        <v>2668</v>
      </c>
      <c r="G25" s="114">
        <v>2642</v>
      </c>
      <c r="H25" s="140">
        <v>2864</v>
      </c>
      <c r="I25" s="115">
        <v>-181</v>
      </c>
      <c r="J25" s="116">
        <v>-6.3198324022346366</v>
      </c>
    </row>
    <row r="26" spans="1:15" s="110" customFormat="1" ht="24.95" customHeight="1" x14ac:dyDescent="0.2">
      <c r="A26" s="201">
        <v>782.78300000000002</v>
      </c>
      <c r="B26" s="203" t="s">
        <v>160</v>
      </c>
      <c r="C26" s="113">
        <v>0.44915943020917998</v>
      </c>
      <c r="D26" s="115">
        <v>105</v>
      </c>
      <c r="E26" s="114">
        <v>134</v>
      </c>
      <c r="F26" s="114">
        <v>116</v>
      </c>
      <c r="G26" s="114">
        <v>112</v>
      </c>
      <c r="H26" s="140">
        <v>108</v>
      </c>
      <c r="I26" s="115">
        <v>-3</v>
      </c>
      <c r="J26" s="116">
        <v>-2.7777777777777777</v>
      </c>
    </row>
    <row r="27" spans="1:15" s="110" customFormat="1" ht="24.95" customHeight="1" x14ac:dyDescent="0.2">
      <c r="A27" s="193" t="s">
        <v>161</v>
      </c>
      <c r="B27" s="199" t="s">
        <v>162</v>
      </c>
      <c r="C27" s="113">
        <v>1.4843649741198615</v>
      </c>
      <c r="D27" s="115">
        <v>347</v>
      </c>
      <c r="E27" s="114">
        <v>408</v>
      </c>
      <c r="F27" s="114">
        <v>398</v>
      </c>
      <c r="G27" s="114">
        <v>381</v>
      </c>
      <c r="H27" s="140">
        <v>359</v>
      </c>
      <c r="I27" s="115">
        <v>-12</v>
      </c>
      <c r="J27" s="116">
        <v>-3.3426183844011144</v>
      </c>
    </row>
    <row r="28" spans="1:15" s="110" customFormat="1" ht="24.95" customHeight="1" x14ac:dyDescent="0.2">
      <c r="A28" s="193" t="s">
        <v>163</v>
      </c>
      <c r="B28" s="199" t="s">
        <v>164</v>
      </c>
      <c r="C28" s="113">
        <v>1.7666937588227745</v>
      </c>
      <c r="D28" s="115">
        <v>413</v>
      </c>
      <c r="E28" s="114">
        <v>405</v>
      </c>
      <c r="F28" s="114">
        <v>401</v>
      </c>
      <c r="G28" s="114">
        <v>427</v>
      </c>
      <c r="H28" s="140">
        <v>415</v>
      </c>
      <c r="I28" s="115">
        <v>-2</v>
      </c>
      <c r="J28" s="116">
        <v>-0.48192771084337349</v>
      </c>
    </row>
    <row r="29" spans="1:15" s="110" customFormat="1" ht="24.95" customHeight="1" x14ac:dyDescent="0.2">
      <c r="A29" s="193">
        <v>86</v>
      </c>
      <c r="B29" s="199" t="s">
        <v>165</v>
      </c>
      <c r="C29" s="113">
        <v>6.2240663900414939</v>
      </c>
      <c r="D29" s="115">
        <v>1455</v>
      </c>
      <c r="E29" s="114">
        <v>1403</v>
      </c>
      <c r="F29" s="114">
        <v>1405</v>
      </c>
      <c r="G29" s="114">
        <v>1415</v>
      </c>
      <c r="H29" s="140">
        <v>1426</v>
      </c>
      <c r="I29" s="115">
        <v>29</v>
      </c>
      <c r="J29" s="116">
        <v>2.0336605890603088</v>
      </c>
    </row>
    <row r="30" spans="1:15" s="110" customFormat="1" ht="24.95" customHeight="1" x14ac:dyDescent="0.2">
      <c r="A30" s="193">
        <v>87.88</v>
      </c>
      <c r="B30" s="204" t="s">
        <v>166</v>
      </c>
      <c r="C30" s="113">
        <v>4.6242032767249857</v>
      </c>
      <c r="D30" s="115">
        <v>1081</v>
      </c>
      <c r="E30" s="114">
        <v>1114</v>
      </c>
      <c r="F30" s="114">
        <v>1117</v>
      </c>
      <c r="G30" s="114">
        <v>1106</v>
      </c>
      <c r="H30" s="140">
        <v>1096</v>
      </c>
      <c r="I30" s="115">
        <v>-15</v>
      </c>
      <c r="J30" s="116">
        <v>-1.3686131386861313</v>
      </c>
    </row>
    <row r="31" spans="1:15" s="110" customFormat="1" ht="24.95" customHeight="1" x14ac:dyDescent="0.2">
      <c r="A31" s="193" t="s">
        <v>167</v>
      </c>
      <c r="B31" s="199" t="s">
        <v>168</v>
      </c>
      <c r="C31" s="113">
        <v>13.23950891902297</v>
      </c>
      <c r="D31" s="115">
        <v>3095</v>
      </c>
      <c r="E31" s="114">
        <v>3190</v>
      </c>
      <c r="F31" s="114">
        <v>3255</v>
      </c>
      <c r="G31" s="114">
        <v>3246</v>
      </c>
      <c r="H31" s="140">
        <v>3181</v>
      </c>
      <c r="I31" s="115">
        <v>-86</v>
      </c>
      <c r="J31" s="116">
        <v>-2.7035523420308079</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1.0779826325020319</v>
      </c>
      <c r="D34" s="115">
        <v>252</v>
      </c>
      <c r="E34" s="114">
        <v>222</v>
      </c>
      <c r="F34" s="114">
        <v>237</v>
      </c>
      <c r="G34" s="114">
        <v>256</v>
      </c>
      <c r="H34" s="140">
        <v>235</v>
      </c>
      <c r="I34" s="115">
        <v>17</v>
      </c>
      <c r="J34" s="116">
        <v>7.2340425531914896</v>
      </c>
    </row>
    <row r="35" spans="1:10" s="110" customFormat="1" ht="24.95" customHeight="1" x14ac:dyDescent="0.2">
      <c r="A35" s="292" t="s">
        <v>171</v>
      </c>
      <c r="B35" s="293" t="s">
        <v>172</v>
      </c>
      <c r="C35" s="113">
        <v>13.692946058091286</v>
      </c>
      <c r="D35" s="115">
        <v>3201</v>
      </c>
      <c r="E35" s="114">
        <v>3276</v>
      </c>
      <c r="F35" s="114">
        <v>3306</v>
      </c>
      <c r="G35" s="114">
        <v>3314</v>
      </c>
      <c r="H35" s="140">
        <v>3333</v>
      </c>
      <c r="I35" s="115">
        <v>-132</v>
      </c>
      <c r="J35" s="116">
        <v>-3.9603960396039604</v>
      </c>
    </row>
    <row r="36" spans="1:10" s="110" customFormat="1" ht="24.95" customHeight="1" x14ac:dyDescent="0.2">
      <c r="A36" s="294" t="s">
        <v>173</v>
      </c>
      <c r="B36" s="295" t="s">
        <v>174</v>
      </c>
      <c r="C36" s="125">
        <v>85.224793600547542</v>
      </c>
      <c r="D36" s="143">
        <v>19923</v>
      </c>
      <c r="E36" s="144">
        <v>20682</v>
      </c>
      <c r="F36" s="144">
        <v>20811</v>
      </c>
      <c r="G36" s="144">
        <v>20859</v>
      </c>
      <c r="H36" s="145">
        <v>20710</v>
      </c>
      <c r="I36" s="143">
        <v>-787</v>
      </c>
      <c r="J36" s="146">
        <v>-3.8000965717044908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23377</v>
      </c>
      <c r="F11" s="264">
        <v>24181</v>
      </c>
      <c r="G11" s="264">
        <v>24354</v>
      </c>
      <c r="H11" s="264">
        <v>24429</v>
      </c>
      <c r="I11" s="265">
        <v>24278</v>
      </c>
      <c r="J11" s="263">
        <v>-901</v>
      </c>
      <c r="K11" s="266">
        <v>-3.7111788450448966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42.002823287847029</v>
      </c>
      <c r="E13" s="115">
        <v>9819</v>
      </c>
      <c r="F13" s="114">
        <v>10063</v>
      </c>
      <c r="G13" s="114">
        <v>10110</v>
      </c>
      <c r="H13" s="114">
        <v>10208</v>
      </c>
      <c r="I13" s="140">
        <v>10256</v>
      </c>
      <c r="J13" s="115">
        <v>-437</v>
      </c>
      <c r="K13" s="116">
        <v>-4.2609204368174725</v>
      </c>
    </row>
    <row r="14" spans="1:15" ht="15.95" customHeight="1" x14ac:dyDescent="0.2">
      <c r="A14" s="306" t="s">
        <v>230</v>
      </c>
      <c r="B14" s="307"/>
      <c r="C14" s="308"/>
      <c r="D14" s="113">
        <v>45.904093767378193</v>
      </c>
      <c r="E14" s="115">
        <v>10731</v>
      </c>
      <c r="F14" s="114">
        <v>11214</v>
      </c>
      <c r="G14" s="114">
        <v>11303</v>
      </c>
      <c r="H14" s="114">
        <v>11314</v>
      </c>
      <c r="I14" s="140">
        <v>11163</v>
      </c>
      <c r="J14" s="115">
        <v>-432</v>
      </c>
      <c r="K14" s="116">
        <v>-3.8699274388605214</v>
      </c>
    </row>
    <row r="15" spans="1:15" ht="15.95" customHeight="1" x14ac:dyDescent="0.2">
      <c r="A15" s="306" t="s">
        <v>231</v>
      </c>
      <c r="B15" s="307"/>
      <c r="C15" s="308"/>
      <c r="D15" s="113">
        <v>6.0101809470847414</v>
      </c>
      <c r="E15" s="115">
        <v>1405</v>
      </c>
      <c r="F15" s="114">
        <v>1432</v>
      </c>
      <c r="G15" s="114">
        <v>1466</v>
      </c>
      <c r="H15" s="114">
        <v>1413</v>
      </c>
      <c r="I15" s="140">
        <v>1403</v>
      </c>
      <c r="J15" s="115">
        <v>2</v>
      </c>
      <c r="K15" s="116">
        <v>0.14255167498218105</v>
      </c>
    </row>
    <row r="16" spans="1:15" ht="15.95" customHeight="1" x14ac:dyDescent="0.2">
      <c r="A16" s="306" t="s">
        <v>232</v>
      </c>
      <c r="B16" s="307"/>
      <c r="C16" s="308"/>
      <c r="D16" s="113">
        <v>2.1516875561449287</v>
      </c>
      <c r="E16" s="115">
        <v>503</v>
      </c>
      <c r="F16" s="114">
        <v>531</v>
      </c>
      <c r="G16" s="114">
        <v>541</v>
      </c>
      <c r="H16" s="114">
        <v>547</v>
      </c>
      <c r="I16" s="140">
        <v>522</v>
      </c>
      <c r="J16" s="115">
        <v>-19</v>
      </c>
      <c r="K16" s="116">
        <v>-3.6398467432950192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0.89404115155922492</v>
      </c>
      <c r="E18" s="115">
        <v>209</v>
      </c>
      <c r="F18" s="114">
        <v>182</v>
      </c>
      <c r="G18" s="114">
        <v>214</v>
      </c>
      <c r="H18" s="114">
        <v>208</v>
      </c>
      <c r="I18" s="140">
        <v>195</v>
      </c>
      <c r="J18" s="115">
        <v>14</v>
      </c>
      <c r="K18" s="116">
        <v>7.1794871794871797</v>
      </c>
    </row>
    <row r="19" spans="1:11" ht="14.1" customHeight="1" x14ac:dyDescent="0.2">
      <c r="A19" s="306" t="s">
        <v>235</v>
      </c>
      <c r="B19" s="307" t="s">
        <v>236</v>
      </c>
      <c r="C19" s="308"/>
      <c r="D19" s="113">
        <v>0.47910339222312531</v>
      </c>
      <c r="E19" s="115">
        <v>112</v>
      </c>
      <c r="F19" s="114">
        <v>91</v>
      </c>
      <c r="G19" s="114">
        <v>126</v>
      </c>
      <c r="H19" s="114">
        <v>121</v>
      </c>
      <c r="I19" s="140">
        <v>108</v>
      </c>
      <c r="J19" s="115">
        <v>4</v>
      </c>
      <c r="K19" s="116">
        <v>3.7037037037037037</v>
      </c>
    </row>
    <row r="20" spans="1:11" ht="14.1" customHeight="1" x14ac:dyDescent="0.2">
      <c r="A20" s="306">
        <v>12</v>
      </c>
      <c r="B20" s="307" t="s">
        <v>237</v>
      </c>
      <c r="C20" s="308"/>
      <c r="D20" s="113">
        <v>1.0565940882063567</v>
      </c>
      <c r="E20" s="115">
        <v>247</v>
      </c>
      <c r="F20" s="114">
        <v>257</v>
      </c>
      <c r="G20" s="114">
        <v>262</v>
      </c>
      <c r="H20" s="114">
        <v>258</v>
      </c>
      <c r="I20" s="140">
        <v>257</v>
      </c>
      <c r="J20" s="115">
        <v>-10</v>
      </c>
      <c r="K20" s="116">
        <v>-3.8910505836575875</v>
      </c>
    </row>
    <row r="21" spans="1:11" ht="14.1" customHeight="1" x14ac:dyDescent="0.2">
      <c r="A21" s="306">
        <v>21</v>
      </c>
      <c r="B21" s="307" t="s">
        <v>238</v>
      </c>
      <c r="C21" s="308"/>
      <c r="D21" s="113">
        <v>0.14116439235145656</v>
      </c>
      <c r="E21" s="115">
        <v>33</v>
      </c>
      <c r="F21" s="114">
        <v>31</v>
      </c>
      <c r="G21" s="114">
        <v>29</v>
      </c>
      <c r="H21" s="114">
        <v>30</v>
      </c>
      <c r="I21" s="140">
        <v>30</v>
      </c>
      <c r="J21" s="115">
        <v>3</v>
      </c>
      <c r="K21" s="116">
        <v>10</v>
      </c>
    </row>
    <row r="22" spans="1:11" ht="14.1" customHeight="1" x14ac:dyDescent="0.2">
      <c r="A22" s="306">
        <v>22</v>
      </c>
      <c r="B22" s="307" t="s">
        <v>239</v>
      </c>
      <c r="C22" s="308"/>
      <c r="D22" s="113">
        <v>0.61171236685631181</v>
      </c>
      <c r="E22" s="115">
        <v>143</v>
      </c>
      <c r="F22" s="114">
        <v>150</v>
      </c>
      <c r="G22" s="114">
        <v>158</v>
      </c>
      <c r="H22" s="114">
        <v>157</v>
      </c>
      <c r="I22" s="140">
        <v>153</v>
      </c>
      <c r="J22" s="115">
        <v>-10</v>
      </c>
      <c r="K22" s="116">
        <v>-6.5359477124183005</v>
      </c>
    </row>
    <row r="23" spans="1:11" ht="14.1" customHeight="1" x14ac:dyDescent="0.2">
      <c r="A23" s="306">
        <v>23</v>
      </c>
      <c r="B23" s="307" t="s">
        <v>240</v>
      </c>
      <c r="C23" s="308"/>
      <c r="D23" s="113">
        <v>0.32938358215339864</v>
      </c>
      <c r="E23" s="115">
        <v>77</v>
      </c>
      <c r="F23" s="114">
        <v>75</v>
      </c>
      <c r="G23" s="114">
        <v>79</v>
      </c>
      <c r="H23" s="114">
        <v>87</v>
      </c>
      <c r="I23" s="140">
        <v>79</v>
      </c>
      <c r="J23" s="115">
        <v>-2</v>
      </c>
      <c r="K23" s="116">
        <v>-2.5316455696202533</v>
      </c>
    </row>
    <row r="24" spans="1:11" ht="14.1" customHeight="1" x14ac:dyDescent="0.2">
      <c r="A24" s="306">
        <v>24</v>
      </c>
      <c r="B24" s="307" t="s">
        <v>241</v>
      </c>
      <c r="C24" s="308"/>
      <c r="D24" s="113">
        <v>1.0394832527698166</v>
      </c>
      <c r="E24" s="115">
        <v>243</v>
      </c>
      <c r="F24" s="114">
        <v>256</v>
      </c>
      <c r="G24" s="114">
        <v>258</v>
      </c>
      <c r="H24" s="114">
        <v>270</v>
      </c>
      <c r="I24" s="140">
        <v>271</v>
      </c>
      <c r="J24" s="115">
        <v>-28</v>
      </c>
      <c r="K24" s="116">
        <v>-10.332103321033211</v>
      </c>
    </row>
    <row r="25" spans="1:11" ht="14.1" customHeight="1" x14ac:dyDescent="0.2">
      <c r="A25" s="306">
        <v>25</v>
      </c>
      <c r="B25" s="307" t="s">
        <v>242</v>
      </c>
      <c r="C25" s="308"/>
      <c r="D25" s="113">
        <v>1.6084185310347778</v>
      </c>
      <c r="E25" s="115">
        <v>376</v>
      </c>
      <c r="F25" s="114">
        <v>413</v>
      </c>
      <c r="G25" s="114">
        <v>399</v>
      </c>
      <c r="H25" s="114">
        <v>419</v>
      </c>
      <c r="I25" s="140">
        <v>418</v>
      </c>
      <c r="J25" s="115">
        <v>-42</v>
      </c>
      <c r="K25" s="116">
        <v>-10.047846889952153</v>
      </c>
    </row>
    <row r="26" spans="1:11" ht="14.1" customHeight="1" x14ac:dyDescent="0.2">
      <c r="A26" s="306">
        <v>26</v>
      </c>
      <c r="B26" s="307" t="s">
        <v>243</v>
      </c>
      <c r="C26" s="308"/>
      <c r="D26" s="113">
        <v>0.77854301236257861</v>
      </c>
      <c r="E26" s="115">
        <v>182</v>
      </c>
      <c r="F26" s="114">
        <v>187</v>
      </c>
      <c r="G26" s="114">
        <v>189</v>
      </c>
      <c r="H26" s="114">
        <v>206</v>
      </c>
      <c r="I26" s="140">
        <v>206</v>
      </c>
      <c r="J26" s="115">
        <v>-24</v>
      </c>
      <c r="K26" s="116">
        <v>-11.650485436893204</v>
      </c>
    </row>
    <row r="27" spans="1:11" ht="14.1" customHeight="1" x14ac:dyDescent="0.2">
      <c r="A27" s="306">
        <v>27</v>
      </c>
      <c r="B27" s="307" t="s">
        <v>244</v>
      </c>
      <c r="C27" s="308"/>
      <c r="D27" s="113">
        <v>0.39782692389955937</v>
      </c>
      <c r="E27" s="115">
        <v>93</v>
      </c>
      <c r="F27" s="114">
        <v>91</v>
      </c>
      <c r="G27" s="114">
        <v>89</v>
      </c>
      <c r="H27" s="114">
        <v>91</v>
      </c>
      <c r="I27" s="140">
        <v>87</v>
      </c>
      <c r="J27" s="115">
        <v>6</v>
      </c>
      <c r="K27" s="116">
        <v>6.8965517241379306</v>
      </c>
    </row>
    <row r="28" spans="1:11" ht="14.1" customHeight="1" x14ac:dyDescent="0.2">
      <c r="A28" s="306">
        <v>28</v>
      </c>
      <c r="B28" s="307" t="s">
        <v>245</v>
      </c>
      <c r="C28" s="308"/>
      <c r="D28" s="113">
        <v>0.29088420242118324</v>
      </c>
      <c r="E28" s="115">
        <v>68</v>
      </c>
      <c r="F28" s="114">
        <v>65</v>
      </c>
      <c r="G28" s="114">
        <v>69</v>
      </c>
      <c r="H28" s="114">
        <v>74</v>
      </c>
      <c r="I28" s="140">
        <v>78</v>
      </c>
      <c r="J28" s="115">
        <v>-10</v>
      </c>
      <c r="K28" s="116">
        <v>-12.820512820512821</v>
      </c>
    </row>
    <row r="29" spans="1:11" ht="14.1" customHeight="1" x14ac:dyDescent="0.2">
      <c r="A29" s="306">
        <v>29</v>
      </c>
      <c r="B29" s="307" t="s">
        <v>246</v>
      </c>
      <c r="C29" s="308"/>
      <c r="D29" s="113">
        <v>3.6788296188561405</v>
      </c>
      <c r="E29" s="115">
        <v>860</v>
      </c>
      <c r="F29" s="114">
        <v>953</v>
      </c>
      <c r="G29" s="114">
        <v>967</v>
      </c>
      <c r="H29" s="114">
        <v>968</v>
      </c>
      <c r="I29" s="140">
        <v>925</v>
      </c>
      <c r="J29" s="115">
        <v>-65</v>
      </c>
      <c r="K29" s="116">
        <v>-7.0270270270270272</v>
      </c>
    </row>
    <row r="30" spans="1:11" ht="14.1" customHeight="1" x14ac:dyDescent="0.2">
      <c r="A30" s="306" t="s">
        <v>247</v>
      </c>
      <c r="B30" s="307" t="s">
        <v>248</v>
      </c>
      <c r="C30" s="308"/>
      <c r="D30" s="113">
        <v>0.62882320229285193</v>
      </c>
      <c r="E30" s="115">
        <v>147</v>
      </c>
      <c r="F30" s="114">
        <v>170</v>
      </c>
      <c r="G30" s="114">
        <v>163</v>
      </c>
      <c r="H30" s="114">
        <v>167</v>
      </c>
      <c r="I30" s="140">
        <v>160</v>
      </c>
      <c r="J30" s="115">
        <v>-13</v>
      </c>
      <c r="K30" s="116">
        <v>-8.125</v>
      </c>
    </row>
    <row r="31" spans="1:11" ht="14.1" customHeight="1" x14ac:dyDescent="0.2">
      <c r="A31" s="306" t="s">
        <v>249</v>
      </c>
      <c r="B31" s="307" t="s">
        <v>250</v>
      </c>
      <c r="C31" s="308"/>
      <c r="D31" s="113">
        <v>3.0286178722676134</v>
      </c>
      <c r="E31" s="115">
        <v>708</v>
      </c>
      <c r="F31" s="114">
        <v>779</v>
      </c>
      <c r="G31" s="114">
        <v>795</v>
      </c>
      <c r="H31" s="114">
        <v>790</v>
      </c>
      <c r="I31" s="140">
        <v>753</v>
      </c>
      <c r="J31" s="115">
        <v>-45</v>
      </c>
      <c r="K31" s="116">
        <v>-5.9760956175298805</v>
      </c>
    </row>
    <row r="32" spans="1:11" ht="14.1" customHeight="1" x14ac:dyDescent="0.2">
      <c r="A32" s="306">
        <v>31</v>
      </c>
      <c r="B32" s="307" t="s">
        <v>251</v>
      </c>
      <c r="C32" s="308"/>
      <c r="D32" s="113">
        <v>0.12833126577405141</v>
      </c>
      <c r="E32" s="115">
        <v>30</v>
      </c>
      <c r="F32" s="114">
        <v>27</v>
      </c>
      <c r="G32" s="114">
        <v>34</v>
      </c>
      <c r="H32" s="114">
        <v>33</v>
      </c>
      <c r="I32" s="140">
        <v>28</v>
      </c>
      <c r="J32" s="115">
        <v>2</v>
      </c>
      <c r="K32" s="116">
        <v>7.1428571428571432</v>
      </c>
    </row>
    <row r="33" spans="1:11" ht="14.1" customHeight="1" x14ac:dyDescent="0.2">
      <c r="A33" s="306">
        <v>32</v>
      </c>
      <c r="B33" s="307" t="s">
        <v>252</v>
      </c>
      <c r="C33" s="308"/>
      <c r="D33" s="113">
        <v>1.0266501261924112</v>
      </c>
      <c r="E33" s="115">
        <v>240</v>
      </c>
      <c r="F33" s="114">
        <v>222</v>
      </c>
      <c r="G33" s="114">
        <v>235</v>
      </c>
      <c r="H33" s="114">
        <v>225</v>
      </c>
      <c r="I33" s="140">
        <v>218</v>
      </c>
      <c r="J33" s="115">
        <v>22</v>
      </c>
      <c r="K33" s="116">
        <v>10.091743119266056</v>
      </c>
    </row>
    <row r="34" spans="1:11" ht="14.1" customHeight="1" x14ac:dyDescent="0.2">
      <c r="A34" s="306">
        <v>33</v>
      </c>
      <c r="B34" s="307" t="s">
        <v>253</v>
      </c>
      <c r="C34" s="308"/>
      <c r="D34" s="113">
        <v>0.44060401249090986</v>
      </c>
      <c r="E34" s="115">
        <v>103</v>
      </c>
      <c r="F34" s="114">
        <v>113</v>
      </c>
      <c r="G34" s="114">
        <v>120</v>
      </c>
      <c r="H34" s="114">
        <v>104</v>
      </c>
      <c r="I34" s="140">
        <v>119</v>
      </c>
      <c r="J34" s="115">
        <v>-16</v>
      </c>
      <c r="K34" s="116">
        <v>-13.445378151260504</v>
      </c>
    </row>
    <row r="35" spans="1:11" ht="14.1" customHeight="1" x14ac:dyDescent="0.2">
      <c r="A35" s="306">
        <v>34</v>
      </c>
      <c r="B35" s="307" t="s">
        <v>254</v>
      </c>
      <c r="C35" s="308"/>
      <c r="D35" s="113">
        <v>4.6755357830346069</v>
      </c>
      <c r="E35" s="115">
        <v>1093</v>
      </c>
      <c r="F35" s="114">
        <v>1105</v>
      </c>
      <c r="G35" s="114">
        <v>1130</v>
      </c>
      <c r="H35" s="114">
        <v>1128</v>
      </c>
      <c r="I35" s="140">
        <v>1132</v>
      </c>
      <c r="J35" s="115">
        <v>-39</v>
      </c>
      <c r="K35" s="116">
        <v>-3.4452296819787986</v>
      </c>
    </row>
    <row r="36" spans="1:11" ht="14.1" customHeight="1" x14ac:dyDescent="0.2">
      <c r="A36" s="306">
        <v>41</v>
      </c>
      <c r="B36" s="307" t="s">
        <v>255</v>
      </c>
      <c r="C36" s="308"/>
      <c r="D36" s="113">
        <v>0.36788296188561409</v>
      </c>
      <c r="E36" s="115">
        <v>86</v>
      </c>
      <c r="F36" s="114">
        <v>79</v>
      </c>
      <c r="G36" s="114">
        <v>67</v>
      </c>
      <c r="H36" s="114">
        <v>61</v>
      </c>
      <c r="I36" s="140">
        <v>65</v>
      </c>
      <c r="J36" s="115">
        <v>21</v>
      </c>
      <c r="K36" s="116">
        <v>32.307692307692307</v>
      </c>
    </row>
    <row r="37" spans="1:11" ht="14.1" customHeight="1" x14ac:dyDescent="0.2">
      <c r="A37" s="306">
        <v>42</v>
      </c>
      <c r="B37" s="307" t="s">
        <v>256</v>
      </c>
      <c r="C37" s="308"/>
      <c r="D37" s="113">
        <v>5.5610215168755611E-2</v>
      </c>
      <c r="E37" s="115">
        <v>13</v>
      </c>
      <c r="F37" s="114" t="s">
        <v>513</v>
      </c>
      <c r="G37" s="114">
        <v>12</v>
      </c>
      <c r="H37" s="114">
        <v>14</v>
      </c>
      <c r="I37" s="140">
        <v>13</v>
      </c>
      <c r="J37" s="115">
        <v>0</v>
      </c>
      <c r="K37" s="116">
        <v>0</v>
      </c>
    </row>
    <row r="38" spans="1:11" ht="14.1" customHeight="1" x14ac:dyDescent="0.2">
      <c r="A38" s="306">
        <v>43</v>
      </c>
      <c r="B38" s="307" t="s">
        <v>257</v>
      </c>
      <c r="C38" s="308"/>
      <c r="D38" s="113">
        <v>0.39782692389955937</v>
      </c>
      <c r="E38" s="115">
        <v>93</v>
      </c>
      <c r="F38" s="114">
        <v>96</v>
      </c>
      <c r="G38" s="114">
        <v>89</v>
      </c>
      <c r="H38" s="114">
        <v>89</v>
      </c>
      <c r="I38" s="140">
        <v>89</v>
      </c>
      <c r="J38" s="115">
        <v>4</v>
      </c>
      <c r="K38" s="116">
        <v>4.4943820224719104</v>
      </c>
    </row>
    <row r="39" spans="1:11" ht="14.1" customHeight="1" x14ac:dyDescent="0.2">
      <c r="A39" s="306">
        <v>51</v>
      </c>
      <c r="B39" s="307" t="s">
        <v>258</v>
      </c>
      <c r="C39" s="308"/>
      <c r="D39" s="113">
        <v>4.9236428968644397</v>
      </c>
      <c r="E39" s="115">
        <v>1151</v>
      </c>
      <c r="F39" s="114">
        <v>1147</v>
      </c>
      <c r="G39" s="114">
        <v>1148</v>
      </c>
      <c r="H39" s="114">
        <v>1134</v>
      </c>
      <c r="I39" s="140">
        <v>1216</v>
      </c>
      <c r="J39" s="115">
        <v>-65</v>
      </c>
      <c r="K39" s="116">
        <v>-5.3453947368421053</v>
      </c>
    </row>
    <row r="40" spans="1:11" ht="14.1" customHeight="1" x14ac:dyDescent="0.2">
      <c r="A40" s="306" t="s">
        <v>259</v>
      </c>
      <c r="B40" s="307" t="s">
        <v>260</v>
      </c>
      <c r="C40" s="308"/>
      <c r="D40" s="113">
        <v>4.7439791247807674</v>
      </c>
      <c r="E40" s="115">
        <v>1109</v>
      </c>
      <c r="F40" s="114">
        <v>1092</v>
      </c>
      <c r="G40" s="114">
        <v>1077</v>
      </c>
      <c r="H40" s="114">
        <v>1072</v>
      </c>
      <c r="I40" s="140">
        <v>1168</v>
      </c>
      <c r="J40" s="115">
        <v>-59</v>
      </c>
      <c r="K40" s="116">
        <v>-5.0513698630136989</v>
      </c>
    </row>
    <row r="41" spans="1:11" ht="14.1" customHeight="1" x14ac:dyDescent="0.2">
      <c r="A41" s="306"/>
      <c r="B41" s="307" t="s">
        <v>261</v>
      </c>
      <c r="C41" s="308"/>
      <c r="D41" s="113">
        <v>3.7130512897292212</v>
      </c>
      <c r="E41" s="115">
        <v>868</v>
      </c>
      <c r="F41" s="114">
        <v>833</v>
      </c>
      <c r="G41" s="114">
        <v>834</v>
      </c>
      <c r="H41" s="114">
        <v>850</v>
      </c>
      <c r="I41" s="140">
        <v>945</v>
      </c>
      <c r="J41" s="115">
        <v>-77</v>
      </c>
      <c r="K41" s="116">
        <v>-8.1481481481481488</v>
      </c>
    </row>
    <row r="42" spans="1:11" ht="14.1" customHeight="1" x14ac:dyDescent="0.2">
      <c r="A42" s="306">
        <v>52</v>
      </c>
      <c r="B42" s="307" t="s">
        <v>262</v>
      </c>
      <c r="C42" s="308"/>
      <c r="D42" s="113">
        <v>4.8637549728365483</v>
      </c>
      <c r="E42" s="115">
        <v>1137</v>
      </c>
      <c r="F42" s="114">
        <v>1202</v>
      </c>
      <c r="G42" s="114">
        <v>1183</v>
      </c>
      <c r="H42" s="114">
        <v>1179</v>
      </c>
      <c r="I42" s="140">
        <v>1172</v>
      </c>
      <c r="J42" s="115">
        <v>-35</v>
      </c>
      <c r="K42" s="116">
        <v>-2.986348122866894</v>
      </c>
    </row>
    <row r="43" spans="1:11" ht="14.1" customHeight="1" x14ac:dyDescent="0.2">
      <c r="A43" s="306" t="s">
        <v>263</v>
      </c>
      <c r="B43" s="307" t="s">
        <v>264</v>
      </c>
      <c r="C43" s="308"/>
      <c r="D43" s="113">
        <v>4.7268682893442273</v>
      </c>
      <c r="E43" s="115">
        <v>1105</v>
      </c>
      <c r="F43" s="114">
        <v>1166</v>
      </c>
      <c r="G43" s="114">
        <v>1149</v>
      </c>
      <c r="H43" s="114">
        <v>1151</v>
      </c>
      <c r="I43" s="140">
        <v>1144</v>
      </c>
      <c r="J43" s="115">
        <v>-39</v>
      </c>
      <c r="K43" s="116">
        <v>-3.4090909090909092</v>
      </c>
    </row>
    <row r="44" spans="1:11" ht="14.1" customHeight="1" x14ac:dyDescent="0.2">
      <c r="A44" s="306">
        <v>53</v>
      </c>
      <c r="B44" s="307" t="s">
        <v>265</v>
      </c>
      <c r="C44" s="308"/>
      <c r="D44" s="113">
        <v>1.5228643538520767</v>
      </c>
      <c r="E44" s="115">
        <v>356</v>
      </c>
      <c r="F44" s="114">
        <v>366</v>
      </c>
      <c r="G44" s="114">
        <v>365</v>
      </c>
      <c r="H44" s="114">
        <v>362</v>
      </c>
      <c r="I44" s="140">
        <v>358</v>
      </c>
      <c r="J44" s="115">
        <v>-2</v>
      </c>
      <c r="K44" s="116">
        <v>-0.55865921787709494</v>
      </c>
    </row>
    <row r="45" spans="1:11" ht="14.1" customHeight="1" x14ac:dyDescent="0.2">
      <c r="A45" s="306" t="s">
        <v>266</v>
      </c>
      <c r="B45" s="307" t="s">
        <v>267</v>
      </c>
      <c r="C45" s="308"/>
      <c r="D45" s="113">
        <v>1.5014758095564016</v>
      </c>
      <c r="E45" s="115">
        <v>351</v>
      </c>
      <c r="F45" s="114">
        <v>360</v>
      </c>
      <c r="G45" s="114">
        <v>359</v>
      </c>
      <c r="H45" s="114">
        <v>356</v>
      </c>
      <c r="I45" s="140">
        <v>351</v>
      </c>
      <c r="J45" s="115">
        <v>0</v>
      </c>
      <c r="K45" s="116">
        <v>0</v>
      </c>
    </row>
    <row r="46" spans="1:11" ht="14.1" customHeight="1" x14ac:dyDescent="0.2">
      <c r="A46" s="306">
        <v>54</v>
      </c>
      <c r="B46" s="307" t="s">
        <v>268</v>
      </c>
      <c r="C46" s="308"/>
      <c r="D46" s="113">
        <v>15.245754373957308</v>
      </c>
      <c r="E46" s="115">
        <v>3564</v>
      </c>
      <c r="F46" s="114">
        <v>3641</v>
      </c>
      <c r="G46" s="114">
        <v>3622</v>
      </c>
      <c r="H46" s="114">
        <v>3636</v>
      </c>
      <c r="I46" s="140">
        <v>3796</v>
      </c>
      <c r="J46" s="115">
        <v>-232</v>
      </c>
      <c r="K46" s="116">
        <v>-6.1116965226554267</v>
      </c>
    </row>
    <row r="47" spans="1:11" ht="14.1" customHeight="1" x14ac:dyDescent="0.2">
      <c r="A47" s="306">
        <v>61</v>
      </c>
      <c r="B47" s="307" t="s">
        <v>269</v>
      </c>
      <c r="C47" s="308"/>
      <c r="D47" s="113">
        <v>0.72721050605295801</v>
      </c>
      <c r="E47" s="115">
        <v>170</v>
      </c>
      <c r="F47" s="114">
        <v>167</v>
      </c>
      <c r="G47" s="114">
        <v>163</v>
      </c>
      <c r="H47" s="114">
        <v>170</v>
      </c>
      <c r="I47" s="140">
        <v>172</v>
      </c>
      <c r="J47" s="115">
        <v>-2</v>
      </c>
      <c r="K47" s="116">
        <v>-1.1627906976744187</v>
      </c>
    </row>
    <row r="48" spans="1:11" ht="14.1" customHeight="1" x14ac:dyDescent="0.2">
      <c r="A48" s="306">
        <v>62</v>
      </c>
      <c r="B48" s="307" t="s">
        <v>270</v>
      </c>
      <c r="C48" s="308"/>
      <c r="D48" s="113">
        <v>12.187192539675749</v>
      </c>
      <c r="E48" s="115">
        <v>2849</v>
      </c>
      <c r="F48" s="114">
        <v>2914</v>
      </c>
      <c r="G48" s="114">
        <v>2884</v>
      </c>
      <c r="H48" s="114">
        <v>2972</v>
      </c>
      <c r="I48" s="140">
        <v>2884</v>
      </c>
      <c r="J48" s="115">
        <v>-35</v>
      </c>
      <c r="K48" s="116">
        <v>-1.2135922330097086</v>
      </c>
    </row>
    <row r="49" spans="1:11" ht="14.1" customHeight="1" x14ac:dyDescent="0.2">
      <c r="A49" s="306">
        <v>63</v>
      </c>
      <c r="B49" s="307" t="s">
        <v>271</v>
      </c>
      <c r="C49" s="308"/>
      <c r="D49" s="113">
        <v>9.8130641228557991</v>
      </c>
      <c r="E49" s="115">
        <v>2294</v>
      </c>
      <c r="F49" s="114">
        <v>2604</v>
      </c>
      <c r="G49" s="114">
        <v>2730</v>
      </c>
      <c r="H49" s="114">
        <v>2717</v>
      </c>
      <c r="I49" s="140">
        <v>2532</v>
      </c>
      <c r="J49" s="115">
        <v>-238</v>
      </c>
      <c r="K49" s="116">
        <v>-9.3996840442338065</v>
      </c>
    </row>
    <row r="50" spans="1:11" ht="14.1" customHeight="1" x14ac:dyDescent="0.2">
      <c r="A50" s="306" t="s">
        <v>272</v>
      </c>
      <c r="B50" s="307" t="s">
        <v>273</v>
      </c>
      <c r="C50" s="308"/>
      <c r="D50" s="113">
        <v>0.45343713906831501</v>
      </c>
      <c r="E50" s="115">
        <v>106</v>
      </c>
      <c r="F50" s="114">
        <v>133</v>
      </c>
      <c r="G50" s="114">
        <v>134</v>
      </c>
      <c r="H50" s="114">
        <v>129</v>
      </c>
      <c r="I50" s="140">
        <v>125</v>
      </c>
      <c r="J50" s="115">
        <v>-19</v>
      </c>
      <c r="K50" s="116">
        <v>-15.2</v>
      </c>
    </row>
    <row r="51" spans="1:11" ht="14.1" customHeight="1" x14ac:dyDescent="0.2">
      <c r="A51" s="306" t="s">
        <v>274</v>
      </c>
      <c r="B51" s="307" t="s">
        <v>275</v>
      </c>
      <c r="C51" s="308"/>
      <c r="D51" s="113">
        <v>9.0687427813663</v>
      </c>
      <c r="E51" s="115">
        <v>2120</v>
      </c>
      <c r="F51" s="114">
        <v>2406</v>
      </c>
      <c r="G51" s="114">
        <v>2525</v>
      </c>
      <c r="H51" s="114">
        <v>2524</v>
      </c>
      <c r="I51" s="140">
        <v>2346</v>
      </c>
      <c r="J51" s="115">
        <v>-226</v>
      </c>
      <c r="K51" s="116">
        <v>-9.6334185848252343</v>
      </c>
    </row>
    <row r="52" spans="1:11" ht="14.1" customHeight="1" x14ac:dyDescent="0.2">
      <c r="A52" s="306">
        <v>71</v>
      </c>
      <c r="B52" s="307" t="s">
        <v>276</v>
      </c>
      <c r="C52" s="308"/>
      <c r="D52" s="113">
        <v>14.01805193138555</v>
      </c>
      <c r="E52" s="115">
        <v>3277</v>
      </c>
      <c r="F52" s="114">
        <v>3360</v>
      </c>
      <c r="G52" s="114">
        <v>3363</v>
      </c>
      <c r="H52" s="114">
        <v>3367</v>
      </c>
      <c r="I52" s="140">
        <v>3333</v>
      </c>
      <c r="J52" s="115">
        <v>-56</v>
      </c>
      <c r="K52" s="116">
        <v>-1.6801680168016802</v>
      </c>
    </row>
    <row r="53" spans="1:11" ht="14.1" customHeight="1" x14ac:dyDescent="0.2">
      <c r="A53" s="306" t="s">
        <v>277</v>
      </c>
      <c r="B53" s="307" t="s">
        <v>278</v>
      </c>
      <c r="C53" s="308"/>
      <c r="D53" s="113">
        <v>1.0394832527698166</v>
      </c>
      <c r="E53" s="115">
        <v>243</v>
      </c>
      <c r="F53" s="114">
        <v>255</v>
      </c>
      <c r="G53" s="114">
        <v>265</v>
      </c>
      <c r="H53" s="114">
        <v>265</v>
      </c>
      <c r="I53" s="140">
        <v>262</v>
      </c>
      <c r="J53" s="115">
        <v>-19</v>
      </c>
      <c r="K53" s="116">
        <v>-7.2519083969465647</v>
      </c>
    </row>
    <row r="54" spans="1:11" ht="14.1" customHeight="1" x14ac:dyDescent="0.2">
      <c r="A54" s="306" t="s">
        <v>279</v>
      </c>
      <c r="B54" s="307" t="s">
        <v>280</v>
      </c>
      <c r="C54" s="308"/>
      <c r="D54" s="113">
        <v>12.717628438208495</v>
      </c>
      <c r="E54" s="115">
        <v>2973</v>
      </c>
      <c r="F54" s="114">
        <v>3023</v>
      </c>
      <c r="G54" s="114">
        <v>3025</v>
      </c>
      <c r="H54" s="114">
        <v>3030</v>
      </c>
      <c r="I54" s="140">
        <v>3003</v>
      </c>
      <c r="J54" s="115">
        <v>-30</v>
      </c>
      <c r="K54" s="116">
        <v>-0.99900099900099903</v>
      </c>
    </row>
    <row r="55" spans="1:11" ht="14.1" customHeight="1" x14ac:dyDescent="0.2">
      <c r="A55" s="306">
        <v>72</v>
      </c>
      <c r="B55" s="307" t="s">
        <v>281</v>
      </c>
      <c r="C55" s="308"/>
      <c r="D55" s="113">
        <v>1.3560337083458101</v>
      </c>
      <c r="E55" s="115">
        <v>317</v>
      </c>
      <c r="F55" s="114">
        <v>316</v>
      </c>
      <c r="G55" s="114">
        <v>317</v>
      </c>
      <c r="H55" s="114">
        <v>320</v>
      </c>
      <c r="I55" s="140">
        <v>316</v>
      </c>
      <c r="J55" s="115">
        <v>1</v>
      </c>
      <c r="K55" s="116">
        <v>0.31645569620253167</v>
      </c>
    </row>
    <row r="56" spans="1:11" ht="14.1" customHeight="1" x14ac:dyDescent="0.2">
      <c r="A56" s="306" t="s">
        <v>282</v>
      </c>
      <c r="B56" s="307" t="s">
        <v>283</v>
      </c>
      <c r="C56" s="308"/>
      <c r="D56" s="113">
        <v>0.20960773409761732</v>
      </c>
      <c r="E56" s="115">
        <v>49</v>
      </c>
      <c r="F56" s="114">
        <v>44</v>
      </c>
      <c r="G56" s="114">
        <v>43</v>
      </c>
      <c r="H56" s="114">
        <v>44</v>
      </c>
      <c r="I56" s="140">
        <v>46</v>
      </c>
      <c r="J56" s="115">
        <v>3</v>
      </c>
      <c r="K56" s="116">
        <v>6.5217391304347823</v>
      </c>
    </row>
    <row r="57" spans="1:11" ht="14.1" customHeight="1" x14ac:dyDescent="0.2">
      <c r="A57" s="306" t="s">
        <v>284</v>
      </c>
      <c r="B57" s="307" t="s">
        <v>285</v>
      </c>
      <c r="C57" s="308"/>
      <c r="D57" s="113">
        <v>0.86409718954527959</v>
      </c>
      <c r="E57" s="115">
        <v>202</v>
      </c>
      <c r="F57" s="114">
        <v>202</v>
      </c>
      <c r="G57" s="114">
        <v>202</v>
      </c>
      <c r="H57" s="114">
        <v>206</v>
      </c>
      <c r="I57" s="140">
        <v>200</v>
      </c>
      <c r="J57" s="115">
        <v>2</v>
      </c>
      <c r="K57" s="116">
        <v>1</v>
      </c>
    </row>
    <row r="58" spans="1:11" ht="14.1" customHeight="1" x14ac:dyDescent="0.2">
      <c r="A58" s="306">
        <v>73</v>
      </c>
      <c r="B58" s="307" t="s">
        <v>286</v>
      </c>
      <c r="C58" s="308"/>
      <c r="D58" s="113">
        <v>0.86837489840441462</v>
      </c>
      <c r="E58" s="115">
        <v>203</v>
      </c>
      <c r="F58" s="114">
        <v>200</v>
      </c>
      <c r="G58" s="114">
        <v>210</v>
      </c>
      <c r="H58" s="114">
        <v>209</v>
      </c>
      <c r="I58" s="140">
        <v>224</v>
      </c>
      <c r="J58" s="115">
        <v>-21</v>
      </c>
      <c r="K58" s="116">
        <v>-9.375</v>
      </c>
    </row>
    <row r="59" spans="1:11" ht="14.1" customHeight="1" x14ac:dyDescent="0.2">
      <c r="A59" s="306" t="s">
        <v>287</v>
      </c>
      <c r="B59" s="307" t="s">
        <v>288</v>
      </c>
      <c r="C59" s="308"/>
      <c r="D59" s="113">
        <v>0.59032382256063654</v>
      </c>
      <c r="E59" s="115">
        <v>138</v>
      </c>
      <c r="F59" s="114">
        <v>134</v>
      </c>
      <c r="G59" s="114">
        <v>138</v>
      </c>
      <c r="H59" s="114">
        <v>141</v>
      </c>
      <c r="I59" s="140">
        <v>159</v>
      </c>
      <c r="J59" s="115">
        <v>-21</v>
      </c>
      <c r="K59" s="116">
        <v>-13.20754716981132</v>
      </c>
    </row>
    <row r="60" spans="1:11" ht="14.1" customHeight="1" x14ac:dyDescent="0.2">
      <c r="A60" s="306">
        <v>81</v>
      </c>
      <c r="B60" s="307" t="s">
        <v>289</v>
      </c>
      <c r="C60" s="308"/>
      <c r="D60" s="113">
        <v>4.1707661376566714</v>
      </c>
      <c r="E60" s="115">
        <v>975</v>
      </c>
      <c r="F60" s="114">
        <v>955</v>
      </c>
      <c r="G60" s="114">
        <v>959</v>
      </c>
      <c r="H60" s="114">
        <v>969</v>
      </c>
      <c r="I60" s="140">
        <v>994</v>
      </c>
      <c r="J60" s="115">
        <v>-19</v>
      </c>
      <c r="K60" s="116">
        <v>-1.9114688128772637</v>
      </c>
    </row>
    <row r="61" spans="1:11" ht="14.1" customHeight="1" x14ac:dyDescent="0.2">
      <c r="A61" s="306" t="s">
        <v>290</v>
      </c>
      <c r="B61" s="307" t="s">
        <v>291</v>
      </c>
      <c r="C61" s="308"/>
      <c r="D61" s="113">
        <v>1.5271420627112118</v>
      </c>
      <c r="E61" s="115">
        <v>357</v>
      </c>
      <c r="F61" s="114">
        <v>354</v>
      </c>
      <c r="G61" s="114">
        <v>364</v>
      </c>
      <c r="H61" s="114">
        <v>373</v>
      </c>
      <c r="I61" s="140">
        <v>384</v>
      </c>
      <c r="J61" s="115">
        <v>-27</v>
      </c>
      <c r="K61" s="116">
        <v>-7.03125</v>
      </c>
    </row>
    <row r="62" spans="1:11" ht="14.1" customHeight="1" x14ac:dyDescent="0.2">
      <c r="A62" s="306" t="s">
        <v>292</v>
      </c>
      <c r="B62" s="307" t="s">
        <v>293</v>
      </c>
      <c r="C62" s="308"/>
      <c r="D62" s="113">
        <v>1.3389228729092697</v>
      </c>
      <c r="E62" s="115">
        <v>313</v>
      </c>
      <c r="F62" s="114">
        <v>287</v>
      </c>
      <c r="G62" s="114">
        <v>278</v>
      </c>
      <c r="H62" s="114">
        <v>280</v>
      </c>
      <c r="I62" s="140">
        <v>283</v>
      </c>
      <c r="J62" s="115">
        <v>30</v>
      </c>
      <c r="K62" s="116">
        <v>10.600706713780919</v>
      </c>
    </row>
    <row r="63" spans="1:11" ht="14.1" customHeight="1" x14ac:dyDescent="0.2">
      <c r="A63" s="306"/>
      <c r="B63" s="307" t="s">
        <v>294</v>
      </c>
      <c r="C63" s="308"/>
      <c r="D63" s="113">
        <v>1.0737049236428968</v>
      </c>
      <c r="E63" s="115">
        <v>251</v>
      </c>
      <c r="F63" s="114">
        <v>252</v>
      </c>
      <c r="G63" s="114">
        <v>252</v>
      </c>
      <c r="H63" s="114">
        <v>256</v>
      </c>
      <c r="I63" s="140">
        <v>246</v>
      </c>
      <c r="J63" s="115">
        <v>5</v>
      </c>
      <c r="K63" s="116">
        <v>2.0325203252032522</v>
      </c>
    </row>
    <row r="64" spans="1:11" ht="14.1" customHeight="1" x14ac:dyDescent="0.2">
      <c r="A64" s="306" t="s">
        <v>295</v>
      </c>
      <c r="B64" s="307" t="s">
        <v>296</v>
      </c>
      <c r="C64" s="308"/>
      <c r="D64" s="113">
        <v>0.10694272147837618</v>
      </c>
      <c r="E64" s="115">
        <v>25</v>
      </c>
      <c r="F64" s="114">
        <v>21</v>
      </c>
      <c r="G64" s="114">
        <v>22</v>
      </c>
      <c r="H64" s="114">
        <v>25</v>
      </c>
      <c r="I64" s="140">
        <v>29</v>
      </c>
      <c r="J64" s="115">
        <v>-4</v>
      </c>
      <c r="K64" s="116">
        <v>-13.793103448275861</v>
      </c>
    </row>
    <row r="65" spans="1:11" ht="14.1" customHeight="1" x14ac:dyDescent="0.2">
      <c r="A65" s="306" t="s">
        <v>297</v>
      </c>
      <c r="B65" s="307" t="s">
        <v>298</v>
      </c>
      <c r="C65" s="308"/>
      <c r="D65" s="113">
        <v>0.84270864524960432</v>
      </c>
      <c r="E65" s="115">
        <v>197</v>
      </c>
      <c r="F65" s="114">
        <v>210</v>
      </c>
      <c r="G65" s="114">
        <v>206</v>
      </c>
      <c r="H65" s="114">
        <v>209</v>
      </c>
      <c r="I65" s="140">
        <v>213</v>
      </c>
      <c r="J65" s="115">
        <v>-16</v>
      </c>
      <c r="K65" s="116">
        <v>-7.511737089201878</v>
      </c>
    </row>
    <row r="66" spans="1:11" ht="14.1" customHeight="1" x14ac:dyDescent="0.2">
      <c r="A66" s="306">
        <v>82</v>
      </c>
      <c r="B66" s="307" t="s">
        <v>299</v>
      </c>
      <c r="C66" s="308"/>
      <c r="D66" s="113">
        <v>2.2415194421867648</v>
      </c>
      <c r="E66" s="115">
        <v>524</v>
      </c>
      <c r="F66" s="114">
        <v>549</v>
      </c>
      <c r="G66" s="114">
        <v>551</v>
      </c>
      <c r="H66" s="114">
        <v>537</v>
      </c>
      <c r="I66" s="140">
        <v>521</v>
      </c>
      <c r="J66" s="115">
        <v>3</v>
      </c>
      <c r="K66" s="116">
        <v>0.57581573896353166</v>
      </c>
    </row>
    <row r="67" spans="1:11" ht="14.1" customHeight="1" x14ac:dyDescent="0.2">
      <c r="A67" s="306" t="s">
        <v>300</v>
      </c>
      <c r="B67" s="307" t="s">
        <v>301</v>
      </c>
      <c r="C67" s="308"/>
      <c r="D67" s="113">
        <v>0.91115198699576505</v>
      </c>
      <c r="E67" s="115">
        <v>213</v>
      </c>
      <c r="F67" s="114">
        <v>226</v>
      </c>
      <c r="G67" s="114">
        <v>231</v>
      </c>
      <c r="H67" s="114">
        <v>216</v>
      </c>
      <c r="I67" s="140">
        <v>202</v>
      </c>
      <c r="J67" s="115">
        <v>11</v>
      </c>
      <c r="K67" s="116">
        <v>5.4455445544554459</v>
      </c>
    </row>
    <row r="68" spans="1:11" ht="14.1" customHeight="1" x14ac:dyDescent="0.2">
      <c r="A68" s="306" t="s">
        <v>302</v>
      </c>
      <c r="B68" s="307" t="s">
        <v>303</v>
      </c>
      <c r="C68" s="308"/>
      <c r="D68" s="113">
        <v>0.87693031612268468</v>
      </c>
      <c r="E68" s="115">
        <v>205</v>
      </c>
      <c r="F68" s="114">
        <v>217</v>
      </c>
      <c r="G68" s="114">
        <v>207</v>
      </c>
      <c r="H68" s="114">
        <v>205</v>
      </c>
      <c r="I68" s="140">
        <v>206</v>
      </c>
      <c r="J68" s="115">
        <v>-1</v>
      </c>
      <c r="K68" s="116">
        <v>-0.4854368932038835</v>
      </c>
    </row>
    <row r="69" spans="1:11" ht="14.1" customHeight="1" x14ac:dyDescent="0.2">
      <c r="A69" s="306">
        <v>83</v>
      </c>
      <c r="B69" s="307" t="s">
        <v>304</v>
      </c>
      <c r="C69" s="308"/>
      <c r="D69" s="113">
        <v>3.2382256063652308</v>
      </c>
      <c r="E69" s="115">
        <v>757</v>
      </c>
      <c r="F69" s="114">
        <v>764</v>
      </c>
      <c r="G69" s="114">
        <v>762</v>
      </c>
      <c r="H69" s="114">
        <v>783</v>
      </c>
      <c r="I69" s="140">
        <v>784</v>
      </c>
      <c r="J69" s="115">
        <v>-27</v>
      </c>
      <c r="K69" s="116">
        <v>-3.443877551020408</v>
      </c>
    </row>
    <row r="70" spans="1:11" ht="14.1" customHeight="1" x14ac:dyDescent="0.2">
      <c r="A70" s="306" t="s">
        <v>305</v>
      </c>
      <c r="B70" s="307" t="s">
        <v>306</v>
      </c>
      <c r="C70" s="308"/>
      <c r="D70" s="113">
        <v>1.8650810625828806</v>
      </c>
      <c r="E70" s="115">
        <v>436</v>
      </c>
      <c r="F70" s="114">
        <v>445</v>
      </c>
      <c r="G70" s="114">
        <v>438</v>
      </c>
      <c r="H70" s="114">
        <v>456</v>
      </c>
      <c r="I70" s="140">
        <v>466</v>
      </c>
      <c r="J70" s="115">
        <v>-30</v>
      </c>
      <c r="K70" s="116">
        <v>-6.437768240343348</v>
      </c>
    </row>
    <row r="71" spans="1:11" ht="14.1" customHeight="1" x14ac:dyDescent="0.2">
      <c r="A71" s="306"/>
      <c r="B71" s="307" t="s">
        <v>307</v>
      </c>
      <c r="C71" s="308"/>
      <c r="D71" s="113">
        <v>1.3560337083458101</v>
      </c>
      <c r="E71" s="115">
        <v>317</v>
      </c>
      <c r="F71" s="114">
        <v>321</v>
      </c>
      <c r="G71" s="114">
        <v>317</v>
      </c>
      <c r="H71" s="114">
        <v>327</v>
      </c>
      <c r="I71" s="140">
        <v>337</v>
      </c>
      <c r="J71" s="115">
        <v>-20</v>
      </c>
      <c r="K71" s="116">
        <v>-5.9347181008902075</v>
      </c>
    </row>
    <row r="72" spans="1:11" ht="14.1" customHeight="1" x14ac:dyDescent="0.2">
      <c r="A72" s="306">
        <v>84</v>
      </c>
      <c r="B72" s="307" t="s">
        <v>308</v>
      </c>
      <c r="C72" s="308"/>
      <c r="D72" s="113">
        <v>1.8736364803011507</v>
      </c>
      <c r="E72" s="115">
        <v>438</v>
      </c>
      <c r="F72" s="114">
        <v>471</v>
      </c>
      <c r="G72" s="114">
        <v>474</v>
      </c>
      <c r="H72" s="114">
        <v>466</v>
      </c>
      <c r="I72" s="140">
        <v>433</v>
      </c>
      <c r="J72" s="115">
        <v>5</v>
      </c>
      <c r="K72" s="116">
        <v>1.1547344110854503</v>
      </c>
    </row>
    <row r="73" spans="1:11" ht="14.1" customHeight="1" x14ac:dyDescent="0.2">
      <c r="A73" s="306" t="s">
        <v>309</v>
      </c>
      <c r="B73" s="307" t="s">
        <v>310</v>
      </c>
      <c r="C73" s="308"/>
      <c r="D73" s="113">
        <v>0.363605253026479</v>
      </c>
      <c r="E73" s="115">
        <v>85</v>
      </c>
      <c r="F73" s="114">
        <v>105</v>
      </c>
      <c r="G73" s="114">
        <v>94</v>
      </c>
      <c r="H73" s="114">
        <v>94</v>
      </c>
      <c r="I73" s="140">
        <v>78</v>
      </c>
      <c r="J73" s="115">
        <v>7</v>
      </c>
      <c r="K73" s="116">
        <v>8.9743589743589745</v>
      </c>
    </row>
    <row r="74" spans="1:11" ht="14.1" customHeight="1" x14ac:dyDescent="0.2">
      <c r="A74" s="306" t="s">
        <v>311</v>
      </c>
      <c r="B74" s="307" t="s">
        <v>312</v>
      </c>
      <c r="C74" s="308"/>
      <c r="D74" s="113">
        <v>3.4221670873080381E-2</v>
      </c>
      <c r="E74" s="115">
        <v>8</v>
      </c>
      <c r="F74" s="114">
        <v>10</v>
      </c>
      <c r="G74" s="114">
        <v>8</v>
      </c>
      <c r="H74" s="114">
        <v>6</v>
      </c>
      <c r="I74" s="140">
        <v>7</v>
      </c>
      <c r="J74" s="115">
        <v>1</v>
      </c>
      <c r="K74" s="116">
        <v>14.285714285714286</v>
      </c>
    </row>
    <row r="75" spans="1:11" ht="14.1" customHeight="1" x14ac:dyDescent="0.2">
      <c r="A75" s="306" t="s">
        <v>313</v>
      </c>
      <c r="B75" s="307" t="s">
        <v>314</v>
      </c>
      <c r="C75" s="308"/>
      <c r="D75" s="113">
        <v>1.2833126577405141E-2</v>
      </c>
      <c r="E75" s="115">
        <v>3</v>
      </c>
      <c r="F75" s="114" t="s">
        <v>513</v>
      </c>
      <c r="G75" s="114">
        <v>3</v>
      </c>
      <c r="H75" s="114" t="s">
        <v>513</v>
      </c>
      <c r="I75" s="140" t="s">
        <v>513</v>
      </c>
      <c r="J75" s="115" t="s">
        <v>513</v>
      </c>
      <c r="K75" s="116" t="s">
        <v>513</v>
      </c>
    </row>
    <row r="76" spans="1:11" ht="14.1" customHeight="1" x14ac:dyDescent="0.2">
      <c r="A76" s="306">
        <v>91</v>
      </c>
      <c r="B76" s="307" t="s">
        <v>315</v>
      </c>
      <c r="C76" s="308"/>
      <c r="D76" s="113">
        <v>5.5610215168755611E-2</v>
      </c>
      <c r="E76" s="115">
        <v>13</v>
      </c>
      <c r="F76" s="114">
        <v>14</v>
      </c>
      <c r="G76" s="114" t="s">
        <v>513</v>
      </c>
      <c r="H76" s="114">
        <v>13</v>
      </c>
      <c r="I76" s="140">
        <v>15</v>
      </c>
      <c r="J76" s="115">
        <v>-2</v>
      </c>
      <c r="K76" s="116">
        <v>-13.333333333333334</v>
      </c>
    </row>
    <row r="77" spans="1:11" ht="14.1" customHeight="1" x14ac:dyDescent="0.2">
      <c r="A77" s="306">
        <v>92</v>
      </c>
      <c r="B77" s="307" t="s">
        <v>316</v>
      </c>
      <c r="C77" s="308"/>
      <c r="D77" s="113">
        <v>0.23955169611156266</v>
      </c>
      <c r="E77" s="115">
        <v>56</v>
      </c>
      <c r="F77" s="114">
        <v>50</v>
      </c>
      <c r="G77" s="114">
        <v>51</v>
      </c>
      <c r="H77" s="114">
        <v>50</v>
      </c>
      <c r="I77" s="140">
        <v>50</v>
      </c>
      <c r="J77" s="115">
        <v>6</v>
      </c>
      <c r="K77" s="116">
        <v>12</v>
      </c>
    </row>
    <row r="78" spans="1:11" ht="14.1" customHeight="1" x14ac:dyDescent="0.2">
      <c r="A78" s="306">
        <v>93</v>
      </c>
      <c r="B78" s="307" t="s">
        <v>317</v>
      </c>
      <c r="C78" s="308"/>
      <c r="D78" s="113">
        <v>7.6998759464430855E-2</v>
      </c>
      <c r="E78" s="115">
        <v>18</v>
      </c>
      <c r="F78" s="114">
        <v>25</v>
      </c>
      <c r="G78" s="114">
        <v>27</v>
      </c>
      <c r="H78" s="114">
        <v>30</v>
      </c>
      <c r="I78" s="140">
        <v>29</v>
      </c>
      <c r="J78" s="115">
        <v>-11</v>
      </c>
      <c r="K78" s="116">
        <v>-37.931034482758619</v>
      </c>
    </row>
    <row r="79" spans="1:11" ht="14.1" customHeight="1" x14ac:dyDescent="0.2">
      <c r="A79" s="306">
        <v>94</v>
      </c>
      <c r="B79" s="307" t="s">
        <v>318</v>
      </c>
      <c r="C79" s="308"/>
      <c r="D79" s="113">
        <v>0.71437737947555291</v>
      </c>
      <c r="E79" s="115">
        <v>167</v>
      </c>
      <c r="F79" s="114">
        <v>178</v>
      </c>
      <c r="G79" s="114">
        <v>198</v>
      </c>
      <c r="H79" s="114">
        <v>142</v>
      </c>
      <c r="I79" s="140">
        <v>149</v>
      </c>
      <c r="J79" s="115">
        <v>18</v>
      </c>
      <c r="K79" s="116">
        <v>12.080536912751677</v>
      </c>
    </row>
    <row r="80" spans="1:11" ht="14.1" customHeight="1" x14ac:dyDescent="0.2">
      <c r="A80" s="306" t="s">
        <v>319</v>
      </c>
      <c r="B80" s="307" t="s">
        <v>320</v>
      </c>
      <c r="C80" s="308"/>
      <c r="D80" s="113">
        <v>1.2833126577405141E-2</v>
      </c>
      <c r="E80" s="115">
        <v>3</v>
      </c>
      <c r="F80" s="114" t="s">
        <v>513</v>
      </c>
      <c r="G80" s="114" t="s">
        <v>513</v>
      </c>
      <c r="H80" s="114">
        <v>4</v>
      </c>
      <c r="I80" s="140">
        <v>3</v>
      </c>
      <c r="J80" s="115">
        <v>0</v>
      </c>
      <c r="K80" s="116">
        <v>0</v>
      </c>
    </row>
    <row r="81" spans="1:11" ht="14.1" customHeight="1" x14ac:dyDescent="0.2">
      <c r="A81" s="310" t="s">
        <v>321</v>
      </c>
      <c r="B81" s="311" t="s">
        <v>333</v>
      </c>
      <c r="C81" s="312"/>
      <c r="D81" s="125">
        <v>3.9312144415451082</v>
      </c>
      <c r="E81" s="143">
        <v>919</v>
      </c>
      <c r="F81" s="144">
        <v>941</v>
      </c>
      <c r="G81" s="144">
        <v>934</v>
      </c>
      <c r="H81" s="144">
        <v>947</v>
      </c>
      <c r="I81" s="145">
        <v>934</v>
      </c>
      <c r="J81" s="143">
        <v>-15</v>
      </c>
      <c r="K81" s="146">
        <v>-1.6059957173447537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6805</v>
      </c>
      <c r="G12" s="536">
        <v>5322</v>
      </c>
      <c r="H12" s="536">
        <v>8285</v>
      </c>
      <c r="I12" s="536">
        <v>5978</v>
      </c>
      <c r="J12" s="537">
        <v>6939</v>
      </c>
      <c r="K12" s="538">
        <v>-134</v>
      </c>
      <c r="L12" s="349">
        <v>-1.9311139933708028</v>
      </c>
    </row>
    <row r="13" spans="1:17" s="110" customFormat="1" ht="15" customHeight="1" x14ac:dyDescent="0.2">
      <c r="A13" s="350" t="s">
        <v>344</v>
      </c>
      <c r="B13" s="351" t="s">
        <v>345</v>
      </c>
      <c r="C13" s="347"/>
      <c r="D13" s="347"/>
      <c r="E13" s="348"/>
      <c r="F13" s="536">
        <v>3878</v>
      </c>
      <c r="G13" s="536">
        <v>2846</v>
      </c>
      <c r="H13" s="536">
        <v>4569</v>
      </c>
      <c r="I13" s="536">
        <v>3320</v>
      </c>
      <c r="J13" s="537">
        <v>3944</v>
      </c>
      <c r="K13" s="538">
        <v>-66</v>
      </c>
      <c r="L13" s="349">
        <v>-1.6734279918864097</v>
      </c>
    </row>
    <row r="14" spans="1:17" s="110" customFormat="1" ht="22.5" customHeight="1" x14ac:dyDescent="0.2">
      <c r="A14" s="350"/>
      <c r="B14" s="351" t="s">
        <v>346</v>
      </c>
      <c r="C14" s="347"/>
      <c r="D14" s="347"/>
      <c r="E14" s="348"/>
      <c r="F14" s="536">
        <v>2927</v>
      </c>
      <c r="G14" s="536">
        <v>2476</v>
      </c>
      <c r="H14" s="536">
        <v>3716</v>
      </c>
      <c r="I14" s="536">
        <v>2658</v>
      </c>
      <c r="J14" s="537">
        <v>2995</v>
      </c>
      <c r="K14" s="538">
        <v>-68</v>
      </c>
      <c r="L14" s="349">
        <v>-2.2704507512520866</v>
      </c>
    </row>
    <row r="15" spans="1:17" s="110" customFormat="1" ht="15" customHeight="1" x14ac:dyDescent="0.2">
      <c r="A15" s="350" t="s">
        <v>347</v>
      </c>
      <c r="B15" s="351" t="s">
        <v>108</v>
      </c>
      <c r="C15" s="347"/>
      <c r="D15" s="347"/>
      <c r="E15" s="348"/>
      <c r="F15" s="536">
        <v>1410</v>
      </c>
      <c r="G15" s="536">
        <v>1302</v>
      </c>
      <c r="H15" s="536">
        <v>3023</v>
      </c>
      <c r="I15" s="536">
        <v>1270</v>
      </c>
      <c r="J15" s="537">
        <v>1437</v>
      </c>
      <c r="K15" s="538">
        <v>-27</v>
      </c>
      <c r="L15" s="349">
        <v>-1.8789144050104385</v>
      </c>
    </row>
    <row r="16" spans="1:17" s="110" customFormat="1" ht="15" customHeight="1" x14ac:dyDescent="0.2">
      <c r="A16" s="350"/>
      <c r="B16" s="351" t="s">
        <v>109</v>
      </c>
      <c r="C16" s="347"/>
      <c r="D16" s="347"/>
      <c r="E16" s="348"/>
      <c r="F16" s="536">
        <v>4656</v>
      </c>
      <c r="G16" s="536">
        <v>3514</v>
      </c>
      <c r="H16" s="536">
        <v>4583</v>
      </c>
      <c r="I16" s="536">
        <v>4086</v>
      </c>
      <c r="J16" s="537">
        <v>4739</v>
      </c>
      <c r="K16" s="538">
        <v>-83</v>
      </c>
      <c r="L16" s="349">
        <v>-1.7514243511289302</v>
      </c>
    </row>
    <row r="17" spans="1:12" s="110" customFormat="1" ht="15" customHeight="1" x14ac:dyDescent="0.2">
      <c r="A17" s="350"/>
      <c r="B17" s="351" t="s">
        <v>110</v>
      </c>
      <c r="C17" s="347"/>
      <c r="D17" s="347"/>
      <c r="E17" s="348"/>
      <c r="F17" s="536">
        <v>661</v>
      </c>
      <c r="G17" s="536">
        <v>448</v>
      </c>
      <c r="H17" s="536">
        <v>601</v>
      </c>
      <c r="I17" s="536">
        <v>553</v>
      </c>
      <c r="J17" s="537">
        <v>663</v>
      </c>
      <c r="K17" s="538">
        <v>-2</v>
      </c>
      <c r="L17" s="349">
        <v>-0.30165912518853694</v>
      </c>
    </row>
    <row r="18" spans="1:12" s="110" customFormat="1" ht="15" customHeight="1" x14ac:dyDescent="0.2">
      <c r="A18" s="350"/>
      <c r="B18" s="351" t="s">
        <v>111</v>
      </c>
      <c r="C18" s="347"/>
      <c r="D18" s="347"/>
      <c r="E18" s="348"/>
      <c r="F18" s="536">
        <v>78</v>
      </c>
      <c r="G18" s="536">
        <v>58</v>
      </c>
      <c r="H18" s="536">
        <v>78</v>
      </c>
      <c r="I18" s="536">
        <v>69</v>
      </c>
      <c r="J18" s="537">
        <v>100</v>
      </c>
      <c r="K18" s="538">
        <v>-22</v>
      </c>
      <c r="L18" s="349">
        <v>-22</v>
      </c>
    </row>
    <row r="19" spans="1:12" s="110" customFormat="1" ht="15" customHeight="1" x14ac:dyDescent="0.2">
      <c r="A19" s="118" t="s">
        <v>113</v>
      </c>
      <c r="B19" s="119" t="s">
        <v>181</v>
      </c>
      <c r="C19" s="347"/>
      <c r="D19" s="347"/>
      <c r="E19" s="348"/>
      <c r="F19" s="536">
        <v>4530</v>
      </c>
      <c r="G19" s="536">
        <v>3436</v>
      </c>
      <c r="H19" s="536">
        <v>5964</v>
      </c>
      <c r="I19" s="536">
        <v>3962</v>
      </c>
      <c r="J19" s="537">
        <v>4691</v>
      </c>
      <c r="K19" s="538">
        <v>-161</v>
      </c>
      <c r="L19" s="349">
        <v>-3.4321040289916862</v>
      </c>
    </row>
    <row r="20" spans="1:12" s="110" customFormat="1" ht="15" customHeight="1" x14ac:dyDescent="0.2">
      <c r="A20" s="118"/>
      <c r="B20" s="119" t="s">
        <v>182</v>
      </c>
      <c r="C20" s="347"/>
      <c r="D20" s="347"/>
      <c r="E20" s="348"/>
      <c r="F20" s="536">
        <v>2275</v>
      </c>
      <c r="G20" s="536">
        <v>1886</v>
      </c>
      <c r="H20" s="536">
        <v>2321</v>
      </c>
      <c r="I20" s="536">
        <v>2016</v>
      </c>
      <c r="J20" s="537">
        <v>2248</v>
      </c>
      <c r="K20" s="538">
        <v>27</v>
      </c>
      <c r="L20" s="349">
        <v>1.2010676156583631</v>
      </c>
    </row>
    <row r="21" spans="1:12" s="110" customFormat="1" ht="15" customHeight="1" x14ac:dyDescent="0.2">
      <c r="A21" s="118" t="s">
        <v>113</v>
      </c>
      <c r="B21" s="119" t="s">
        <v>116</v>
      </c>
      <c r="C21" s="347"/>
      <c r="D21" s="347"/>
      <c r="E21" s="348"/>
      <c r="F21" s="536">
        <v>4231</v>
      </c>
      <c r="G21" s="536">
        <v>3169</v>
      </c>
      <c r="H21" s="536">
        <v>5356</v>
      </c>
      <c r="I21" s="536">
        <v>3483</v>
      </c>
      <c r="J21" s="537">
        <v>4308</v>
      </c>
      <c r="K21" s="538">
        <v>-77</v>
      </c>
      <c r="L21" s="349">
        <v>-1.787372330547818</v>
      </c>
    </row>
    <row r="22" spans="1:12" s="110" customFormat="1" ht="15" customHeight="1" x14ac:dyDescent="0.2">
      <c r="A22" s="118"/>
      <c r="B22" s="119" t="s">
        <v>117</v>
      </c>
      <c r="C22" s="347"/>
      <c r="D22" s="347"/>
      <c r="E22" s="348"/>
      <c r="F22" s="536">
        <v>2570</v>
      </c>
      <c r="G22" s="536">
        <v>2151</v>
      </c>
      <c r="H22" s="536">
        <v>2925</v>
      </c>
      <c r="I22" s="536">
        <v>2492</v>
      </c>
      <c r="J22" s="537">
        <v>2625</v>
      </c>
      <c r="K22" s="538">
        <v>-55</v>
      </c>
      <c r="L22" s="349">
        <v>-2.0952380952380953</v>
      </c>
    </row>
    <row r="23" spans="1:12" s="110" customFormat="1" ht="15" customHeight="1" x14ac:dyDescent="0.2">
      <c r="A23" s="352" t="s">
        <v>347</v>
      </c>
      <c r="B23" s="353" t="s">
        <v>193</v>
      </c>
      <c r="C23" s="354"/>
      <c r="D23" s="354"/>
      <c r="E23" s="355"/>
      <c r="F23" s="539">
        <v>119</v>
      </c>
      <c r="G23" s="539">
        <v>211</v>
      </c>
      <c r="H23" s="539">
        <v>1284</v>
      </c>
      <c r="I23" s="539">
        <v>70</v>
      </c>
      <c r="J23" s="540">
        <v>132</v>
      </c>
      <c r="K23" s="541">
        <v>-13</v>
      </c>
      <c r="L23" s="356">
        <v>-9.8484848484848477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37.6</v>
      </c>
      <c r="G25" s="542">
        <v>42.2</v>
      </c>
      <c r="H25" s="542">
        <v>43</v>
      </c>
      <c r="I25" s="542">
        <v>42</v>
      </c>
      <c r="J25" s="542">
        <v>37.200000000000003</v>
      </c>
      <c r="K25" s="543" t="s">
        <v>349</v>
      </c>
      <c r="L25" s="364">
        <v>0.39999999999999858</v>
      </c>
    </row>
    <row r="26" spans="1:12" s="110" customFormat="1" ht="15" customHeight="1" x14ac:dyDescent="0.2">
      <c r="A26" s="365" t="s">
        <v>105</v>
      </c>
      <c r="B26" s="366" t="s">
        <v>345</v>
      </c>
      <c r="C26" s="362"/>
      <c r="D26" s="362"/>
      <c r="E26" s="363"/>
      <c r="F26" s="542">
        <v>33.299999999999997</v>
      </c>
      <c r="G26" s="542">
        <v>37.1</v>
      </c>
      <c r="H26" s="542">
        <v>37.5</v>
      </c>
      <c r="I26" s="542">
        <v>34.700000000000003</v>
      </c>
      <c r="J26" s="544">
        <v>30.8</v>
      </c>
      <c r="K26" s="543" t="s">
        <v>349</v>
      </c>
      <c r="L26" s="364">
        <v>2.4999999999999964</v>
      </c>
    </row>
    <row r="27" spans="1:12" s="110" customFormat="1" ht="15" customHeight="1" x14ac:dyDescent="0.2">
      <c r="A27" s="365"/>
      <c r="B27" s="366" t="s">
        <v>346</v>
      </c>
      <c r="C27" s="362"/>
      <c r="D27" s="362"/>
      <c r="E27" s="363"/>
      <c r="F27" s="542">
        <v>43.3</v>
      </c>
      <c r="G27" s="542">
        <v>48.1</v>
      </c>
      <c r="H27" s="542">
        <v>49.9</v>
      </c>
      <c r="I27" s="542">
        <v>51.3</v>
      </c>
      <c r="J27" s="542">
        <v>45.8</v>
      </c>
      <c r="K27" s="543" t="s">
        <v>349</v>
      </c>
      <c r="L27" s="364">
        <v>-2.5</v>
      </c>
    </row>
    <row r="28" spans="1:12" s="110" customFormat="1" ht="15" customHeight="1" x14ac:dyDescent="0.2">
      <c r="A28" s="365" t="s">
        <v>113</v>
      </c>
      <c r="B28" s="366" t="s">
        <v>108</v>
      </c>
      <c r="C28" s="362"/>
      <c r="D28" s="362"/>
      <c r="E28" s="363"/>
      <c r="F28" s="542">
        <v>49.7</v>
      </c>
      <c r="G28" s="542">
        <v>50.7</v>
      </c>
      <c r="H28" s="542">
        <v>50</v>
      </c>
      <c r="I28" s="542">
        <v>48.2</v>
      </c>
      <c r="J28" s="542">
        <v>47.6</v>
      </c>
      <c r="K28" s="543" t="s">
        <v>349</v>
      </c>
      <c r="L28" s="364">
        <v>2.1000000000000014</v>
      </c>
    </row>
    <row r="29" spans="1:12" s="110" customFormat="1" ht="11.25" x14ac:dyDescent="0.2">
      <c r="A29" s="365"/>
      <c r="B29" s="366" t="s">
        <v>109</v>
      </c>
      <c r="C29" s="362"/>
      <c r="D29" s="362"/>
      <c r="E29" s="363"/>
      <c r="F29" s="542">
        <v>35</v>
      </c>
      <c r="G29" s="542">
        <v>39.299999999999997</v>
      </c>
      <c r="H29" s="542">
        <v>40.5</v>
      </c>
      <c r="I29" s="542">
        <v>40</v>
      </c>
      <c r="J29" s="544">
        <v>35.200000000000003</v>
      </c>
      <c r="K29" s="543" t="s">
        <v>349</v>
      </c>
      <c r="L29" s="364">
        <v>-0.20000000000000284</v>
      </c>
    </row>
    <row r="30" spans="1:12" s="110" customFormat="1" ht="15" customHeight="1" x14ac:dyDescent="0.2">
      <c r="A30" s="365"/>
      <c r="B30" s="366" t="s">
        <v>110</v>
      </c>
      <c r="C30" s="362"/>
      <c r="D30" s="362"/>
      <c r="E30" s="363"/>
      <c r="F30" s="542">
        <v>33.4</v>
      </c>
      <c r="G30" s="542">
        <v>41.2</v>
      </c>
      <c r="H30" s="542">
        <v>42.3</v>
      </c>
      <c r="I30" s="542">
        <v>42.7</v>
      </c>
      <c r="J30" s="542">
        <v>32.6</v>
      </c>
      <c r="K30" s="543" t="s">
        <v>349</v>
      </c>
      <c r="L30" s="364">
        <v>0.79999999999999716</v>
      </c>
    </row>
    <row r="31" spans="1:12" s="110" customFormat="1" ht="15" customHeight="1" x14ac:dyDescent="0.2">
      <c r="A31" s="365"/>
      <c r="B31" s="366" t="s">
        <v>111</v>
      </c>
      <c r="C31" s="362"/>
      <c r="D31" s="362"/>
      <c r="E31" s="363"/>
      <c r="F31" s="542">
        <v>30.8</v>
      </c>
      <c r="G31" s="542">
        <v>65.5</v>
      </c>
      <c r="H31" s="542">
        <v>48.7</v>
      </c>
      <c r="I31" s="542">
        <v>47.8</v>
      </c>
      <c r="J31" s="542">
        <v>28</v>
      </c>
      <c r="K31" s="543" t="s">
        <v>349</v>
      </c>
      <c r="L31" s="364">
        <v>2.8000000000000007</v>
      </c>
    </row>
    <row r="32" spans="1:12" s="110" customFormat="1" ht="15" customHeight="1" x14ac:dyDescent="0.2">
      <c r="A32" s="367" t="s">
        <v>113</v>
      </c>
      <c r="B32" s="368" t="s">
        <v>181</v>
      </c>
      <c r="C32" s="362"/>
      <c r="D32" s="362"/>
      <c r="E32" s="363"/>
      <c r="F32" s="542">
        <v>41.1</v>
      </c>
      <c r="G32" s="542">
        <v>43.6</v>
      </c>
      <c r="H32" s="542">
        <v>44.3</v>
      </c>
      <c r="I32" s="542">
        <v>44.2</v>
      </c>
      <c r="J32" s="544">
        <v>38.5</v>
      </c>
      <c r="K32" s="543" t="s">
        <v>349</v>
      </c>
      <c r="L32" s="364">
        <v>2.6000000000000014</v>
      </c>
    </row>
    <row r="33" spans="1:12" s="110" customFormat="1" ht="15" customHeight="1" x14ac:dyDescent="0.2">
      <c r="A33" s="367"/>
      <c r="B33" s="368" t="s">
        <v>182</v>
      </c>
      <c r="C33" s="362"/>
      <c r="D33" s="362"/>
      <c r="E33" s="363"/>
      <c r="F33" s="542">
        <v>30.8</v>
      </c>
      <c r="G33" s="542">
        <v>39.799999999999997</v>
      </c>
      <c r="H33" s="542">
        <v>40.6</v>
      </c>
      <c r="I33" s="542">
        <v>37.9</v>
      </c>
      <c r="J33" s="542">
        <v>34.700000000000003</v>
      </c>
      <c r="K33" s="543" t="s">
        <v>349</v>
      </c>
      <c r="L33" s="364">
        <v>-3.9000000000000021</v>
      </c>
    </row>
    <row r="34" spans="1:12" s="369" customFormat="1" ht="15" customHeight="1" x14ac:dyDescent="0.2">
      <c r="A34" s="367" t="s">
        <v>113</v>
      </c>
      <c r="B34" s="368" t="s">
        <v>116</v>
      </c>
      <c r="C34" s="362"/>
      <c r="D34" s="362"/>
      <c r="E34" s="363"/>
      <c r="F34" s="542">
        <v>29.9</v>
      </c>
      <c r="G34" s="542">
        <v>34.700000000000003</v>
      </c>
      <c r="H34" s="542">
        <v>36.700000000000003</v>
      </c>
      <c r="I34" s="542">
        <v>35.799999999999997</v>
      </c>
      <c r="J34" s="542">
        <v>29.3</v>
      </c>
      <c r="K34" s="543" t="s">
        <v>349</v>
      </c>
      <c r="L34" s="364">
        <v>0.59999999999999787</v>
      </c>
    </row>
    <row r="35" spans="1:12" s="369" customFormat="1" ht="11.25" x14ac:dyDescent="0.2">
      <c r="A35" s="370"/>
      <c r="B35" s="371" t="s">
        <v>117</v>
      </c>
      <c r="C35" s="372"/>
      <c r="D35" s="372"/>
      <c r="E35" s="373"/>
      <c r="F35" s="545">
        <v>50</v>
      </c>
      <c r="G35" s="545">
        <v>52.7</v>
      </c>
      <c r="H35" s="545">
        <v>52.5</v>
      </c>
      <c r="I35" s="545">
        <v>50.7</v>
      </c>
      <c r="J35" s="546">
        <v>49.8</v>
      </c>
      <c r="K35" s="547" t="s">
        <v>349</v>
      </c>
      <c r="L35" s="374">
        <v>0.20000000000000284</v>
      </c>
    </row>
    <row r="36" spans="1:12" s="369" customFormat="1" ht="15.95" customHeight="1" x14ac:dyDescent="0.2">
      <c r="A36" s="375" t="s">
        <v>350</v>
      </c>
      <c r="B36" s="376"/>
      <c r="C36" s="377"/>
      <c r="D36" s="376"/>
      <c r="E36" s="378"/>
      <c r="F36" s="548">
        <v>6636</v>
      </c>
      <c r="G36" s="548">
        <v>5033</v>
      </c>
      <c r="H36" s="548">
        <v>6648</v>
      </c>
      <c r="I36" s="548">
        <v>5870</v>
      </c>
      <c r="J36" s="548">
        <v>6761</v>
      </c>
      <c r="K36" s="549">
        <v>-125</v>
      </c>
      <c r="L36" s="380">
        <v>-1.8488389291524923</v>
      </c>
    </row>
    <row r="37" spans="1:12" s="369" customFormat="1" ht="15.95" customHeight="1" x14ac:dyDescent="0.2">
      <c r="A37" s="381"/>
      <c r="B37" s="382" t="s">
        <v>113</v>
      </c>
      <c r="C37" s="382" t="s">
        <v>351</v>
      </c>
      <c r="D37" s="382"/>
      <c r="E37" s="383"/>
      <c r="F37" s="548">
        <v>2495</v>
      </c>
      <c r="G37" s="548">
        <v>2124</v>
      </c>
      <c r="H37" s="548">
        <v>2861</v>
      </c>
      <c r="I37" s="548">
        <v>2467</v>
      </c>
      <c r="J37" s="548">
        <v>2518</v>
      </c>
      <c r="K37" s="549">
        <v>-23</v>
      </c>
      <c r="L37" s="380">
        <v>-0.91342335186656076</v>
      </c>
    </row>
    <row r="38" spans="1:12" s="369" customFormat="1" ht="15.95" customHeight="1" x14ac:dyDescent="0.2">
      <c r="A38" s="381"/>
      <c r="B38" s="384" t="s">
        <v>105</v>
      </c>
      <c r="C38" s="384" t="s">
        <v>106</v>
      </c>
      <c r="D38" s="385"/>
      <c r="E38" s="383"/>
      <c r="F38" s="548">
        <v>3791</v>
      </c>
      <c r="G38" s="548">
        <v>2705</v>
      </c>
      <c r="H38" s="548">
        <v>3676</v>
      </c>
      <c r="I38" s="548">
        <v>3276</v>
      </c>
      <c r="J38" s="550">
        <v>3862</v>
      </c>
      <c r="K38" s="549">
        <v>-71</v>
      </c>
      <c r="L38" s="380">
        <v>-1.8384256861729673</v>
      </c>
    </row>
    <row r="39" spans="1:12" s="369" customFormat="1" ht="15.95" customHeight="1" x14ac:dyDescent="0.2">
      <c r="A39" s="381"/>
      <c r="B39" s="385"/>
      <c r="C39" s="382" t="s">
        <v>352</v>
      </c>
      <c r="D39" s="385"/>
      <c r="E39" s="383"/>
      <c r="F39" s="548">
        <v>1264</v>
      </c>
      <c r="G39" s="548">
        <v>1004</v>
      </c>
      <c r="H39" s="548">
        <v>1377</v>
      </c>
      <c r="I39" s="548">
        <v>1136</v>
      </c>
      <c r="J39" s="548">
        <v>1191</v>
      </c>
      <c r="K39" s="549">
        <v>73</v>
      </c>
      <c r="L39" s="380">
        <v>6.1293031066330812</v>
      </c>
    </row>
    <row r="40" spans="1:12" s="369" customFormat="1" ht="15.95" customHeight="1" x14ac:dyDescent="0.2">
      <c r="A40" s="381"/>
      <c r="B40" s="384"/>
      <c r="C40" s="384" t="s">
        <v>107</v>
      </c>
      <c r="D40" s="385"/>
      <c r="E40" s="383"/>
      <c r="F40" s="548">
        <v>2845</v>
      </c>
      <c r="G40" s="548">
        <v>2328</v>
      </c>
      <c r="H40" s="548">
        <v>2972</v>
      </c>
      <c r="I40" s="548">
        <v>2594</v>
      </c>
      <c r="J40" s="548">
        <v>2899</v>
      </c>
      <c r="K40" s="549">
        <v>-54</v>
      </c>
      <c r="L40" s="380">
        <v>-1.8627112797516385</v>
      </c>
    </row>
    <row r="41" spans="1:12" s="369" customFormat="1" ht="24" customHeight="1" x14ac:dyDescent="0.2">
      <c r="A41" s="381"/>
      <c r="B41" s="385"/>
      <c r="C41" s="382" t="s">
        <v>352</v>
      </c>
      <c r="D41" s="385"/>
      <c r="E41" s="383"/>
      <c r="F41" s="548">
        <v>1231</v>
      </c>
      <c r="G41" s="548">
        <v>1120</v>
      </c>
      <c r="H41" s="548">
        <v>1484</v>
      </c>
      <c r="I41" s="548">
        <v>1331</v>
      </c>
      <c r="J41" s="550">
        <v>1327</v>
      </c>
      <c r="K41" s="549">
        <v>-96</v>
      </c>
      <c r="L41" s="380">
        <v>-7.234363225320271</v>
      </c>
    </row>
    <row r="42" spans="1:12" s="110" customFormat="1" ht="15" customHeight="1" x14ac:dyDescent="0.2">
      <c r="A42" s="381"/>
      <c r="B42" s="384" t="s">
        <v>113</v>
      </c>
      <c r="C42" s="384" t="s">
        <v>353</v>
      </c>
      <c r="D42" s="385"/>
      <c r="E42" s="383"/>
      <c r="F42" s="548">
        <v>1281</v>
      </c>
      <c r="G42" s="548">
        <v>1070</v>
      </c>
      <c r="H42" s="548">
        <v>1588</v>
      </c>
      <c r="I42" s="548">
        <v>1190</v>
      </c>
      <c r="J42" s="548">
        <v>1296</v>
      </c>
      <c r="K42" s="549">
        <v>-15</v>
      </c>
      <c r="L42" s="380">
        <v>-1.1574074074074074</v>
      </c>
    </row>
    <row r="43" spans="1:12" s="110" customFormat="1" ht="15" customHeight="1" x14ac:dyDescent="0.2">
      <c r="A43" s="381"/>
      <c r="B43" s="385"/>
      <c r="C43" s="382" t="s">
        <v>352</v>
      </c>
      <c r="D43" s="385"/>
      <c r="E43" s="383"/>
      <c r="F43" s="548">
        <v>637</v>
      </c>
      <c r="G43" s="548">
        <v>543</v>
      </c>
      <c r="H43" s="548">
        <v>794</v>
      </c>
      <c r="I43" s="548">
        <v>573</v>
      </c>
      <c r="J43" s="548">
        <v>617</v>
      </c>
      <c r="K43" s="549">
        <v>20</v>
      </c>
      <c r="L43" s="380">
        <v>3.2414910858995136</v>
      </c>
    </row>
    <row r="44" spans="1:12" s="110" customFormat="1" ht="15" customHeight="1" x14ac:dyDescent="0.2">
      <c r="A44" s="381"/>
      <c r="B44" s="384"/>
      <c r="C44" s="366" t="s">
        <v>109</v>
      </c>
      <c r="D44" s="385"/>
      <c r="E44" s="383"/>
      <c r="F44" s="548">
        <v>4618</v>
      </c>
      <c r="G44" s="548">
        <v>3458</v>
      </c>
      <c r="H44" s="548">
        <v>4384</v>
      </c>
      <c r="I44" s="548">
        <v>4058</v>
      </c>
      <c r="J44" s="550">
        <v>4703</v>
      </c>
      <c r="K44" s="549">
        <v>-85</v>
      </c>
      <c r="L44" s="380">
        <v>-1.8073570061662769</v>
      </c>
    </row>
    <row r="45" spans="1:12" s="110" customFormat="1" ht="15" customHeight="1" x14ac:dyDescent="0.2">
      <c r="A45" s="381"/>
      <c r="B45" s="385"/>
      <c r="C45" s="382" t="s">
        <v>352</v>
      </c>
      <c r="D45" s="385"/>
      <c r="E45" s="383"/>
      <c r="F45" s="548">
        <v>1614</v>
      </c>
      <c r="G45" s="548">
        <v>1359</v>
      </c>
      <c r="H45" s="548">
        <v>1776</v>
      </c>
      <c r="I45" s="548">
        <v>1625</v>
      </c>
      <c r="J45" s="548">
        <v>1657</v>
      </c>
      <c r="K45" s="549">
        <v>-43</v>
      </c>
      <c r="L45" s="380">
        <v>-2.5950512975256488</v>
      </c>
    </row>
    <row r="46" spans="1:12" s="110" customFormat="1" ht="15" customHeight="1" x14ac:dyDescent="0.2">
      <c r="A46" s="381"/>
      <c r="B46" s="384"/>
      <c r="C46" s="366" t="s">
        <v>110</v>
      </c>
      <c r="D46" s="385"/>
      <c r="E46" s="383"/>
      <c r="F46" s="548">
        <v>659</v>
      </c>
      <c r="G46" s="548">
        <v>447</v>
      </c>
      <c r="H46" s="548">
        <v>598</v>
      </c>
      <c r="I46" s="548">
        <v>553</v>
      </c>
      <c r="J46" s="548">
        <v>662</v>
      </c>
      <c r="K46" s="549">
        <v>-3</v>
      </c>
      <c r="L46" s="380">
        <v>-0.45317220543806647</v>
      </c>
    </row>
    <row r="47" spans="1:12" s="110" customFormat="1" ht="15" customHeight="1" x14ac:dyDescent="0.2">
      <c r="A47" s="381"/>
      <c r="B47" s="385"/>
      <c r="C47" s="382" t="s">
        <v>352</v>
      </c>
      <c r="D47" s="385"/>
      <c r="E47" s="383"/>
      <c r="F47" s="548">
        <v>220</v>
      </c>
      <c r="G47" s="548">
        <v>184</v>
      </c>
      <c r="H47" s="548">
        <v>253</v>
      </c>
      <c r="I47" s="548">
        <v>236</v>
      </c>
      <c r="J47" s="550">
        <v>216</v>
      </c>
      <c r="K47" s="549">
        <v>4</v>
      </c>
      <c r="L47" s="380">
        <v>1.8518518518518519</v>
      </c>
    </row>
    <row r="48" spans="1:12" s="110" customFormat="1" ht="15" customHeight="1" x14ac:dyDescent="0.2">
      <c r="A48" s="381"/>
      <c r="B48" s="385"/>
      <c r="C48" s="366" t="s">
        <v>111</v>
      </c>
      <c r="D48" s="386"/>
      <c r="E48" s="387"/>
      <c r="F48" s="548">
        <v>78</v>
      </c>
      <c r="G48" s="548">
        <v>58</v>
      </c>
      <c r="H48" s="548">
        <v>78</v>
      </c>
      <c r="I48" s="548">
        <v>69</v>
      </c>
      <c r="J48" s="548">
        <v>100</v>
      </c>
      <c r="K48" s="549">
        <v>-22</v>
      </c>
      <c r="L48" s="380">
        <v>-22</v>
      </c>
    </row>
    <row r="49" spans="1:12" s="110" customFormat="1" ht="15" customHeight="1" x14ac:dyDescent="0.2">
      <c r="A49" s="381"/>
      <c r="B49" s="385"/>
      <c r="C49" s="382" t="s">
        <v>352</v>
      </c>
      <c r="D49" s="385"/>
      <c r="E49" s="383"/>
      <c r="F49" s="548">
        <v>24</v>
      </c>
      <c r="G49" s="548">
        <v>38</v>
      </c>
      <c r="H49" s="548">
        <v>38</v>
      </c>
      <c r="I49" s="548">
        <v>33</v>
      </c>
      <c r="J49" s="548">
        <v>28</v>
      </c>
      <c r="K49" s="549">
        <v>-4</v>
      </c>
      <c r="L49" s="380">
        <v>-14.285714285714286</v>
      </c>
    </row>
    <row r="50" spans="1:12" s="110" customFormat="1" ht="15" customHeight="1" x14ac:dyDescent="0.2">
      <c r="A50" s="381"/>
      <c r="B50" s="384" t="s">
        <v>113</v>
      </c>
      <c r="C50" s="382" t="s">
        <v>181</v>
      </c>
      <c r="D50" s="385"/>
      <c r="E50" s="383"/>
      <c r="F50" s="548">
        <v>4376</v>
      </c>
      <c r="G50" s="548">
        <v>3171</v>
      </c>
      <c r="H50" s="548">
        <v>4391</v>
      </c>
      <c r="I50" s="548">
        <v>3861</v>
      </c>
      <c r="J50" s="550">
        <v>4528</v>
      </c>
      <c r="K50" s="549">
        <v>-152</v>
      </c>
      <c r="L50" s="380">
        <v>-3.3568904593639575</v>
      </c>
    </row>
    <row r="51" spans="1:12" s="110" customFormat="1" ht="15" customHeight="1" x14ac:dyDescent="0.2">
      <c r="A51" s="381"/>
      <c r="B51" s="385"/>
      <c r="C51" s="382" t="s">
        <v>352</v>
      </c>
      <c r="D51" s="385"/>
      <c r="E51" s="383"/>
      <c r="F51" s="548">
        <v>1798</v>
      </c>
      <c r="G51" s="548">
        <v>1382</v>
      </c>
      <c r="H51" s="548">
        <v>1944</v>
      </c>
      <c r="I51" s="548">
        <v>1705</v>
      </c>
      <c r="J51" s="548">
        <v>1743</v>
      </c>
      <c r="K51" s="549">
        <v>55</v>
      </c>
      <c r="L51" s="380">
        <v>3.1554790590935169</v>
      </c>
    </row>
    <row r="52" spans="1:12" s="110" customFormat="1" ht="15" customHeight="1" x14ac:dyDescent="0.2">
      <c r="A52" s="381"/>
      <c r="B52" s="384"/>
      <c r="C52" s="382" t="s">
        <v>182</v>
      </c>
      <c r="D52" s="385"/>
      <c r="E52" s="383"/>
      <c r="F52" s="548">
        <v>2260</v>
      </c>
      <c r="G52" s="548">
        <v>1862</v>
      </c>
      <c r="H52" s="548">
        <v>2257</v>
      </c>
      <c r="I52" s="548">
        <v>2009</v>
      </c>
      <c r="J52" s="548">
        <v>2233</v>
      </c>
      <c r="K52" s="549">
        <v>27</v>
      </c>
      <c r="L52" s="380">
        <v>1.2091356918943126</v>
      </c>
    </row>
    <row r="53" spans="1:12" s="269" customFormat="1" ht="11.25" customHeight="1" x14ac:dyDescent="0.2">
      <c r="A53" s="381"/>
      <c r="B53" s="385"/>
      <c r="C53" s="382" t="s">
        <v>352</v>
      </c>
      <c r="D53" s="385"/>
      <c r="E53" s="383"/>
      <c r="F53" s="548">
        <v>697</v>
      </c>
      <c r="G53" s="548">
        <v>742</v>
      </c>
      <c r="H53" s="548">
        <v>917</v>
      </c>
      <c r="I53" s="548">
        <v>762</v>
      </c>
      <c r="J53" s="550">
        <v>775</v>
      </c>
      <c r="K53" s="549">
        <v>-78</v>
      </c>
      <c r="L53" s="380">
        <v>-10.064516129032258</v>
      </c>
    </row>
    <row r="54" spans="1:12" s="151" customFormat="1" ht="12.75" customHeight="1" x14ac:dyDescent="0.2">
      <c r="A54" s="381"/>
      <c r="B54" s="384" t="s">
        <v>113</v>
      </c>
      <c r="C54" s="384" t="s">
        <v>116</v>
      </c>
      <c r="D54" s="385"/>
      <c r="E54" s="383"/>
      <c r="F54" s="548">
        <v>4094</v>
      </c>
      <c r="G54" s="548">
        <v>2928</v>
      </c>
      <c r="H54" s="548">
        <v>3968</v>
      </c>
      <c r="I54" s="548">
        <v>3399</v>
      </c>
      <c r="J54" s="548">
        <v>4167</v>
      </c>
      <c r="K54" s="549">
        <v>-73</v>
      </c>
      <c r="L54" s="380">
        <v>-1.751859851211903</v>
      </c>
    </row>
    <row r="55" spans="1:12" ht="11.25" x14ac:dyDescent="0.2">
      <c r="A55" s="381"/>
      <c r="B55" s="385"/>
      <c r="C55" s="382" t="s">
        <v>352</v>
      </c>
      <c r="D55" s="385"/>
      <c r="E55" s="383"/>
      <c r="F55" s="548">
        <v>1223</v>
      </c>
      <c r="G55" s="548">
        <v>1015</v>
      </c>
      <c r="H55" s="548">
        <v>1455</v>
      </c>
      <c r="I55" s="548">
        <v>1216</v>
      </c>
      <c r="J55" s="548">
        <v>1223</v>
      </c>
      <c r="K55" s="549">
        <v>0</v>
      </c>
      <c r="L55" s="380">
        <v>0</v>
      </c>
    </row>
    <row r="56" spans="1:12" ht="14.25" customHeight="1" x14ac:dyDescent="0.2">
      <c r="A56" s="381"/>
      <c r="B56" s="385"/>
      <c r="C56" s="384" t="s">
        <v>117</v>
      </c>
      <c r="D56" s="385"/>
      <c r="E56" s="383"/>
      <c r="F56" s="548">
        <v>2538</v>
      </c>
      <c r="G56" s="548">
        <v>2103</v>
      </c>
      <c r="H56" s="548">
        <v>2676</v>
      </c>
      <c r="I56" s="548">
        <v>2469</v>
      </c>
      <c r="J56" s="548">
        <v>2588</v>
      </c>
      <c r="K56" s="549">
        <v>-50</v>
      </c>
      <c r="L56" s="380">
        <v>-1.9319938176197837</v>
      </c>
    </row>
    <row r="57" spans="1:12" ht="18.75" customHeight="1" x14ac:dyDescent="0.2">
      <c r="A57" s="388"/>
      <c r="B57" s="389"/>
      <c r="C57" s="390" t="s">
        <v>352</v>
      </c>
      <c r="D57" s="389"/>
      <c r="E57" s="391"/>
      <c r="F57" s="551">
        <v>1270</v>
      </c>
      <c r="G57" s="552">
        <v>1109</v>
      </c>
      <c r="H57" s="552">
        <v>1404</v>
      </c>
      <c r="I57" s="552">
        <v>1251</v>
      </c>
      <c r="J57" s="552">
        <v>1290</v>
      </c>
      <c r="K57" s="553">
        <f t="shared" ref="K57" si="0">IF(OR(F57=".",J57=".")=TRUE,".",IF(OR(F57="*",J57="*")=TRUE,"*",IF(AND(F57="-",J57="-")=TRUE,"-",IF(AND(ISNUMBER(J57),ISNUMBER(F57))=TRUE,IF(F57-J57=0,0,F57-J57),IF(ISNUMBER(F57)=TRUE,F57,-J57)))))</f>
        <v>-20</v>
      </c>
      <c r="L57" s="392">
        <f t="shared" ref="L57" si="1">IF(K57 =".",".",IF(K57 ="*","*",IF(K57="-","-",IF(K57=0,0,IF(OR(J57="-",J57=".",F57="-",F57=".")=TRUE,"X",IF(J57=0,"0,0",IF(ABS(K57*100/J57)&gt;250,".X",(K57*100/J57))))))))</f>
        <v>-1.5503875968992249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6805</v>
      </c>
      <c r="E11" s="114">
        <v>5322</v>
      </c>
      <c r="F11" s="114">
        <v>8285</v>
      </c>
      <c r="G11" s="114">
        <v>5978</v>
      </c>
      <c r="H11" s="140">
        <v>6939</v>
      </c>
      <c r="I11" s="115">
        <v>-134</v>
      </c>
      <c r="J11" s="116">
        <v>-1.9311139933708028</v>
      </c>
    </row>
    <row r="12" spans="1:15" s="110" customFormat="1" ht="24.95" customHeight="1" x14ac:dyDescent="0.2">
      <c r="A12" s="193" t="s">
        <v>132</v>
      </c>
      <c r="B12" s="194" t="s">
        <v>133</v>
      </c>
      <c r="C12" s="113">
        <v>6.0837619397501834</v>
      </c>
      <c r="D12" s="115">
        <v>414</v>
      </c>
      <c r="E12" s="114">
        <v>251</v>
      </c>
      <c r="F12" s="114">
        <v>434</v>
      </c>
      <c r="G12" s="114">
        <v>467</v>
      </c>
      <c r="H12" s="140">
        <v>420</v>
      </c>
      <c r="I12" s="115">
        <v>-6</v>
      </c>
      <c r="J12" s="116">
        <v>-1.4285714285714286</v>
      </c>
    </row>
    <row r="13" spans="1:15" s="110" customFormat="1" ht="24.95" customHeight="1" x14ac:dyDescent="0.2">
      <c r="A13" s="193" t="s">
        <v>134</v>
      </c>
      <c r="B13" s="199" t="s">
        <v>214</v>
      </c>
      <c r="C13" s="113">
        <v>1.1903012490815577</v>
      </c>
      <c r="D13" s="115">
        <v>81</v>
      </c>
      <c r="E13" s="114">
        <v>55</v>
      </c>
      <c r="F13" s="114">
        <v>78</v>
      </c>
      <c r="G13" s="114">
        <v>79</v>
      </c>
      <c r="H13" s="140">
        <v>123</v>
      </c>
      <c r="I13" s="115">
        <v>-42</v>
      </c>
      <c r="J13" s="116">
        <v>-34.146341463414636</v>
      </c>
    </row>
    <row r="14" spans="1:15" s="287" customFormat="1" ht="24.95" customHeight="1" x14ac:dyDescent="0.2">
      <c r="A14" s="193" t="s">
        <v>215</v>
      </c>
      <c r="B14" s="199" t="s">
        <v>137</v>
      </c>
      <c r="C14" s="113">
        <v>11.903012490815577</v>
      </c>
      <c r="D14" s="115">
        <v>810</v>
      </c>
      <c r="E14" s="114">
        <v>577</v>
      </c>
      <c r="F14" s="114">
        <v>986</v>
      </c>
      <c r="G14" s="114">
        <v>708</v>
      </c>
      <c r="H14" s="140">
        <v>1025</v>
      </c>
      <c r="I14" s="115">
        <v>-215</v>
      </c>
      <c r="J14" s="116">
        <v>-20.975609756097562</v>
      </c>
      <c r="K14" s="110"/>
      <c r="L14" s="110"/>
      <c r="M14" s="110"/>
      <c r="N14" s="110"/>
      <c r="O14" s="110"/>
    </row>
    <row r="15" spans="1:15" s="110" customFormat="1" ht="24.95" customHeight="1" x14ac:dyDescent="0.2">
      <c r="A15" s="193" t="s">
        <v>216</v>
      </c>
      <c r="B15" s="199" t="s">
        <v>217</v>
      </c>
      <c r="C15" s="113">
        <v>3.5709037472446732</v>
      </c>
      <c r="D15" s="115">
        <v>243</v>
      </c>
      <c r="E15" s="114">
        <v>197</v>
      </c>
      <c r="F15" s="114">
        <v>230</v>
      </c>
      <c r="G15" s="114">
        <v>264</v>
      </c>
      <c r="H15" s="140">
        <v>337</v>
      </c>
      <c r="I15" s="115">
        <v>-94</v>
      </c>
      <c r="J15" s="116">
        <v>-27.893175074183976</v>
      </c>
    </row>
    <row r="16" spans="1:15" s="287" customFormat="1" ht="24.95" customHeight="1" x14ac:dyDescent="0.2">
      <c r="A16" s="193" t="s">
        <v>218</v>
      </c>
      <c r="B16" s="199" t="s">
        <v>141</v>
      </c>
      <c r="C16" s="113">
        <v>4.9522409992652463</v>
      </c>
      <c r="D16" s="115">
        <v>337</v>
      </c>
      <c r="E16" s="114">
        <v>254</v>
      </c>
      <c r="F16" s="114">
        <v>520</v>
      </c>
      <c r="G16" s="114">
        <v>281</v>
      </c>
      <c r="H16" s="140">
        <v>470</v>
      </c>
      <c r="I16" s="115">
        <v>-133</v>
      </c>
      <c r="J16" s="116">
        <v>-28.297872340425531</v>
      </c>
      <c r="K16" s="110"/>
      <c r="L16" s="110"/>
      <c r="M16" s="110"/>
      <c r="N16" s="110"/>
      <c r="O16" s="110"/>
    </row>
    <row r="17" spans="1:15" s="110" customFormat="1" ht="24.95" customHeight="1" x14ac:dyDescent="0.2">
      <c r="A17" s="193" t="s">
        <v>142</v>
      </c>
      <c r="B17" s="199" t="s">
        <v>220</v>
      </c>
      <c r="C17" s="113">
        <v>3.3798677443056575</v>
      </c>
      <c r="D17" s="115">
        <v>230</v>
      </c>
      <c r="E17" s="114">
        <v>126</v>
      </c>
      <c r="F17" s="114">
        <v>236</v>
      </c>
      <c r="G17" s="114">
        <v>163</v>
      </c>
      <c r="H17" s="140">
        <v>218</v>
      </c>
      <c r="I17" s="115">
        <v>12</v>
      </c>
      <c r="J17" s="116">
        <v>5.5045871559633026</v>
      </c>
    </row>
    <row r="18" spans="1:15" s="287" customFormat="1" ht="24.95" customHeight="1" x14ac:dyDescent="0.2">
      <c r="A18" s="201" t="s">
        <v>144</v>
      </c>
      <c r="B18" s="202" t="s">
        <v>145</v>
      </c>
      <c r="C18" s="113">
        <v>10.330639235855989</v>
      </c>
      <c r="D18" s="115">
        <v>703</v>
      </c>
      <c r="E18" s="114">
        <v>420</v>
      </c>
      <c r="F18" s="114">
        <v>807</v>
      </c>
      <c r="G18" s="114">
        <v>592</v>
      </c>
      <c r="H18" s="140">
        <v>762</v>
      </c>
      <c r="I18" s="115">
        <v>-59</v>
      </c>
      <c r="J18" s="116">
        <v>-7.742782152230971</v>
      </c>
      <c r="K18" s="110"/>
      <c r="L18" s="110"/>
      <c r="M18" s="110"/>
      <c r="N18" s="110"/>
      <c r="O18" s="110"/>
    </row>
    <row r="19" spans="1:15" s="110" customFormat="1" ht="24.95" customHeight="1" x14ac:dyDescent="0.2">
      <c r="A19" s="193" t="s">
        <v>146</v>
      </c>
      <c r="B19" s="199" t="s">
        <v>147</v>
      </c>
      <c r="C19" s="113">
        <v>19.970609845701691</v>
      </c>
      <c r="D19" s="115">
        <v>1359</v>
      </c>
      <c r="E19" s="114">
        <v>792</v>
      </c>
      <c r="F19" s="114">
        <v>1317</v>
      </c>
      <c r="G19" s="114">
        <v>930</v>
      </c>
      <c r="H19" s="140">
        <v>1154</v>
      </c>
      <c r="I19" s="115">
        <v>205</v>
      </c>
      <c r="J19" s="116">
        <v>17.76429809358752</v>
      </c>
    </row>
    <row r="20" spans="1:15" s="287" customFormat="1" ht="24.95" customHeight="1" x14ac:dyDescent="0.2">
      <c r="A20" s="193" t="s">
        <v>148</v>
      </c>
      <c r="B20" s="199" t="s">
        <v>149</v>
      </c>
      <c r="C20" s="113">
        <v>6.5980896399706097</v>
      </c>
      <c r="D20" s="115">
        <v>449</v>
      </c>
      <c r="E20" s="114">
        <v>466</v>
      </c>
      <c r="F20" s="114">
        <v>538</v>
      </c>
      <c r="G20" s="114">
        <v>405</v>
      </c>
      <c r="H20" s="140">
        <v>414</v>
      </c>
      <c r="I20" s="115">
        <v>35</v>
      </c>
      <c r="J20" s="116">
        <v>8.454106280193237</v>
      </c>
      <c r="K20" s="110"/>
      <c r="L20" s="110"/>
      <c r="M20" s="110"/>
      <c r="N20" s="110"/>
      <c r="O20" s="110"/>
    </row>
    <row r="21" spans="1:15" s="110" customFormat="1" ht="24.95" customHeight="1" x14ac:dyDescent="0.2">
      <c r="A21" s="201" t="s">
        <v>150</v>
      </c>
      <c r="B21" s="202" t="s">
        <v>151</v>
      </c>
      <c r="C21" s="113">
        <v>4.2321822189566491</v>
      </c>
      <c r="D21" s="115">
        <v>288</v>
      </c>
      <c r="E21" s="114">
        <v>244</v>
      </c>
      <c r="F21" s="114">
        <v>362</v>
      </c>
      <c r="G21" s="114">
        <v>278</v>
      </c>
      <c r="H21" s="140">
        <v>368</v>
      </c>
      <c r="I21" s="115">
        <v>-80</v>
      </c>
      <c r="J21" s="116">
        <v>-21.739130434782609</v>
      </c>
    </row>
    <row r="22" spans="1:15" s="110" customFormat="1" ht="24.95" customHeight="1" x14ac:dyDescent="0.2">
      <c r="A22" s="201" t="s">
        <v>152</v>
      </c>
      <c r="B22" s="199" t="s">
        <v>153</v>
      </c>
      <c r="C22" s="113">
        <v>1.5282880235121235</v>
      </c>
      <c r="D22" s="115">
        <v>104</v>
      </c>
      <c r="E22" s="114">
        <v>78</v>
      </c>
      <c r="F22" s="114">
        <v>101</v>
      </c>
      <c r="G22" s="114">
        <v>80</v>
      </c>
      <c r="H22" s="140">
        <v>119</v>
      </c>
      <c r="I22" s="115">
        <v>-15</v>
      </c>
      <c r="J22" s="116">
        <v>-12.605042016806722</v>
      </c>
    </row>
    <row r="23" spans="1:15" s="110" customFormat="1" ht="24.95" customHeight="1" x14ac:dyDescent="0.2">
      <c r="A23" s="193" t="s">
        <v>154</v>
      </c>
      <c r="B23" s="199" t="s">
        <v>155</v>
      </c>
      <c r="C23" s="113">
        <v>0.88170462894930202</v>
      </c>
      <c r="D23" s="115">
        <v>60</v>
      </c>
      <c r="E23" s="114">
        <v>51</v>
      </c>
      <c r="F23" s="114">
        <v>65</v>
      </c>
      <c r="G23" s="114">
        <v>28</v>
      </c>
      <c r="H23" s="140">
        <v>52</v>
      </c>
      <c r="I23" s="115">
        <v>8</v>
      </c>
      <c r="J23" s="116">
        <v>15.384615384615385</v>
      </c>
    </row>
    <row r="24" spans="1:15" s="110" customFormat="1" ht="24.95" customHeight="1" x14ac:dyDescent="0.2">
      <c r="A24" s="193" t="s">
        <v>156</v>
      </c>
      <c r="B24" s="199" t="s">
        <v>221</v>
      </c>
      <c r="C24" s="113">
        <v>5.6869948567229978</v>
      </c>
      <c r="D24" s="115">
        <v>387</v>
      </c>
      <c r="E24" s="114">
        <v>278</v>
      </c>
      <c r="F24" s="114">
        <v>369</v>
      </c>
      <c r="G24" s="114">
        <v>289</v>
      </c>
      <c r="H24" s="140">
        <v>356</v>
      </c>
      <c r="I24" s="115">
        <v>31</v>
      </c>
      <c r="J24" s="116">
        <v>8.7078651685393265</v>
      </c>
    </row>
    <row r="25" spans="1:15" s="110" customFormat="1" ht="24.95" customHeight="1" x14ac:dyDescent="0.2">
      <c r="A25" s="193" t="s">
        <v>222</v>
      </c>
      <c r="B25" s="204" t="s">
        <v>159</v>
      </c>
      <c r="C25" s="113">
        <v>7.112417340191036</v>
      </c>
      <c r="D25" s="115">
        <v>484</v>
      </c>
      <c r="E25" s="114">
        <v>421</v>
      </c>
      <c r="F25" s="114">
        <v>604</v>
      </c>
      <c r="G25" s="114">
        <v>501</v>
      </c>
      <c r="H25" s="140">
        <v>481</v>
      </c>
      <c r="I25" s="115">
        <v>3</v>
      </c>
      <c r="J25" s="116">
        <v>0.62370062370062374</v>
      </c>
    </row>
    <row r="26" spans="1:15" s="110" customFormat="1" ht="24.95" customHeight="1" x14ac:dyDescent="0.2">
      <c r="A26" s="201">
        <v>782.78300000000002</v>
      </c>
      <c r="B26" s="203" t="s">
        <v>160</v>
      </c>
      <c r="C26" s="113">
        <v>3.6884643644379134</v>
      </c>
      <c r="D26" s="115">
        <v>251</v>
      </c>
      <c r="E26" s="114">
        <v>279</v>
      </c>
      <c r="F26" s="114">
        <v>283</v>
      </c>
      <c r="G26" s="114">
        <v>233</v>
      </c>
      <c r="H26" s="140">
        <v>280</v>
      </c>
      <c r="I26" s="115">
        <v>-29</v>
      </c>
      <c r="J26" s="116">
        <v>-10.357142857142858</v>
      </c>
    </row>
    <row r="27" spans="1:15" s="110" customFormat="1" ht="24.95" customHeight="1" x14ac:dyDescent="0.2">
      <c r="A27" s="193" t="s">
        <v>161</v>
      </c>
      <c r="B27" s="199" t="s">
        <v>162</v>
      </c>
      <c r="C27" s="113">
        <v>1.5429831006612784</v>
      </c>
      <c r="D27" s="115">
        <v>105</v>
      </c>
      <c r="E27" s="114">
        <v>124</v>
      </c>
      <c r="F27" s="114">
        <v>232</v>
      </c>
      <c r="G27" s="114">
        <v>130</v>
      </c>
      <c r="H27" s="140">
        <v>109</v>
      </c>
      <c r="I27" s="115">
        <v>-4</v>
      </c>
      <c r="J27" s="116">
        <v>-3.669724770642202</v>
      </c>
    </row>
    <row r="28" spans="1:15" s="110" customFormat="1" ht="24.95" customHeight="1" x14ac:dyDescent="0.2">
      <c r="A28" s="193" t="s">
        <v>163</v>
      </c>
      <c r="B28" s="199" t="s">
        <v>164</v>
      </c>
      <c r="C28" s="113">
        <v>2.2777369581190303</v>
      </c>
      <c r="D28" s="115">
        <v>155</v>
      </c>
      <c r="E28" s="114">
        <v>118</v>
      </c>
      <c r="F28" s="114">
        <v>396</v>
      </c>
      <c r="G28" s="114">
        <v>81</v>
      </c>
      <c r="H28" s="140">
        <v>133</v>
      </c>
      <c r="I28" s="115">
        <v>22</v>
      </c>
      <c r="J28" s="116">
        <v>16.541353383458645</v>
      </c>
    </row>
    <row r="29" spans="1:15" s="110" customFormat="1" ht="24.95" customHeight="1" x14ac:dyDescent="0.2">
      <c r="A29" s="193">
        <v>86</v>
      </c>
      <c r="B29" s="199" t="s">
        <v>165</v>
      </c>
      <c r="C29" s="113">
        <v>4.8199853049228505</v>
      </c>
      <c r="D29" s="115">
        <v>328</v>
      </c>
      <c r="E29" s="114">
        <v>292</v>
      </c>
      <c r="F29" s="114">
        <v>474</v>
      </c>
      <c r="G29" s="114">
        <v>287</v>
      </c>
      <c r="H29" s="140">
        <v>341</v>
      </c>
      <c r="I29" s="115">
        <v>-13</v>
      </c>
      <c r="J29" s="116">
        <v>-3.8123167155425222</v>
      </c>
    </row>
    <row r="30" spans="1:15" s="110" customFormat="1" ht="24.95" customHeight="1" x14ac:dyDescent="0.2">
      <c r="A30" s="193">
        <v>87.88</v>
      </c>
      <c r="B30" s="204" t="s">
        <v>166</v>
      </c>
      <c r="C30" s="113">
        <v>7.9353416605437177</v>
      </c>
      <c r="D30" s="115">
        <v>540</v>
      </c>
      <c r="E30" s="114">
        <v>628</v>
      </c>
      <c r="F30" s="114">
        <v>770</v>
      </c>
      <c r="G30" s="114">
        <v>551</v>
      </c>
      <c r="H30" s="140">
        <v>504</v>
      </c>
      <c r="I30" s="115">
        <v>36</v>
      </c>
      <c r="J30" s="116">
        <v>7.1428571428571432</v>
      </c>
    </row>
    <row r="31" spans="1:15" s="110" customFormat="1" ht="24.95" customHeight="1" x14ac:dyDescent="0.2">
      <c r="A31" s="193" t="s">
        <v>167</v>
      </c>
      <c r="B31" s="199" t="s">
        <v>168</v>
      </c>
      <c r="C31" s="113">
        <v>4.2174871418074948</v>
      </c>
      <c r="D31" s="115">
        <v>287</v>
      </c>
      <c r="E31" s="114">
        <v>248</v>
      </c>
      <c r="F31" s="114">
        <v>468</v>
      </c>
      <c r="G31" s="114">
        <v>339</v>
      </c>
      <c r="H31" s="140">
        <v>298</v>
      </c>
      <c r="I31" s="115">
        <v>-11</v>
      </c>
      <c r="J31" s="116">
        <v>-3.6912751677852347</v>
      </c>
    </row>
    <row r="32" spans="1:15" s="110" customFormat="1" ht="24.95" customHeight="1" x14ac:dyDescent="0.2">
      <c r="A32" s="193"/>
      <c r="B32" s="204" t="s">
        <v>169</v>
      </c>
      <c r="C32" s="113">
        <v>0</v>
      </c>
      <c r="D32" s="115">
        <v>0</v>
      </c>
      <c r="E32" s="114">
        <v>0</v>
      </c>
      <c r="F32" s="114" t="s">
        <v>513</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6.0837619397501834</v>
      </c>
      <c r="D34" s="115">
        <v>414</v>
      </c>
      <c r="E34" s="114">
        <v>251</v>
      </c>
      <c r="F34" s="114">
        <v>434</v>
      </c>
      <c r="G34" s="114">
        <v>467</v>
      </c>
      <c r="H34" s="140">
        <v>420</v>
      </c>
      <c r="I34" s="115">
        <v>-6</v>
      </c>
      <c r="J34" s="116">
        <v>-1.4285714285714286</v>
      </c>
    </row>
    <row r="35" spans="1:10" s="110" customFormat="1" ht="24.95" customHeight="1" x14ac:dyDescent="0.2">
      <c r="A35" s="292" t="s">
        <v>171</v>
      </c>
      <c r="B35" s="293" t="s">
        <v>172</v>
      </c>
      <c r="C35" s="113">
        <v>23.423952975753124</v>
      </c>
      <c r="D35" s="115">
        <v>1594</v>
      </c>
      <c r="E35" s="114">
        <v>1052</v>
      </c>
      <c r="F35" s="114">
        <v>1871</v>
      </c>
      <c r="G35" s="114">
        <v>1379</v>
      </c>
      <c r="H35" s="140">
        <v>1910</v>
      </c>
      <c r="I35" s="115">
        <v>-316</v>
      </c>
      <c r="J35" s="116">
        <v>-16.544502617801047</v>
      </c>
    </row>
    <row r="36" spans="1:10" s="110" customFormat="1" ht="24.95" customHeight="1" x14ac:dyDescent="0.2">
      <c r="A36" s="294" t="s">
        <v>173</v>
      </c>
      <c r="B36" s="295" t="s">
        <v>174</v>
      </c>
      <c r="C36" s="125">
        <v>70.4922850844967</v>
      </c>
      <c r="D36" s="143">
        <v>4797</v>
      </c>
      <c r="E36" s="144">
        <v>4019</v>
      </c>
      <c r="F36" s="144">
        <v>5979</v>
      </c>
      <c r="G36" s="144">
        <v>4132</v>
      </c>
      <c r="H36" s="145">
        <v>4609</v>
      </c>
      <c r="I36" s="143">
        <v>188</v>
      </c>
      <c r="J36" s="146">
        <v>4.0789759166847475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6805</v>
      </c>
      <c r="F11" s="264">
        <v>5322</v>
      </c>
      <c r="G11" s="264">
        <v>8285</v>
      </c>
      <c r="H11" s="264">
        <v>5978</v>
      </c>
      <c r="I11" s="265">
        <v>6939</v>
      </c>
      <c r="J11" s="263">
        <v>-134</v>
      </c>
      <c r="K11" s="266">
        <v>-1.9311139933708028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32.902277736958119</v>
      </c>
      <c r="E13" s="115">
        <v>2239</v>
      </c>
      <c r="F13" s="114">
        <v>1847</v>
      </c>
      <c r="G13" s="114">
        <v>2558</v>
      </c>
      <c r="H13" s="114">
        <v>2248</v>
      </c>
      <c r="I13" s="140">
        <v>2379</v>
      </c>
      <c r="J13" s="115">
        <v>-140</v>
      </c>
      <c r="K13" s="116">
        <v>-5.8848255569567041</v>
      </c>
    </row>
    <row r="14" spans="1:15" ht="15.95" customHeight="1" x14ac:dyDescent="0.2">
      <c r="A14" s="306" t="s">
        <v>230</v>
      </c>
      <c r="B14" s="307"/>
      <c r="C14" s="308"/>
      <c r="D14" s="113">
        <v>51.168258633357823</v>
      </c>
      <c r="E14" s="115">
        <v>3482</v>
      </c>
      <c r="F14" s="114">
        <v>2669</v>
      </c>
      <c r="G14" s="114">
        <v>4637</v>
      </c>
      <c r="H14" s="114">
        <v>2997</v>
      </c>
      <c r="I14" s="140">
        <v>3522</v>
      </c>
      <c r="J14" s="115">
        <v>-40</v>
      </c>
      <c r="K14" s="116">
        <v>-1.1357183418512209</v>
      </c>
    </row>
    <row r="15" spans="1:15" ht="15.95" customHeight="1" x14ac:dyDescent="0.2">
      <c r="A15" s="306" t="s">
        <v>231</v>
      </c>
      <c r="B15" s="307"/>
      <c r="C15" s="308"/>
      <c r="D15" s="113">
        <v>8.0529022777369583</v>
      </c>
      <c r="E15" s="115">
        <v>548</v>
      </c>
      <c r="F15" s="114">
        <v>422</v>
      </c>
      <c r="G15" s="114">
        <v>467</v>
      </c>
      <c r="H15" s="114">
        <v>343</v>
      </c>
      <c r="I15" s="140">
        <v>516</v>
      </c>
      <c r="J15" s="115">
        <v>32</v>
      </c>
      <c r="K15" s="116">
        <v>6.2015503875968996</v>
      </c>
    </row>
    <row r="16" spans="1:15" ht="15.95" customHeight="1" x14ac:dyDescent="0.2">
      <c r="A16" s="306" t="s">
        <v>232</v>
      </c>
      <c r="B16" s="307"/>
      <c r="C16" s="308"/>
      <c r="D16" s="113">
        <v>7.8030859662013228</v>
      </c>
      <c r="E16" s="115">
        <v>531</v>
      </c>
      <c r="F16" s="114">
        <v>377</v>
      </c>
      <c r="G16" s="114">
        <v>613</v>
      </c>
      <c r="H16" s="114">
        <v>384</v>
      </c>
      <c r="I16" s="140">
        <v>518</v>
      </c>
      <c r="J16" s="115">
        <v>13</v>
      </c>
      <c r="K16" s="116">
        <v>2.5096525096525095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6.201322556943424</v>
      </c>
      <c r="E18" s="115">
        <v>422</v>
      </c>
      <c r="F18" s="114">
        <v>270</v>
      </c>
      <c r="G18" s="114">
        <v>461</v>
      </c>
      <c r="H18" s="114">
        <v>380</v>
      </c>
      <c r="I18" s="140">
        <v>419</v>
      </c>
      <c r="J18" s="115">
        <v>3</v>
      </c>
      <c r="K18" s="116">
        <v>0.71599045346062051</v>
      </c>
    </row>
    <row r="19" spans="1:11" ht="14.1" customHeight="1" x14ac:dyDescent="0.2">
      <c r="A19" s="306" t="s">
        <v>235</v>
      </c>
      <c r="B19" s="307" t="s">
        <v>236</v>
      </c>
      <c r="C19" s="308"/>
      <c r="D19" s="113">
        <v>5.9074210139603229</v>
      </c>
      <c r="E19" s="115">
        <v>402</v>
      </c>
      <c r="F19" s="114">
        <v>257</v>
      </c>
      <c r="G19" s="114">
        <v>419</v>
      </c>
      <c r="H19" s="114">
        <v>372</v>
      </c>
      <c r="I19" s="140">
        <v>408</v>
      </c>
      <c r="J19" s="115">
        <v>-6</v>
      </c>
      <c r="K19" s="116">
        <v>-1.4705882352941178</v>
      </c>
    </row>
    <row r="20" spans="1:11" ht="14.1" customHeight="1" x14ac:dyDescent="0.2">
      <c r="A20" s="306">
        <v>12</v>
      </c>
      <c r="B20" s="307" t="s">
        <v>237</v>
      </c>
      <c r="C20" s="308"/>
      <c r="D20" s="113">
        <v>1.1168258633357826</v>
      </c>
      <c r="E20" s="115">
        <v>76</v>
      </c>
      <c r="F20" s="114">
        <v>34</v>
      </c>
      <c r="G20" s="114">
        <v>60</v>
      </c>
      <c r="H20" s="114">
        <v>107</v>
      </c>
      <c r="I20" s="140">
        <v>77</v>
      </c>
      <c r="J20" s="115">
        <v>-1</v>
      </c>
      <c r="K20" s="116">
        <v>-1.2987012987012987</v>
      </c>
    </row>
    <row r="21" spans="1:11" ht="14.1" customHeight="1" x14ac:dyDescent="0.2">
      <c r="A21" s="306">
        <v>21</v>
      </c>
      <c r="B21" s="307" t="s">
        <v>238</v>
      </c>
      <c r="C21" s="308"/>
      <c r="D21" s="113">
        <v>0.67597354886113148</v>
      </c>
      <c r="E21" s="115">
        <v>46</v>
      </c>
      <c r="F21" s="114">
        <v>7</v>
      </c>
      <c r="G21" s="114" t="s">
        <v>513</v>
      </c>
      <c r="H21" s="114">
        <v>10</v>
      </c>
      <c r="I21" s="140">
        <v>39</v>
      </c>
      <c r="J21" s="115">
        <v>7</v>
      </c>
      <c r="K21" s="116">
        <v>17.948717948717949</v>
      </c>
    </row>
    <row r="22" spans="1:11" ht="14.1" customHeight="1" x14ac:dyDescent="0.2">
      <c r="A22" s="306">
        <v>22</v>
      </c>
      <c r="B22" s="307" t="s">
        <v>239</v>
      </c>
      <c r="C22" s="308"/>
      <c r="D22" s="113">
        <v>1.351947097722263</v>
      </c>
      <c r="E22" s="115">
        <v>92</v>
      </c>
      <c r="F22" s="114">
        <v>60</v>
      </c>
      <c r="G22" s="114">
        <v>151</v>
      </c>
      <c r="H22" s="114">
        <v>106</v>
      </c>
      <c r="I22" s="140">
        <v>113</v>
      </c>
      <c r="J22" s="115">
        <v>-21</v>
      </c>
      <c r="K22" s="116">
        <v>-18.584070796460178</v>
      </c>
    </row>
    <row r="23" spans="1:11" ht="14.1" customHeight="1" x14ac:dyDescent="0.2">
      <c r="A23" s="306">
        <v>23</v>
      </c>
      <c r="B23" s="307" t="s">
        <v>240</v>
      </c>
      <c r="C23" s="308"/>
      <c r="D23" s="113">
        <v>0.35268185157972082</v>
      </c>
      <c r="E23" s="115">
        <v>24</v>
      </c>
      <c r="F23" s="114">
        <v>22</v>
      </c>
      <c r="G23" s="114">
        <v>32</v>
      </c>
      <c r="H23" s="114">
        <v>32</v>
      </c>
      <c r="I23" s="140">
        <v>38</v>
      </c>
      <c r="J23" s="115">
        <v>-14</v>
      </c>
      <c r="K23" s="116">
        <v>-36.842105263157897</v>
      </c>
    </row>
    <row r="24" spans="1:11" ht="14.1" customHeight="1" x14ac:dyDescent="0.2">
      <c r="A24" s="306">
        <v>24</v>
      </c>
      <c r="B24" s="307" t="s">
        <v>241</v>
      </c>
      <c r="C24" s="308"/>
      <c r="D24" s="113">
        <v>2.2777369581190303</v>
      </c>
      <c r="E24" s="115">
        <v>155</v>
      </c>
      <c r="F24" s="114">
        <v>99</v>
      </c>
      <c r="G24" s="114">
        <v>317</v>
      </c>
      <c r="H24" s="114">
        <v>177</v>
      </c>
      <c r="I24" s="140">
        <v>224</v>
      </c>
      <c r="J24" s="115">
        <v>-69</v>
      </c>
      <c r="K24" s="116">
        <v>-30.803571428571427</v>
      </c>
    </row>
    <row r="25" spans="1:11" ht="14.1" customHeight="1" x14ac:dyDescent="0.2">
      <c r="A25" s="306">
        <v>25</v>
      </c>
      <c r="B25" s="307" t="s">
        <v>242</v>
      </c>
      <c r="C25" s="308"/>
      <c r="D25" s="113">
        <v>4.4819985304922847</v>
      </c>
      <c r="E25" s="115">
        <v>305</v>
      </c>
      <c r="F25" s="114">
        <v>177</v>
      </c>
      <c r="G25" s="114">
        <v>326</v>
      </c>
      <c r="H25" s="114">
        <v>228</v>
      </c>
      <c r="I25" s="140">
        <v>396</v>
      </c>
      <c r="J25" s="115">
        <v>-91</v>
      </c>
      <c r="K25" s="116">
        <v>-22.979797979797979</v>
      </c>
    </row>
    <row r="26" spans="1:11" ht="14.1" customHeight="1" x14ac:dyDescent="0.2">
      <c r="A26" s="306">
        <v>26</v>
      </c>
      <c r="B26" s="307" t="s">
        <v>243</v>
      </c>
      <c r="C26" s="308"/>
      <c r="D26" s="113">
        <v>2.5569434239529758</v>
      </c>
      <c r="E26" s="115">
        <v>174</v>
      </c>
      <c r="F26" s="114">
        <v>97</v>
      </c>
      <c r="G26" s="114">
        <v>222</v>
      </c>
      <c r="H26" s="114">
        <v>100</v>
      </c>
      <c r="I26" s="140">
        <v>163</v>
      </c>
      <c r="J26" s="115">
        <v>11</v>
      </c>
      <c r="K26" s="116">
        <v>6.7484662576687118</v>
      </c>
    </row>
    <row r="27" spans="1:11" ht="14.1" customHeight="1" x14ac:dyDescent="0.2">
      <c r="A27" s="306">
        <v>27</v>
      </c>
      <c r="B27" s="307" t="s">
        <v>244</v>
      </c>
      <c r="C27" s="308"/>
      <c r="D27" s="113">
        <v>1.2490815576781777</v>
      </c>
      <c r="E27" s="115">
        <v>85</v>
      </c>
      <c r="F27" s="114">
        <v>81</v>
      </c>
      <c r="G27" s="114">
        <v>93</v>
      </c>
      <c r="H27" s="114">
        <v>61</v>
      </c>
      <c r="I27" s="140">
        <v>113</v>
      </c>
      <c r="J27" s="115">
        <v>-28</v>
      </c>
      <c r="K27" s="116">
        <v>-24.778761061946902</v>
      </c>
    </row>
    <row r="28" spans="1:11" ht="14.1" customHeight="1" x14ac:dyDescent="0.2">
      <c r="A28" s="306">
        <v>28</v>
      </c>
      <c r="B28" s="307" t="s">
        <v>245</v>
      </c>
      <c r="C28" s="308"/>
      <c r="D28" s="113">
        <v>0.14695077149155034</v>
      </c>
      <c r="E28" s="115">
        <v>10</v>
      </c>
      <c r="F28" s="114">
        <v>10</v>
      </c>
      <c r="G28" s="114">
        <v>12</v>
      </c>
      <c r="H28" s="114">
        <v>13</v>
      </c>
      <c r="I28" s="140">
        <v>12</v>
      </c>
      <c r="J28" s="115">
        <v>-2</v>
      </c>
      <c r="K28" s="116">
        <v>-16.666666666666668</v>
      </c>
    </row>
    <row r="29" spans="1:11" ht="14.1" customHeight="1" x14ac:dyDescent="0.2">
      <c r="A29" s="306">
        <v>29</v>
      </c>
      <c r="B29" s="307" t="s">
        <v>246</v>
      </c>
      <c r="C29" s="308"/>
      <c r="D29" s="113">
        <v>2.8655400440852317</v>
      </c>
      <c r="E29" s="115">
        <v>195</v>
      </c>
      <c r="F29" s="114">
        <v>185</v>
      </c>
      <c r="G29" s="114">
        <v>250</v>
      </c>
      <c r="H29" s="114">
        <v>180</v>
      </c>
      <c r="I29" s="140">
        <v>205</v>
      </c>
      <c r="J29" s="115">
        <v>-10</v>
      </c>
      <c r="K29" s="116">
        <v>-4.8780487804878048</v>
      </c>
    </row>
    <row r="30" spans="1:11" ht="14.1" customHeight="1" x14ac:dyDescent="0.2">
      <c r="A30" s="306" t="s">
        <v>247</v>
      </c>
      <c r="B30" s="307" t="s">
        <v>248</v>
      </c>
      <c r="C30" s="308"/>
      <c r="D30" s="113" t="s">
        <v>513</v>
      </c>
      <c r="E30" s="115" t="s">
        <v>513</v>
      </c>
      <c r="F30" s="114">
        <v>73</v>
      </c>
      <c r="G30" s="114" t="s">
        <v>513</v>
      </c>
      <c r="H30" s="114">
        <v>66</v>
      </c>
      <c r="I30" s="140" t="s">
        <v>513</v>
      </c>
      <c r="J30" s="115" t="s">
        <v>513</v>
      </c>
      <c r="K30" s="116" t="s">
        <v>513</v>
      </c>
    </row>
    <row r="31" spans="1:11" ht="14.1" customHeight="1" x14ac:dyDescent="0.2">
      <c r="A31" s="306" t="s">
        <v>249</v>
      </c>
      <c r="B31" s="307" t="s">
        <v>250</v>
      </c>
      <c r="C31" s="308"/>
      <c r="D31" s="113">
        <v>1.792799412196914</v>
      </c>
      <c r="E31" s="115">
        <v>122</v>
      </c>
      <c r="F31" s="114">
        <v>112</v>
      </c>
      <c r="G31" s="114">
        <v>157</v>
      </c>
      <c r="H31" s="114">
        <v>114</v>
      </c>
      <c r="I31" s="140">
        <v>132</v>
      </c>
      <c r="J31" s="115">
        <v>-10</v>
      </c>
      <c r="K31" s="116">
        <v>-7.5757575757575761</v>
      </c>
    </row>
    <row r="32" spans="1:11" ht="14.1" customHeight="1" x14ac:dyDescent="0.2">
      <c r="A32" s="306">
        <v>31</v>
      </c>
      <c r="B32" s="307" t="s">
        <v>251</v>
      </c>
      <c r="C32" s="308"/>
      <c r="D32" s="113">
        <v>0.69066862601028656</v>
      </c>
      <c r="E32" s="115">
        <v>47</v>
      </c>
      <c r="F32" s="114">
        <v>34</v>
      </c>
      <c r="G32" s="114">
        <v>40</v>
      </c>
      <c r="H32" s="114">
        <v>41</v>
      </c>
      <c r="I32" s="140">
        <v>50</v>
      </c>
      <c r="J32" s="115">
        <v>-3</v>
      </c>
      <c r="K32" s="116">
        <v>-6</v>
      </c>
    </row>
    <row r="33" spans="1:11" ht="14.1" customHeight="1" x14ac:dyDescent="0.2">
      <c r="A33" s="306">
        <v>32</v>
      </c>
      <c r="B33" s="307" t="s">
        <v>252</v>
      </c>
      <c r="C33" s="308"/>
      <c r="D33" s="113">
        <v>4.7465099191770754</v>
      </c>
      <c r="E33" s="115">
        <v>323</v>
      </c>
      <c r="F33" s="114">
        <v>183</v>
      </c>
      <c r="G33" s="114">
        <v>309</v>
      </c>
      <c r="H33" s="114">
        <v>282</v>
      </c>
      <c r="I33" s="140">
        <v>337</v>
      </c>
      <c r="J33" s="115">
        <v>-14</v>
      </c>
      <c r="K33" s="116">
        <v>-4.1543026706231458</v>
      </c>
    </row>
    <row r="34" spans="1:11" ht="14.1" customHeight="1" x14ac:dyDescent="0.2">
      <c r="A34" s="306">
        <v>33</v>
      </c>
      <c r="B34" s="307" t="s">
        <v>253</v>
      </c>
      <c r="C34" s="308"/>
      <c r="D34" s="113">
        <v>2.0867009551800146</v>
      </c>
      <c r="E34" s="115">
        <v>142</v>
      </c>
      <c r="F34" s="114">
        <v>83</v>
      </c>
      <c r="G34" s="114">
        <v>156</v>
      </c>
      <c r="H34" s="114">
        <v>135</v>
      </c>
      <c r="I34" s="140">
        <v>169</v>
      </c>
      <c r="J34" s="115">
        <v>-27</v>
      </c>
      <c r="K34" s="116">
        <v>-15.976331360946746</v>
      </c>
    </row>
    <row r="35" spans="1:11" ht="14.1" customHeight="1" x14ac:dyDescent="0.2">
      <c r="A35" s="306">
        <v>34</v>
      </c>
      <c r="B35" s="307" t="s">
        <v>254</v>
      </c>
      <c r="C35" s="308"/>
      <c r="D35" s="113">
        <v>2.1895664952241001</v>
      </c>
      <c r="E35" s="115">
        <v>149</v>
      </c>
      <c r="F35" s="114">
        <v>80</v>
      </c>
      <c r="G35" s="114">
        <v>221</v>
      </c>
      <c r="H35" s="114">
        <v>129</v>
      </c>
      <c r="I35" s="140">
        <v>158</v>
      </c>
      <c r="J35" s="115">
        <v>-9</v>
      </c>
      <c r="K35" s="116">
        <v>-5.6962025316455698</v>
      </c>
    </row>
    <row r="36" spans="1:11" ht="14.1" customHeight="1" x14ac:dyDescent="0.2">
      <c r="A36" s="306">
        <v>41</v>
      </c>
      <c r="B36" s="307" t="s">
        <v>255</v>
      </c>
      <c r="C36" s="308"/>
      <c r="D36" s="113">
        <v>1.4695077149155034</v>
      </c>
      <c r="E36" s="115">
        <v>100</v>
      </c>
      <c r="F36" s="114">
        <v>67</v>
      </c>
      <c r="G36" s="114">
        <v>76</v>
      </c>
      <c r="H36" s="114">
        <v>63</v>
      </c>
      <c r="I36" s="140">
        <v>69</v>
      </c>
      <c r="J36" s="115">
        <v>31</v>
      </c>
      <c r="K36" s="116">
        <v>44.927536231884055</v>
      </c>
    </row>
    <row r="37" spans="1:11" ht="14.1" customHeight="1" x14ac:dyDescent="0.2">
      <c r="A37" s="306">
        <v>42</v>
      </c>
      <c r="B37" s="307" t="s">
        <v>256</v>
      </c>
      <c r="C37" s="308"/>
      <c r="D37" s="113">
        <v>0.10286554004408523</v>
      </c>
      <c r="E37" s="115">
        <v>7</v>
      </c>
      <c r="F37" s="114">
        <v>5</v>
      </c>
      <c r="G37" s="114">
        <v>9</v>
      </c>
      <c r="H37" s="114">
        <v>3</v>
      </c>
      <c r="I37" s="140">
        <v>13</v>
      </c>
      <c r="J37" s="115">
        <v>-6</v>
      </c>
      <c r="K37" s="116">
        <v>-46.153846153846153</v>
      </c>
    </row>
    <row r="38" spans="1:11" ht="14.1" customHeight="1" x14ac:dyDescent="0.2">
      <c r="A38" s="306">
        <v>43</v>
      </c>
      <c r="B38" s="307" t="s">
        <v>257</v>
      </c>
      <c r="C38" s="308"/>
      <c r="D38" s="113">
        <v>0.9992652461425422</v>
      </c>
      <c r="E38" s="115">
        <v>68</v>
      </c>
      <c r="F38" s="114">
        <v>46</v>
      </c>
      <c r="G38" s="114">
        <v>89</v>
      </c>
      <c r="H38" s="114">
        <v>56</v>
      </c>
      <c r="I38" s="140">
        <v>66</v>
      </c>
      <c r="J38" s="115">
        <v>2</v>
      </c>
      <c r="K38" s="116">
        <v>3.0303030303030303</v>
      </c>
    </row>
    <row r="39" spans="1:11" ht="14.1" customHeight="1" x14ac:dyDescent="0.2">
      <c r="A39" s="306">
        <v>51</v>
      </c>
      <c r="B39" s="307" t="s">
        <v>258</v>
      </c>
      <c r="C39" s="308"/>
      <c r="D39" s="113">
        <v>10.066127847171197</v>
      </c>
      <c r="E39" s="115">
        <v>685</v>
      </c>
      <c r="F39" s="114">
        <v>643</v>
      </c>
      <c r="G39" s="114">
        <v>789</v>
      </c>
      <c r="H39" s="114">
        <v>614</v>
      </c>
      <c r="I39" s="140">
        <v>636</v>
      </c>
      <c r="J39" s="115">
        <v>49</v>
      </c>
      <c r="K39" s="116">
        <v>7.7044025157232703</v>
      </c>
    </row>
    <row r="40" spans="1:11" ht="14.1" customHeight="1" x14ac:dyDescent="0.2">
      <c r="A40" s="306" t="s">
        <v>259</v>
      </c>
      <c r="B40" s="307" t="s">
        <v>260</v>
      </c>
      <c r="C40" s="308"/>
      <c r="D40" s="113">
        <v>9.6105804555473924</v>
      </c>
      <c r="E40" s="115">
        <v>654</v>
      </c>
      <c r="F40" s="114">
        <v>588</v>
      </c>
      <c r="G40" s="114">
        <v>683</v>
      </c>
      <c r="H40" s="114">
        <v>565</v>
      </c>
      <c r="I40" s="140">
        <v>587</v>
      </c>
      <c r="J40" s="115">
        <v>67</v>
      </c>
      <c r="K40" s="116">
        <v>11.41396933560477</v>
      </c>
    </row>
    <row r="41" spans="1:11" ht="14.1" customHeight="1" x14ac:dyDescent="0.2">
      <c r="A41" s="306"/>
      <c r="B41" s="307" t="s">
        <v>261</v>
      </c>
      <c r="C41" s="308"/>
      <c r="D41" s="113">
        <v>7.1418074944893464</v>
      </c>
      <c r="E41" s="115">
        <v>486</v>
      </c>
      <c r="F41" s="114">
        <v>350</v>
      </c>
      <c r="G41" s="114">
        <v>503</v>
      </c>
      <c r="H41" s="114">
        <v>431</v>
      </c>
      <c r="I41" s="140">
        <v>468</v>
      </c>
      <c r="J41" s="115">
        <v>18</v>
      </c>
      <c r="K41" s="116">
        <v>3.8461538461538463</v>
      </c>
    </row>
    <row r="42" spans="1:11" ht="14.1" customHeight="1" x14ac:dyDescent="0.2">
      <c r="A42" s="306">
        <v>52</v>
      </c>
      <c r="B42" s="307" t="s">
        <v>262</v>
      </c>
      <c r="C42" s="308"/>
      <c r="D42" s="113">
        <v>4.5701689933872149</v>
      </c>
      <c r="E42" s="115">
        <v>311</v>
      </c>
      <c r="F42" s="114">
        <v>209</v>
      </c>
      <c r="G42" s="114">
        <v>294</v>
      </c>
      <c r="H42" s="114">
        <v>242</v>
      </c>
      <c r="I42" s="140">
        <v>329</v>
      </c>
      <c r="J42" s="115">
        <v>-18</v>
      </c>
      <c r="K42" s="116">
        <v>-5.4711246200607899</v>
      </c>
    </row>
    <row r="43" spans="1:11" ht="14.1" customHeight="1" x14ac:dyDescent="0.2">
      <c r="A43" s="306" t="s">
        <v>263</v>
      </c>
      <c r="B43" s="307" t="s">
        <v>264</v>
      </c>
      <c r="C43" s="308"/>
      <c r="D43" s="113">
        <v>4.2027920646583397</v>
      </c>
      <c r="E43" s="115">
        <v>286</v>
      </c>
      <c r="F43" s="114">
        <v>186</v>
      </c>
      <c r="G43" s="114">
        <v>266</v>
      </c>
      <c r="H43" s="114">
        <v>221</v>
      </c>
      <c r="I43" s="140">
        <v>295</v>
      </c>
      <c r="J43" s="115">
        <v>-9</v>
      </c>
      <c r="K43" s="116">
        <v>-3.0508474576271185</v>
      </c>
    </row>
    <row r="44" spans="1:11" ht="14.1" customHeight="1" x14ac:dyDescent="0.2">
      <c r="A44" s="306">
        <v>53</v>
      </c>
      <c r="B44" s="307" t="s">
        <v>265</v>
      </c>
      <c r="C44" s="308"/>
      <c r="D44" s="113">
        <v>1.778104335047759</v>
      </c>
      <c r="E44" s="115">
        <v>121</v>
      </c>
      <c r="F44" s="114">
        <v>110</v>
      </c>
      <c r="G44" s="114">
        <v>149</v>
      </c>
      <c r="H44" s="114">
        <v>112</v>
      </c>
      <c r="I44" s="140">
        <v>98</v>
      </c>
      <c r="J44" s="115">
        <v>23</v>
      </c>
      <c r="K44" s="116">
        <v>23.469387755102041</v>
      </c>
    </row>
    <row r="45" spans="1:11" ht="14.1" customHeight="1" x14ac:dyDescent="0.2">
      <c r="A45" s="306" t="s">
        <v>266</v>
      </c>
      <c r="B45" s="307" t="s">
        <v>267</v>
      </c>
      <c r="C45" s="308"/>
      <c r="D45" s="113">
        <v>1.778104335047759</v>
      </c>
      <c r="E45" s="115">
        <v>121</v>
      </c>
      <c r="F45" s="114">
        <v>108</v>
      </c>
      <c r="G45" s="114">
        <v>147</v>
      </c>
      <c r="H45" s="114">
        <v>109</v>
      </c>
      <c r="I45" s="140">
        <v>98</v>
      </c>
      <c r="J45" s="115">
        <v>23</v>
      </c>
      <c r="K45" s="116">
        <v>23.469387755102041</v>
      </c>
    </row>
    <row r="46" spans="1:11" ht="14.1" customHeight="1" x14ac:dyDescent="0.2">
      <c r="A46" s="306">
        <v>54</v>
      </c>
      <c r="B46" s="307" t="s">
        <v>268</v>
      </c>
      <c r="C46" s="308"/>
      <c r="D46" s="113">
        <v>3.4680382072005878</v>
      </c>
      <c r="E46" s="115">
        <v>236</v>
      </c>
      <c r="F46" s="114">
        <v>181</v>
      </c>
      <c r="G46" s="114">
        <v>346</v>
      </c>
      <c r="H46" s="114">
        <v>215</v>
      </c>
      <c r="I46" s="140">
        <v>198</v>
      </c>
      <c r="J46" s="115">
        <v>38</v>
      </c>
      <c r="K46" s="116">
        <v>19.19191919191919</v>
      </c>
    </row>
    <row r="47" spans="1:11" ht="14.1" customHeight="1" x14ac:dyDescent="0.2">
      <c r="A47" s="306">
        <v>61</v>
      </c>
      <c r="B47" s="307" t="s">
        <v>269</v>
      </c>
      <c r="C47" s="308"/>
      <c r="D47" s="113">
        <v>2.2924320352681851</v>
      </c>
      <c r="E47" s="115">
        <v>156</v>
      </c>
      <c r="F47" s="114">
        <v>105</v>
      </c>
      <c r="G47" s="114">
        <v>158</v>
      </c>
      <c r="H47" s="114">
        <v>141</v>
      </c>
      <c r="I47" s="140">
        <v>143</v>
      </c>
      <c r="J47" s="115">
        <v>13</v>
      </c>
      <c r="K47" s="116">
        <v>9.0909090909090917</v>
      </c>
    </row>
    <row r="48" spans="1:11" ht="14.1" customHeight="1" x14ac:dyDescent="0.2">
      <c r="A48" s="306">
        <v>62</v>
      </c>
      <c r="B48" s="307" t="s">
        <v>270</v>
      </c>
      <c r="C48" s="308"/>
      <c r="D48" s="113">
        <v>8.8611315209404857</v>
      </c>
      <c r="E48" s="115">
        <v>603</v>
      </c>
      <c r="F48" s="114">
        <v>506</v>
      </c>
      <c r="G48" s="114">
        <v>683</v>
      </c>
      <c r="H48" s="114">
        <v>565</v>
      </c>
      <c r="I48" s="140">
        <v>506</v>
      </c>
      <c r="J48" s="115">
        <v>97</v>
      </c>
      <c r="K48" s="116">
        <v>19.169960474308301</v>
      </c>
    </row>
    <row r="49" spans="1:11" ht="14.1" customHeight="1" x14ac:dyDescent="0.2">
      <c r="A49" s="306">
        <v>63</v>
      </c>
      <c r="B49" s="307" t="s">
        <v>271</v>
      </c>
      <c r="C49" s="308"/>
      <c r="D49" s="113">
        <v>3.0565760470242469</v>
      </c>
      <c r="E49" s="115">
        <v>208</v>
      </c>
      <c r="F49" s="114">
        <v>248</v>
      </c>
      <c r="G49" s="114">
        <v>326</v>
      </c>
      <c r="H49" s="114">
        <v>302</v>
      </c>
      <c r="I49" s="140">
        <v>332</v>
      </c>
      <c r="J49" s="115">
        <v>-124</v>
      </c>
      <c r="K49" s="116">
        <v>-37.349397590361448</v>
      </c>
    </row>
    <row r="50" spans="1:11" ht="14.1" customHeight="1" x14ac:dyDescent="0.2">
      <c r="A50" s="306" t="s">
        <v>272</v>
      </c>
      <c r="B50" s="307" t="s">
        <v>273</v>
      </c>
      <c r="C50" s="308"/>
      <c r="D50" s="113">
        <v>0.57310800881704627</v>
      </c>
      <c r="E50" s="115">
        <v>39</v>
      </c>
      <c r="F50" s="114">
        <v>82</v>
      </c>
      <c r="G50" s="114">
        <v>146</v>
      </c>
      <c r="H50" s="114">
        <v>112</v>
      </c>
      <c r="I50" s="140">
        <v>102</v>
      </c>
      <c r="J50" s="115">
        <v>-63</v>
      </c>
      <c r="K50" s="116">
        <v>-61.764705882352942</v>
      </c>
    </row>
    <row r="51" spans="1:11" ht="14.1" customHeight="1" x14ac:dyDescent="0.2">
      <c r="A51" s="306" t="s">
        <v>274</v>
      </c>
      <c r="B51" s="307" t="s">
        <v>275</v>
      </c>
      <c r="C51" s="308"/>
      <c r="D51" s="113">
        <v>2.21895664952241</v>
      </c>
      <c r="E51" s="115">
        <v>151</v>
      </c>
      <c r="F51" s="114">
        <v>158</v>
      </c>
      <c r="G51" s="114">
        <v>161</v>
      </c>
      <c r="H51" s="114">
        <v>175</v>
      </c>
      <c r="I51" s="140">
        <v>216</v>
      </c>
      <c r="J51" s="115">
        <v>-65</v>
      </c>
      <c r="K51" s="116">
        <v>-30.092592592592592</v>
      </c>
    </row>
    <row r="52" spans="1:11" ht="14.1" customHeight="1" x14ac:dyDescent="0.2">
      <c r="A52" s="306">
        <v>71</v>
      </c>
      <c r="B52" s="307" t="s">
        <v>276</v>
      </c>
      <c r="C52" s="308"/>
      <c r="D52" s="113">
        <v>9.4930198383541509</v>
      </c>
      <c r="E52" s="115">
        <v>646</v>
      </c>
      <c r="F52" s="114">
        <v>404</v>
      </c>
      <c r="G52" s="114">
        <v>572</v>
      </c>
      <c r="H52" s="114">
        <v>442</v>
      </c>
      <c r="I52" s="140">
        <v>645</v>
      </c>
      <c r="J52" s="115">
        <v>1</v>
      </c>
      <c r="K52" s="116">
        <v>0.15503875968992248</v>
      </c>
    </row>
    <row r="53" spans="1:11" ht="14.1" customHeight="1" x14ac:dyDescent="0.2">
      <c r="A53" s="306" t="s">
        <v>277</v>
      </c>
      <c r="B53" s="307" t="s">
        <v>278</v>
      </c>
      <c r="C53" s="308"/>
      <c r="D53" s="113">
        <v>3.6296840558412931</v>
      </c>
      <c r="E53" s="115">
        <v>247</v>
      </c>
      <c r="F53" s="114">
        <v>151</v>
      </c>
      <c r="G53" s="114">
        <v>187</v>
      </c>
      <c r="H53" s="114">
        <v>143</v>
      </c>
      <c r="I53" s="140">
        <v>237</v>
      </c>
      <c r="J53" s="115">
        <v>10</v>
      </c>
      <c r="K53" s="116">
        <v>4.2194092827004219</v>
      </c>
    </row>
    <row r="54" spans="1:11" ht="14.1" customHeight="1" x14ac:dyDescent="0.2">
      <c r="A54" s="306" t="s">
        <v>279</v>
      </c>
      <c r="B54" s="307" t="s">
        <v>280</v>
      </c>
      <c r="C54" s="308"/>
      <c r="D54" s="113">
        <v>4.9816311535635558</v>
      </c>
      <c r="E54" s="115">
        <v>339</v>
      </c>
      <c r="F54" s="114">
        <v>226</v>
      </c>
      <c r="G54" s="114">
        <v>351</v>
      </c>
      <c r="H54" s="114">
        <v>268</v>
      </c>
      <c r="I54" s="140">
        <v>352</v>
      </c>
      <c r="J54" s="115">
        <v>-13</v>
      </c>
      <c r="K54" s="116">
        <v>-3.6931818181818183</v>
      </c>
    </row>
    <row r="55" spans="1:11" ht="14.1" customHeight="1" x14ac:dyDescent="0.2">
      <c r="A55" s="306">
        <v>72</v>
      </c>
      <c r="B55" s="307" t="s">
        <v>281</v>
      </c>
      <c r="C55" s="308"/>
      <c r="D55" s="113">
        <v>1.6311535635562087</v>
      </c>
      <c r="E55" s="115">
        <v>111</v>
      </c>
      <c r="F55" s="114">
        <v>83</v>
      </c>
      <c r="G55" s="114">
        <v>120</v>
      </c>
      <c r="H55" s="114">
        <v>71</v>
      </c>
      <c r="I55" s="140">
        <v>96</v>
      </c>
      <c r="J55" s="115">
        <v>15</v>
      </c>
      <c r="K55" s="116">
        <v>15.625</v>
      </c>
    </row>
    <row r="56" spans="1:11" ht="14.1" customHeight="1" x14ac:dyDescent="0.2">
      <c r="A56" s="306" t="s">
        <v>282</v>
      </c>
      <c r="B56" s="307" t="s">
        <v>283</v>
      </c>
      <c r="C56" s="308"/>
      <c r="D56" s="113">
        <v>0.42615723732549599</v>
      </c>
      <c r="E56" s="115">
        <v>29</v>
      </c>
      <c r="F56" s="114">
        <v>30</v>
      </c>
      <c r="G56" s="114">
        <v>47</v>
      </c>
      <c r="H56" s="114">
        <v>16</v>
      </c>
      <c r="I56" s="140">
        <v>35</v>
      </c>
      <c r="J56" s="115">
        <v>-6</v>
      </c>
      <c r="K56" s="116">
        <v>-17.142857142857142</v>
      </c>
    </row>
    <row r="57" spans="1:11" ht="14.1" customHeight="1" x14ac:dyDescent="0.2">
      <c r="A57" s="306" t="s">
        <v>284</v>
      </c>
      <c r="B57" s="307" t="s">
        <v>285</v>
      </c>
      <c r="C57" s="308"/>
      <c r="D57" s="113">
        <v>0.91109478324761206</v>
      </c>
      <c r="E57" s="115">
        <v>62</v>
      </c>
      <c r="F57" s="114">
        <v>34</v>
      </c>
      <c r="G57" s="114">
        <v>35</v>
      </c>
      <c r="H57" s="114">
        <v>42</v>
      </c>
      <c r="I57" s="140">
        <v>36</v>
      </c>
      <c r="J57" s="115">
        <v>26</v>
      </c>
      <c r="K57" s="116">
        <v>72.222222222222229</v>
      </c>
    </row>
    <row r="58" spans="1:11" ht="14.1" customHeight="1" x14ac:dyDescent="0.2">
      <c r="A58" s="306">
        <v>73</v>
      </c>
      <c r="B58" s="307" t="s">
        <v>286</v>
      </c>
      <c r="C58" s="308"/>
      <c r="D58" s="113">
        <v>1.351947097722263</v>
      </c>
      <c r="E58" s="115">
        <v>92</v>
      </c>
      <c r="F58" s="114">
        <v>77</v>
      </c>
      <c r="G58" s="114">
        <v>115</v>
      </c>
      <c r="H58" s="114">
        <v>95</v>
      </c>
      <c r="I58" s="140">
        <v>74</v>
      </c>
      <c r="J58" s="115">
        <v>18</v>
      </c>
      <c r="K58" s="116">
        <v>24.324324324324323</v>
      </c>
    </row>
    <row r="59" spans="1:11" ht="14.1" customHeight="1" x14ac:dyDescent="0.2">
      <c r="A59" s="306" t="s">
        <v>287</v>
      </c>
      <c r="B59" s="307" t="s">
        <v>288</v>
      </c>
      <c r="C59" s="308"/>
      <c r="D59" s="113">
        <v>1.1021307861866274</v>
      </c>
      <c r="E59" s="115">
        <v>75</v>
      </c>
      <c r="F59" s="114">
        <v>54</v>
      </c>
      <c r="G59" s="114">
        <v>91</v>
      </c>
      <c r="H59" s="114">
        <v>77</v>
      </c>
      <c r="I59" s="140">
        <v>52</v>
      </c>
      <c r="J59" s="115">
        <v>23</v>
      </c>
      <c r="K59" s="116">
        <v>44.230769230769234</v>
      </c>
    </row>
    <row r="60" spans="1:11" ht="14.1" customHeight="1" x14ac:dyDescent="0.2">
      <c r="A60" s="306">
        <v>81</v>
      </c>
      <c r="B60" s="307" t="s">
        <v>289</v>
      </c>
      <c r="C60" s="308"/>
      <c r="D60" s="113">
        <v>6.4364437913299044</v>
      </c>
      <c r="E60" s="115">
        <v>438</v>
      </c>
      <c r="F60" s="114">
        <v>373</v>
      </c>
      <c r="G60" s="114">
        <v>549</v>
      </c>
      <c r="H60" s="114">
        <v>354</v>
      </c>
      <c r="I60" s="140">
        <v>438</v>
      </c>
      <c r="J60" s="115">
        <v>0</v>
      </c>
      <c r="K60" s="116">
        <v>0</v>
      </c>
    </row>
    <row r="61" spans="1:11" ht="14.1" customHeight="1" x14ac:dyDescent="0.2">
      <c r="A61" s="306" t="s">
        <v>290</v>
      </c>
      <c r="B61" s="307" t="s">
        <v>291</v>
      </c>
      <c r="C61" s="308"/>
      <c r="D61" s="113">
        <v>1.6311535635562087</v>
      </c>
      <c r="E61" s="115">
        <v>111</v>
      </c>
      <c r="F61" s="114">
        <v>98</v>
      </c>
      <c r="G61" s="114">
        <v>214</v>
      </c>
      <c r="H61" s="114">
        <v>134</v>
      </c>
      <c r="I61" s="140">
        <v>120</v>
      </c>
      <c r="J61" s="115">
        <v>-9</v>
      </c>
      <c r="K61" s="116">
        <v>-7.5</v>
      </c>
    </row>
    <row r="62" spans="1:11" ht="14.1" customHeight="1" x14ac:dyDescent="0.2">
      <c r="A62" s="306" t="s">
        <v>292</v>
      </c>
      <c r="B62" s="307" t="s">
        <v>293</v>
      </c>
      <c r="C62" s="308"/>
      <c r="D62" s="113">
        <v>2.6157237325495957</v>
      </c>
      <c r="E62" s="115">
        <v>178</v>
      </c>
      <c r="F62" s="114">
        <v>181</v>
      </c>
      <c r="G62" s="114">
        <v>238</v>
      </c>
      <c r="H62" s="114">
        <v>127</v>
      </c>
      <c r="I62" s="140">
        <v>190</v>
      </c>
      <c r="J62" s="115">
        <v>-12</v>
      </c>
      <c r="K62" s="116">
        <v>-6.3157894736842106</v>
      </c>
    </row>
    <row r="63" spans="1:11" ht="14.1" customHeight="1" x14ac:dyDescent="0.2">
      <c r="A63" s="306"/>
      <c r="B63" s="307" t="s">
        <v>294</v>
      </c>
      <c r="C63" s="308"/>
      <c r="D63" s="113">
        <v>2.3512123438648054</v>
      </c>
      <c r="E63" s="115">
        <v>160</v>
      </c>
      <c r="F63" s="114">
        <v>148</v>
      </c>
      <c r="G63" s="114">
        <v>208</v>
      </c>
      <c r="H63" s="114">
        <v>111</v>
      </c>
      <c r="I63" s="140">
        <v>169</v>
      </c>
      <c r="J63" s="115">
        <v>-9</v>
      </c>
      <c r="K63" s="116">
        <v>-5.3254437869822482</v>
      </c>
    </row>
    <row r="64" spans="1:11" ht="14.1" customHeight="1" x14ac:dyDescent="0.2">
      <c r="A64" s="306" t="s">
        <v>295</v>
      </c>
      <c r="B64" s="307" t="s">
        <v>296</v>
      </c>
      <c r="C64" s="308"/>
      <c r="D64" s="113">
        <v>1.0874357090374724</v>
      </c>
      <c r="E64" s="115">
        <v>74</v>
      </c>
      <c r="F64" s="114">
        <v>34</v>
      </c>
      <c r="G64" s="114">
        <v>36</v>
      </c>
      <c r="H64" s="114">
        <v>35</v>
      </c>
      <c r="I64" s="140">
        <v>47</v>
      </c>
      <c r="J64" s="115">
        <v>27</v>
      </c>
      <c r="K64" s="116">
        <v>57.446808510638299</v>
      </c>
    </row>
    <row r="65" spans="1:11" ht="14.1" customHeight="1" x14ac:dyDescent="0.2">
      <c r="A65" s="306" t="s">
        <v>297</v>
      </c>
      <c r="B65" s="307" t="s">
        <v>298</v>
      </c>
      <c r="C65" s="308"/>
      <c r="D65" s="113">
        <v>0.48493754592211608</v>
      </c>
      <c r="E65" s="115">
        <v>33</v>
      </c>
      <c r="F65" s="114">
        <v>35</v>
      </c>
      <c r="G65" s="114">
        <v>16</v>
      </c>
      <c r="H65" s="114">
        <v>26</v>
      </c>
      <c r="I65" s="140">
        <v>37</v>
      </c>
      <c r="J65" s="115">
        <v>-4</v>
      </c>
      <c r="K65" s="116">
        <v>-10.810810810810811</v>
      </c>
    </row>
    <row r="66" spans="1:11" ht="14.1" customHeight="1" x14ac:dyDescent="0.2">
      <c r="A66" s="306">
        <v>82</v>
      </c>
      <c r="B66" s="307" t="s">
        <v>299</v>
      </c>
      <c r="C66" s="308"/>
      <c r="D66" s="113">
        <v>4.3056576047024251</v>
      </c>
      <c r="E66" s="115">
        <v>293</v>
      </c>
      <c r="F66" s="114">
        <v>403</v>
      </c>
      <c r="G66" s="114">
        <v>436</v>
      </c>
      <c r="H66" s="114">
        <v>349</v>
      </c>
      <c r="I66" s="140">
        <v>309</v>
      </c>
      <c r="J66" s="115">
        <v>-16</v>
      </c>
      <c r="K66" s="116">
        <v>-5.1779935275080904</v>
      </c>
    </row>
    <row r="67" spans="1:11" ht="14.1" customHeight="1" x14ac:dyDescent="0.2">
      <c r="A67" s="306" t="s">
        <v>300</v>
      </c>
      <c r="B67" s="307" t="s">
        <v>301</v>
      </c>
      <c r="C67" s="308"/>
      <c r="D67" s="113">
        <v>3.3357825128581924</v>
      </c>
      <c r="E67" s="115">
        <v>227</v>
      </c>
      <c r="F67" s="114">
        <v>332</v>
      </c>
      <c r="G67" s="114">
        <v>325</v>
      </c>
      <c r="H67" s="114">
        <v>264</v>
      </c>
      <c r="I67" s="140">
        <v>231</v>
      </c>
      <c r="J67" s="115">
        <v>-4</v>
      </c>
      <c r="K67" s="116">
        <v>-1.7316017316017316</v>
      </c>
    </row>
    <row r="68" spans="1:11" ht="14.1" customHeight="1" x14ac:dyDescent="0.2">
      <c r="A68" s="306" t="s">
        <v>302</v>
      </c>
      <c r="B68" s="307" t="s">
        <v>303</v>
      </c>
      <c r="C68" s="308"/>
      <c r="D68" s="113">
        <v>0.54371785451873622</v>
      </c>
      <c r="E68" s="115">
        <v>37</v>
      </c>
      <c r="F68" s="114">
        <v>40</v>
      </c>
      <c r="G68" s="114">
        <v>77</v>
      </c>
      <c r="H68" s="114">
        <v>68</v>
      </c>
      <c r="I68" s="140">
        <v>45</v>
      </c>
      <c r="J68" s="115">
        <v>-8</v>
      </c>
      <c r="K68" s="116">
        <v>-17.777777777777779</v>
      </c>
    </row>
    <row r="69" spans="1:11" ht="14.1" customHeight="1" x14ac:dyDescent="0.2">
      <c r="A69" s="306">
        <v>83</v>
      </c>
      <c r="B69" s="307" t="s">
        <v>304</v>
      </c>
      <c r="C69" s="308"/>
      <c r="D69" s="113">
        <v>4.1146216017634094</v>
      </c>
      <c r="E69" s="115">
        <v>280</v>
      </c>
      <c r="F69" s="114">
        <v>296</v>
      </c>
      <c r="G69" s="114">
        <v>639</v>
      </c>
      <c r="H69" s="114">
        <v>250</v>
      </c>
      <c r="I69" s="140">
        <v>273</v>
      </c>
      <c r="J69" s="115">
        <v>7</v>
      </c>
      <c r="K69" s="116">
        <v>2.5641025641025643</v>
      </c>
    </row>
    <row r="70" spans="1:11" ht="14.1" customHeight="1" x14ac:dyDescent="0.2">
      <c r="A70" s="306" t="s">
        <v>305</v>
      </c>
      <c r="B70" s="307" t="s">
        <v>306</v>
      </c>
      <c r="C70" s="308"/>
      <c r="D70" s="113">
        <v>2.9390154298310067</v>
      </c>
      <c r="E70" s="115">
        <v>200</v>
      </c>
      <c r="F70" s="114">
        <v>211</v>
      </c>
      <c r="G70" s="114">
        <v>555</v>
      </c>
      <c r="H70" s="114">
        <v>170</v>
      </c>
      <c r="I70" s="140">
        <v>170</v>
      </c>
      <c r="J70" s="115">
        <v>30</v>
      </c>
      <c r="K70" s="116">
        <v>17.647058823529413</v>
      </c>
    </row>
    <row r="71" spans="1:11" ht="14.1" customHeight="1" x14ac:dyDescent="0.2">
      <c r="A71" s="306"/>
      <c r="B71" s="307" t="s">
        <v>307</v>
      </c>
      <c r="C71" s="308"/>
      <c r="D71" s="113">
        <v>1.8515797207935341</v>
      </c>
      <c r="E71" s="115">
        <v>126</v>
      </c>
      <c r="F71" s="114">
        <v>119</v>
      </c>
      <c r="G71" s="114">
        <v>325</v>
      </c>
      <c r="H71" s="114">
        <v>95</v>
      </c>
      <c r="I71" s="140">
        <v>110</v>
      </c>
      <c r="J71" s="115">
        <v>16</v>
      </c>
      <c r="K71" s="116">
        <v>14.545454545454545</v>
      </c>
    </row>
    <row r="72" spans="1:11" ht="14.1" customHeight="1" x14ac:dyDescent="0.2">
      <c r="A72" s="306">
        <v>84</v>
      </c>
      <c r="B72" s="307" t="s">
        <v>308</v>
      </c>
      <c r="C72" s="308"/>
      <c r="D72" s="113">
        <v>1.6311535635562087</v>
      </c>
      <c r="E72" s="115">
        <v>111</v>
      </c>
      <c r="F72" s="114">
        <v>76</v>
      </c>
      <c r="G72" s="114">
        <v>182</v>
      </c>
      <c r="H72" s="114">
        <v>52</v>
      </c>
      <c r="I72" s="140">
        <v>91</v>
      </c>
      <c r="J72" s="115">
        <v>20</v>
      </c>
      <c r="K72" s="116">
        <v>21.978021978021978</v>
      </c>
    </row>
    <row r="73" spans="1:11" ht="14.1" customHeight="1" x14ac:dyDescent="0.2">
      <c r="A73" s="306" t="s">
        <v>309</v>
      </c>
      <c r="B73" s="307" t="s">
        <v>310</v>
      </c>
      <c r="C73" s="308"/>
      <c r="D73" s="113">
        <v>0.9992652461425422</v>
      </c>
      <c r="E73" s="115">
        <v>68</v>
      </c>
      <c r="F73" s="114">
        <v>49</v>
      </c>
      <c r="G73" s="114">
        <v>124</v>
      </c>
      <c r="H73" s="114">
        <v>22</v>
      </c>
      <c r="I73" s="140">
        <v>53</v>
      </c>
      <c r="J73" s="115">
        <v>15</v>
      </c>
      <c r="K73" s="116">
        <v>28.30188679245283</v>
      </c>
    </row>
    <row r="74" spans="1:11" ht="14.1" customHeight="1" x14ac:dyDescent="0.2">
      <c r="A74" s="306" t="s">
        <v>311</v>
      </c>
      <c r="B74" s="307" t="s">
        <v>312</v>
      </c>
      <c r="C74" s="308"/>
      <c r="D74" s="113">
        <v>5.8780308596620132E-2</v>
      </c>
      <c r="E74" s="115">
        <v>4</v>
      </c>
      <c r="F74" s="114">
        <v>3</v>
      </c>
      <c r="G74" s="114">
        <v>15</v>
      </c>
      <c r="H74" s="114">
        <v>0</v>
      </c>
      <c r="I74" s="140" t="s">
        <v>513</v>
      </c>
      <c r="J74" s="115" t="s">
        <v>513</v>
      </c>
      <c r="K74" s="116" t="s">
        <v>513</v>
      </c>
    </row>
    <row r="75" spans="1:11" ht="14.1" customHeight="1" x14ac:dyDescent="0.2">
      <c r="A75" s="306" t="s">
        <v>313</v>
      </c>
      <c r="B75" s="307" t="s">
        <v>314</v>
      </c>
      <c r="C75" s="308"/>
      <c r="D75" s="113" t="s">
        <v>513</v>
      </c>
      <c r="E75" s="115" t="s">
        <v>513</v>
      </c>
      <c r="F75" s="114">
        <v>4</v>
      </c>
      <c r="G75" s="114">
        <v>10</v>
      </c>
      <c r="H75" s="114">
        <v>4</v>
      </c>
      <c r="I75" s="140">
        <v>5</v>
      </c>
      <c r="J75" s="115" t="s">
        <v>513</v>
      </c>
      <c r="K75" s="116" t="s">
        <v>513</v>
      </c>
    </row>
    <row r="76" spans="1:11" ht="14.1" customHeight="1" x14ac:dyDescent="0.2">
      <c r="A76" s="306">
        <v>91</v>
      </c>
      <c r="B76" s="307" t="s">
        <v>315</v>
      </c>
      <c r="C76" s="308"/>
      <c r="D76" s="113">
        <v>0.16164584864070536</v>
      </c>
      <c r="E76" s="115">
        <v>11</v>
      </c>
      <c r="F76" s="114">
        <v>11</v>
      </c>
      <c r="G76" s="114">
        <v>25</v>
      </c>
      <c r="H76" s="114">
        <v>10</v>
      </c>
      <c r="I76" s="140">
        <v>14</v>
      </c>
      <c r="J76" s="115">
        <v>-3</v>
      </c>
      <c r="K76" s="116">
        <v>-21.428571428571427</v>
      </c>
    </row>
    <row r="77" spans="1:11" ht="14.1" customHeight="1" x14ac:dyDescent="0.2">
      <c r="A77" s="306">
        <v>92</v>
      </c>
      <c r="B77" s="307" t="s">
        <v>316</v>
      </c>
      <c r="C77" s="308"/>
      <c r="D77" s="113">
        <v>0.82292432035268182</v>
      </c>
      <c r="E77" s="115">
        <v>56</v>
      </c>
      <c r="F77" s="114">
        <v>36</v>
      </c>
      <c r="G77" s="114">
        <v>27</v>
      </c>
      <c r="H77" s="114">
        <v>48</v>
      </c>
      <c r="I77" s="140">
        <v>76</v>
      </c>
      <c r="J77" s="115">
        <v>-20</v>
      </c>
      <c r="K77" s="116">
        <v>-26.315789473684209</v>
      </c>
    </row>
    <row r="78" spans="1:11" ht="14.1" customHeight="1" x14ac:dyDescent="0.2">
      <c r="A78" s="306">
        <v>93</v>
      </c>
      <c r="B78" s="307" t="s">
        <v>317</v>
      </c>
      <c r="C78" s="308"/>
      <c r="D78" s="113">
        <v>0.10286554004408523</v>
      </c>
      <c r="E78" s="115">
        <v>7</v>
      </c>
      <c r="F78" s="114">
        <v>3</v>
      </c>
      <c r="G78" s="114">
        <v>11</v>
      </c>
      <c r="H78" s="114">
        <v>4</v>
      </c>
      <c r="I78" s="140">
        <v>8</v>
      </c>
      <c r="J78" s="115">
        <v>-1</v>
      </c>
      <c r="K78" s="116">
        <v>-12.5</v>
      </c>
    </row>
    <row r="79" spans="1:11" ht="14.1" customHeight="1" x14ac:dyDescent="0.2">
      <c r="A79" s="306">
        <v>94</v>
      </c>
      <c r="B79" s="307" t="s">
        <v>318</v>
      </c>
      <c r="C79" s="308"/>
      <c r="D79" s="113">
        <v>0.2204261572373255</v>
      </c>
      <c r="E79" s="115">
        <v>15</v>
      </c>
      <c r="F79" s="114">
        <v>11</v>
      </c>
      <c r="G79" s="114">
        <v>22</v>
      </c>
      <c r="H79" s="114">
        <v>3</v>
      </c>
      <c r="I79" s="140">
        <v>8</v>
      </c>
      <c r="J79" s="115">
        <v>7</v>
      </c>
      <c r="K79" s="116">
        <v>87.5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7.3475385745775168E-2</v>
      </c>
      <c r="E81" s="143">
        <v>5</v>
      </c>
      <c r="F81" s="144">
        <v>7</v>
      </c>
      <c r="G81" s="144">
        <v>10</v>
      </c>
      <c r="H81" s="144">
        <v>6</v>
      </c>
      <c r="I81" s="145">
        <v>4</v>
      </c>
      <c r="J81" s="143">
        <v>1</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6842</v>
      </c>
      <c r="E11" s="114">
        <v>6057</v>
      </c>
      <c r="F11" s="114">
        <v>7102</v>
      </c>
      <c r="G11" s="114">
        <v>6078</v>
      </c>
      <c r="H11" s="140">
        <v>6501</v>
      </c>
      <c r="I11" s="115">
        <v>341</v>
      </c>
      <c r="J11" s="116">
        <v>5.2453468697123515</v>
      </c>
    </row>
    <row r="12" spans="1:15" s="110" customFormat="1" ht="24.95" customHeight="1" x14ac:dyDescent="0.2">
      <c r="A12" s="193" t="s">
        <v>132</v>
      </c>
      <c r="B12" s="194" t="s">
        <v>133</v>
      </c>
      <c r="C12" s="113">
        <v>5.8170125694241452</v>
      </c>
      <c r="D12" s="115">
        <v>398</v>
      </c>
      <c r="E12" s="114">
        <v>390</v>
      </c>
      <c r="F12" s="114">
        <v>414</v>
      </c>
      <c r="G12" s="114">
        <v>353</v>
      </c>
      <c r="H12" s="140">
        <v>373</v>
      </c>
      <c r="I12" s="115">
        <v>25</v>
      </c>
      <c r="J12" s="116">
        <v>6.7024128686327078</v>
      </c>
    </row>
    <row r="13" spans="1:15" s="110" customFormat="1" ht="24.95" customHeight="1" x14ac:dyDescent="0.2">
      <c r="A13" s="193" t="s">
        <v>134</v>
      </c>
      <c r="B13" s="199" t="s">
        <v>214</v>
      </c>
      <c r="C13" s="113">
        <v>1.15463314820228</v>
      </c>
      <c r="D13" s="115">
        <v>79</v>
      </c>
      <c r="E13" s="114">
        <v>53</v>
      </c>
      <c r="F13" s="114">
        <v>60</v>
      </c>
      <c r="G13" s="114">
        <v>54</v>
      </c>
      <c r="H13" s="140">
        <v>112</v>
      </c>
      <c r="I13" s="115">
        <v>-33</v>
      </c>
      <c r="J13" s="116">
        <v>-29.464285714285715</v>
      </c>
    </row>
    <row r="14" spans="1:15" s="287" customFormat="1" ht="24.95" customHeight="1" x14ac:dyDescent="0.2">
      <c r="A14" s="193" t="s">
        <v>215</v>
      </c>
      <c r="B14" s="199" t="s">
        <v>137</v>
      </c>
      <c r="C14" s="113">
        <v>14.220988015200234</v>
      </c>
      <c r="D14" s="115">
        <v>973</v>
      </c>
      <c r="E14" s="114">
        <v>857</v>
      </c>
      <c r="F14" s="114">
        <v>837</v>
      </c>
      <c r="G14" s="114">
        <v>768</v>
      </c>
      <c r="H14" s="140">
        <v>842</v>
      </c>
      <c r="I14" s="115">
        <v>131</v>
      </c>
      <c r="J14" s="116">
        <v>15.558194774346793</v>
      </c>
      <c r="K14" s="110"/>
      <c r="L14" s="110"/>
      <c r="M14" s="110"/>
      <c r="N14" s="110"/>
      <c r="O14" s="110"/>
    </row>
    <row r="15" spans="1:15" s="110" customFormat="1" ht="24.95" customHeight="1" x14ac:dyDescent="0.2">
      <c r="A15" s="193" t="s">
        <v>216</v>
      </c>
      <c r="B15" s="199" t="s">
        <v>217</v>
      </c>
      <c r="C15" s="113">
        <v>4.2531423560362471</v>
      </c>
      <c r="D15" s="115">
        <v>291</v>
      </c>
      <c r="E15" s="114">
        <v>193</v>
      </c>
      <c r="F15" s="114">
        <v>220</v>
      </c>
      <c r="G15" s="114">
        <v>184</v>
      </c>
      <c r="H15" s="140">
        <v>210</v>
      </c>
      <c r="I15" s="115">
        <v>81</v>
      </c>
      <c r="J15" s="116">
        <v>38.571428571428569</v>
      </c>
    </row>
    <row r="16" spans="1:15" s="287" customFormat="1" ht="24.95" customHeight="1" x14ac:dyDescent="0.2">
      <c r="A16" s="193" t="s">
        <v>218</v>
      </c>
      <c r="B16" s="199" t="s">
        <v>141</v>
      </c>
      <c r="C16" s="113">
        <v>7.3370359543992985</v>
      </c>
      <c r="D16" s="115">
        <v>502</v>
      </c>
      <c r="E16" s="114">
        <v>475</v>
      </c>
      <c r="F16" s="114">
        <v>417</v>
      </c>
      <c r="G16" s="114">
        <v>369</v>
      </c>
      <c r="H16" s="140">
        <v>401</v>
      </c>
      <c r="I16" s="115">
        <v>101</v>
      </c>
      <c r="J16" s="116">
        <v>25.187032418952619</v>
      </c>
      <c r="K16" s="110"/>
      <c r="L16" s="110"/>
      <c r="M16" s="110"/>
      <c r="N16" s="110"/>
      <c r="O16" s="110"/>
    </row>
    <row r="17" spans="1:15" s="110" customFormat="1" ht="24.95" customHeight="1" x14ac:dyDescent="0.2">
      <c r="A17" s="193" t="s">
        <v>142</v>
      </c>
      <c r="B17" s="199" t="s">
        <v>220</v>
      </c>
      <c r="C17" s="113">
        <v>2.6308097047646886</v>
      </c>
      <c r="D17" s="115">
        <v>180</v>
      </c>
      <c r="E17" s="114">
        <v>189</v>
      </c>
      <c r="F17" s="114">
        <v>200</v>
      </c>
      <c r="G17" s="114">
        <v>215</v>
      </c>
      <c r="H17" s="140">
        <v>231</v>
      </c>
      <c r="I17" s="115">
        <v>-51</v>
      </c>
      <c r="J17" s="116">
        <v>-22.077922077922079</v>
      </c>
    </row>
    <row r="18" spans="1:15" s="287" customFormat="1" ht="24.95" customHeight="1" x14ac:dyDescent="0.2">
      <c r="A18" s="201" t="s">
        <v>144</v>
      </c>
      <c r="B18" s="202" t="s">
        <v>145</v>
      </c>
      <c r="C18" s="113">
        <v>9.2078339666764109</v>
      </c>
      <c r="D18" s="115">
        <v>630</v>
      </c>
      <c r="E18" s="114">
        <v>598</v>
      </c>
      <c r="F18" s="114">
        <v>637</v>
      </c>
      <c r="G18" s="114">
        <v>542</v>
      </c>
      <c r="H18" s="140">
        <v>605</v>
      </c>
      <c r="I18" s="115">
        <v>25</v>
      </c>
      <c r="J18" s="116">
        <v>4.1322314049586772</v>
      </c>
      <c r="K18" s="110"/>
      <c r="L18" s="110"/>
      <c r="M18" s="110"/>
      <c r="N18" s="110"/>
      <c r="O18" s="110"/>
    </row>
    <row r="19" spans="1:15" s="110" customFormat="1" ht="24.95" customHeight="1" x14ac:dyDescent="0.2">
      <c r="A19" s="193" t="s">
        <v>146</v>
      </c>
      <c r="B19" s="199" t="s">
        <v>147</v>
      </c>
      <c r="C19" s="113">
        <v>16.822566501023093</v>
      </c>
      <c r="D19" s="115">
        <v>1151</v>
      </c>
      <c r="E19" s="114">
        <v>959</v>
      </c>
      <c r="F19" s="114">
        <v>1193</v>
      </c>
      <c r="G19" s="114">
        <v>1105</v>
      </c>
      <c r="H19" s="140">
        <v>1168</v>
      </c>
      <c r="I19" s="115">
        <v>-17</v>
      </c>
      <c r="J19" s="116">
        <v>-1.4554794520547945</v>
      </c>
    </row>
    <row r="20" spans="1:15" s="287" customFormat="1" ht="24.95" customHeight="1" x14ac:dyDescent="0.2">
      <c r="A20" s="193" t="s">
        <v>148</v>
      </c>
      <c r="B20" s="199" t="s">
        <v>149</v>
      </c>
      <c r="C20" s="113">
        <v>6.3431745103770831</v>
      </c>
      <c r="D20" s="115">
        <v>434</v>
      </c>
      <c r="E20" s="114">
        <v>448</v>
      </c>
      <c r="F20" s="114">
        <v>443</v>
      </c>
      <c r="G20" s="114">
        <v>369</v>
      </c>
      <c r="H20" s="140">
        <v>393</v>
      </c>
      <c r="I20" s="115">
        <v>41</v>
      </c>
      <c r="J20" s="116">
        <v>10.432569974554708</v>
      </c>
      <c r="K20" s="110"/>
      <c r="L20" s="110"/>
      <c r="M20" s="110"/>
      <c r="N20" s="110"/>
      <c r="O20" s="110"/>
    </row>
    <row r="21" spans="1:15" s="110" customFormat="1" ht="24.95" customHeight="1" x14ac:dyDescent="0.2">
      <c r="A21" s="201" t="s">
        <v>150</v>
      </c>
      <c r="B21" s="202" t="s">
        <v>151</v>
      </c>
      <c r="C21" s="113">
        <v>5.1593101432329727</v>
      </c>
      <c r="D21" s="115">
        <v>353</v>
      </c>
      <c r="E21" s="114">
        <v>346</v>
      </c>
      <c r="F21" s="114">
        <v>326</v>
      </c>
      <c r="G21" s="114">
        <v>264</v>
      </c>
      <c r="H21" s="140">
        <v>367</v>
      </c>
      <c r="I21" s="115">
        <v>-14</v>
      </c>
      <c r="J21" s="116">
        <v>-3.8147138964577656</v>
      </c>
    </row>
    <row r="22" spans="1:15" s="110" customFormat="1" ht="24.95" customHeight="1" x14ac:dyDescent="0.2">
      <c r="A22" s="201" t="s">
        <v>152</v>
      </c>
      <c r="B22" s="199" t="s">
        <v>153</v>
      </c>
      <c r="C22" s="113">
        <v>1.417714118678749</v>
      </c>
      <c r="D22" s="115">
        <v>97</v>
      </c>
      <c r="E22" s="114">
        <v>84</v>
      </c>
      <c r="F22" s="114">
        <v>91</v>
      </c>
      <c r="G22" s="114">
        <v>63</v>
      </c>
      <c r="H22" s="140">
        <v>104</v>
      </c>
      <c r="I22" s="115">
        <v>-7</v>
      </c>
      <c r="J22" s="116">
        <v>-6.7307692307692308</v>
      </c>
    </row>
    <row r="23" spans="1:15" s="110" customFormat="1" ht="24.95" customHeight="1" x14ac:dyDescent="0.2">
      <c r="A23" s="193" t="s">
        <v>154</v>
      </c>
      <c r="B23" s="199" t="s">
        <v>155</v>
      </c>
      <c r="C23" s="113">
        <v>1.2277111955568547</v>
      </c>
      <c r="D23" s="115">
        <v>84</v>
      </c>
      <c r="E23" s="114">
        <v>54</v>
      </c>
      <c r="F23" s="114">
        <v>69</v>
      </c>
      <c r="G23" s="114">
        <v>50</v>
      </c>
      <c r="H23" s="140">
        <v>72</v>
      </c>
      <c r="I23" s="115">
        <v>12</v>
      </c>
      <c r="J23" s="116">
        <v>16.666666666666668</v>
      </c>
    </row>
    <row r="24" spans="1:15" s="110" customFormat="1" ht="24.95" customHeight="1" x14ac:dyDescent="0.2">
      <c r="A24" s="193" t="s">
        <v>156</v>
      </c>
      <c r="B24" s="199" t="s">
        <v>221</v>
      </c>
      <c r="C24" s="113">
        <v>6.1385559777842733</v>
      </c>
      <c r="D24" s="115">
        <v>420</v>
      </c>
      <c r="E24" s="114">
        <v>228</v>
      </c>
      <c r="F24" s="114">
        <v>298</v>
      </c>
      <c r="G24" s="114">
        <v>308</v>
      </c>
      <c r="H24" s="140">
        <v>314</v>
      </c>
      <c r="I24" s="115">
        <v>106</v>
      </c>
      <c r="J24" s="116">
        <v>33.757961783439491</v>
      </c>
    </row>
    <row r="25" spans="1:15" s="110" customFormat="1" ht="24.95" customHeight="1" x14ac:dyDescent="0.2">
      <c r="A25" s="193" t="s">
        <v>222</v>
      </c>
      <c r="B25" s="204" t="s">
        <v>159</v>
      </c>
      <c r="C25" s="113">
        <v>7.8631978953522363</v>
      </c>
      <c r="D25" s="115">
        <v>538</v>
      </c>
      <c r="E25" s="114">
        <v>535</v>
      </c>
      <c r="F25" s="114">
        <v>514</v>
      </c>
      <c r="G25" s="114">
        <v>545</v>
      </c>
      <c r="H25" s="140">
        <v>510</v>
      </c>
      <c r="I25" s="115">
        <v>28</v>
      </c>
      <c r="J25" s="116">
        <v>5.4901960784313726</v>
      </c>
    </row>
    <row r="26" spans="1:15" s="110" customFormat="1" ht="24.95" customHeight="1" x14ac:dyDescent="0.2">
      <c r="A26" s="201">
        <v>782.78300000000002</v>
      </c>
      <c r="B26" s="203" t="s">
        <v>160</v>
      </c>
      <c r="C26" s="113">
        <v>3.8877521192633733</v>
      </c>
      <c r="D26" s="115">
        <v>266</v>
      </c>
      <c r="E26" s="114">
        <v>262</v>
      </c>
      <c r="F26" s="114">
        <v>310</v>
      </c>
      <c r="G26" s="114">
        <v>297</v>
      </c>
      <c r="H26" s="140">
        <v>282</v>
      </c>
      <c r="I26" s="115">
        <v>-16</v>
      </c>
      <c r="J26" s="116">
        <v>-5.6737588652482271</v>
      </c>
    </row>
    <row r="27" spans="1:15" s="110" customFormat="1" ht="24.95" customHeight="1" x14ac:dyDescent="0.2">
      <c r="A27" s="193" t="s">
        <v>161</v>
      </c>
      <c r="B27" s="199" t="s">
        <v>162</v>
      </c>
      <c r="C27" s="113">
        <v>1.9731072785735164</v>
      </c>
      <c r="D27" s="115">
        <v>135</v>
      </c>
      <c r="E27" s="114">
        <v>96</v>
      </c>
      <c r="F27" s="114">
        <v>150</v>
      </c>
      <c r="G27" s="114">
        <v>128</v>
      </c>
      <c r="H27" s="140">
        <v>138</v>
      </c>
      <c r="I27" s="115">
        <v>-3</v>
      </c>
      <c r="J27" s="116">
        <v>-2.1739130434782608</v>
      </c>
    </row>
    <row r="28" spans="1:15" s="110" customFormat="1" ht="24.95" customHeight="1" x14ac:dyDescent="0.2">
      <c r="A28" s="193" t="s">
        <v>163</v>
      </c>
      <c r="B28" s="199" t="s">
        <v>164</v>
      </c>
      <c r="C28" s="113">
        <v>2.090032154340836</v>
      </c>
      <c r="D28" s="115">
        <v>143</v>
      </c>
      <c r="E28" s="114">
        <v>93</v>
      </c>
      <c r="F28" s="114">
        <v>304</v>
      </c>
      <c r="G28" s="114">
        <v>157</v>
      </c>
      <c r="H28" s="140">
        <v>116</v>
      </c>
      <c r="I28" s="115">
        <v>27</v>
      </c>
      <c r="J28" s="116">
        <v>23.275862068965516</v>
      </c>
    </row>
    <row r="29" spans="1:15" s="110" customFormat="1" ht="24.95" customHeight="1" x14ac:dyDescent="0.2">
      <c r="A29" s="193">
        <v>86</v>
      </c>
      <c r="B29" s="199" t="s">
        <v>165</v>
      </c>
      <c r="C29" s="113">
        <v>4.5600701549254605</v>
      </c>
      <c r="D29" s="115">
        <v>312</v>
      </c>
      <c r="E29" s="114">
        <v>291</v>
      </c>
      <c r="F29" s="114">
        <v>354</v>
      </c>
      <c r="G29" s="114">
        <v>319</v>
      </c>
      <c r="H29" s="140">
        <v>318</v>
      </c>
      <c r="I29" s="115">
        <v>-6</v>
      </c>
      <c r="J29" s="116">
        <v>-1.8867924528301887</v>
      </c>
    </row>
    <row r="30" spans="1:15" s="110" customFormat="1" ht="24.95" customHeight="1" x14ac:dyDescent="0.2">
      <c r="A30" s="193">
        <v>87.88</v>
      </c>
      <c r="B30" s="204" t="s">
        <v>166</v>
      </c>
      <c r="C30" s="113">
        <v>7.3808827828120434</v>
      </c>
      <c r="D30" s="115">
        <v>505</v>
      </c>
      <c r="E30" s="114">
        <v>519</v>
      </c>
      <c r="F30" s="114">
        <v>676</v>
      </c>
      <c r="G30" s="114">
        <v>472</v>
      </c>
      <c r="H30" s="140">
        <v>477</v>
      </c>
      <c r="I30" s="115">
        <v>28</v>
      </c>
      <c r="J30" s="116">
        <v>5.8700209643605872</v>
      </c>
    </row>
    <row r="31" spans="1:15" s="110" customFormat="1" ht="24.95" customHeight="1" x14ac:dyDescent="0.2">
      <c r="A31" s="193" t="s">
        <v>167</v>
      </c>
      <c r="B31" s="199" t="s">
        <v>168</v>
      </c>
      <c r="C31" s="113">
        <v>4.7208418591055246</v>
      </c>
      <c r="D31" s="115">
        <v>323</v>
      </c>
      <c r="E31" s="114">
        <v>244</v>
      </c>
      <c r="F31" s="114">
        <v>426</v>
      </c>
      <c r="G31" s="114">
        <v>284</v>
      </c>
      <c r="H31" s="140">
        <v>310</v>
      </c>
      <c r="I31" s="115">
        <v>13</v>
      </c>
      <c r="J31" s="116">
        <v>4.193548387096774</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5.8170125694241452</v>
      </c>
      <c r="D34" s="115">
        <v>398</v>
      </c>
      <c r="E34" s="114">
        <v>390</v>
      </c>
      <c r="F34" s="114">
        <v>414</v>
      </c>
      <c r="G34" s="114">
        <v>353</v>
      </c>
      <c r="H34" s="140">
        <v>373</v>
      </c>
      <c r="I34" s="115">
        <v>25</v>
      </c>
      <c r="J34" s="116">
        <v>6.7024128686327078</v>
      </c>
    </row>
    <row r="35" spans="1:10" s="110" customFormat="1" ht="24.95" customHeight="1" x14ac:dyDescent="0.2">
      <c r="A35" s="292" t="s">
        <v>171</v>
      </c>
      <c r="B35" s="293" t="s">
        <v>172</v>
      </c>
      <c r="C35" s="113">
        <v>24.583455130078924</v>
      </c>
      <c r="D35" s="115">
        <v>1682</v>
      </c>
      <c r="E35" s="114">
        <v>1508</v>
      </c>
      <c r="F35" s="114">
        <v>1534</v>
      </c>
      <c r="G35" s="114">
        <v>1364</v>
      </c>
      <c r="H35" s="140">
        <v>1559</v>
      </c>
      <c r="I35" s="115">
        <v>123</v>
      </c>
      <c r="J35" s="116">
        <v>7.8896728672225782</v>
      </c>
    </row>
    <row r="36" spans="1:10" s="110" customFormat="1" ht="24.95" customHeight="1" x14ac:dyDescent="0.2">
      <c r="A36" s="294" t="s">
        <v>173</v>
      </c>
      <c r="B36" s="295" t="s">
        <v>174</v>
      </c>
      <c r="C36" s="125">
        <v>69.58491669102601</v>
      </c>
      <c r="D36" s="143">
        <v>4761</v>
      </c>
      <c r="E36" s="144">
        <v>4159</v>
      </c>
      <c r="F36" s="144">
        <v>5154</v>
      </c>
      <c r="G36" s="144">
        <v>4361</v>
      </c>
      <c r="H36" s="145">
        <v>4569</v>
      </c>
      <c r="I36" s="143">
        <v>192</v>
      </c>
      <c r="J36" s="146">
        <v>4.2022324359816157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6842</v>
      </c>
      <c r="F11" s="264">
        <v>6057</v>
      </c>
      <c r="G11" s="264">
        <v>7102</v>
      </c>
      <c r="H11" s="264">
        <v>6078</v>
      </c>
      <c r="I11" s="265">
        <v>6501</v>
      </c>
      <c r="J11" s="263">
        <v>341</v>
      </c>
      <c r="K11" s="266">
        <v>5.2453468697123515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31.248173048816135</v>
      </c>
      <c r="E13" s="115">
        <v>2138</v>
      </c>
      <c r="F13" s="114">
        <v>2193</v>
      </c>
      <c r="G13" s="114">
        <v>2328</v>
      </c>
      <c r="H13" s="114">
        <v>2112</v>
      </c>
      <c r="I13" s="140">
        <v>2083</v>
      </c>
      <c r="J13" s="115">
        <v>55</v>
      </c>
      <c r="K13" s="116">
        <v>2.6404224675948154</v>
      </c>
    </row>
    <row r="14" spans="1:17" ht="15.95" customHeight="1" x14ac:dyDescent="0.2">
      <c r="A14" s="306" t="s">
        <v>230</v>
      </c>
      <c r="B14" s="307"/>
      <c r="C14" s="308"/>
      <c r="D14" s="113">
        <v>53.639286758257818</v>
      </c>
      <c r="E14" s="115">
        <v>3670</v>
      </c>
      <c r="F14" s="114">
        <v>3130</v>
      </c>
      <c r="G14" s="114">
        <v>3749</v>
      </c>
      <c r="H14" s="114">
        <v>3106</v>
      </c>
      <c r="I14" s="140">
        <v>3438</v>
      </c>
      <c r="J14" s="115">
        <v>232</v>
      </c>
      <c r="K14" s="116">
        <v>6.7481093659104134</v>
      </c>
    </row>
    <row r="15" spans="1:17" ht="15.95" customHeight="1" x14ac:dyDescent="0.2">
      <c r="A15" s="306" t="s">
        <v>231</v>
      </c>
      <c r="B15" s="307"/>
      <c r="C15" s="308"/>
      <c r="D15" s="113">
        <v>8.4770534931306631</v>
      </c>
      <c r="E15" s="115">
        <v>580</v>
      </c>
      <c r="F15" s="114">
        <v>399</v>
      </c>
      <c r="G15" s="114">
        <v>486</v>
      </c>
      <c r="H15" s="114">
        <v>437</v>
      </c>
      <c r="I15" s="140">
        <v>499</v>
      </c>
      <c r="J15" s="115">
        <v>81</v>
      </c>
      <c r="K15" s="116">
        <v>16.23246492985972</v>
      </c>
    </row>
    <row r="16" spans="1:17" ht="15.95" customHeight="1" x14ac:dyDescent="0.2">
      <c r="A16" s="306" t="s">
        <v>232</v>
      </c>
      <c r="B16" s="307"/>
      <c r="C16" s="308"/>
      <c r="D16" s="113">
        <v>6.5624086524408067</v>
      </c>
      <c r="E16" s="115">
        <v>449</v>
      </c>
      <c r="F16" s="114">
        <v>334</v>
      </c>
      <c r="G16" s="114">
        <v>533</v>
      </c>
      <c r="H16" s="114">
        <v>401</v>
      </c>
      <c r="I16" s="140">
        <v>474</v>
      </c>
      <c r="J16" s="115">
        <v>-25</v>
      </c>
      <c r="K16" s="116">
        <v>-5.2742616033755274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5.904706226249635</v>
      </c>
      <c r="E18" s="115">
        <v>404</v>
      </c>
      <c r="F18" s="114">
        <v>421</v>
      </c>
      <c r="G18" s="114">
        <v>392</v>
      </c>
      <c r="H18" s="114">
        <v>311</v>
      </c>
      <c r="I18" s="140">
        <v>379</v>
      </c>
      <c r="J18" s="115">
        <v>25</v>
      </c>
      <c r="K18" s="116">
        <v>6.5963060686015833</v>
      </c>
    </row>
    <row r="19" spans="1:11" ht="14.1" customHeight="1" x14ac:dyDescent="0.2">
      <c r="A19" s="306" t="s">
        <v>235</v>
      </c>
      <c r="B19" s="307" t="s">
        <v>236</v>
      </c>
      <c r="C19" s="308"/>
      <c r="D19" s="113">
        <v>5.6854720841859105</v>
      </c>
      <c r="E19" s="115">
        <v>389</v>
      </c>
      <c r="F19" s="114">
        <v>406</v>
      </c>
      <c r="G19" s="114">
        <v>368</v>
      </c>
      <c r="H19" s="114">
        <v>299</v>
      </c>
      <c r="I19" s="140">
        <v>367</v>
      </c>
      <c r="J19" s="115">
        <v>22</v>
      </c>
      <c r="K19" s="116">
        <v>5.9945504087193457</v>
      </c>
    </row>
    <row r="20" spans="1:11" ht="14.1" customHeight="1" x14ac:dyDescent="0.2">
      <c r="A20" s="306">
        <v>12</v>
      </c>
      <c r="B20" s="307" t="s">
        <v>237</v>
      </c>
      <c r="C20" s="308"/>
      <c r="D20" s="113">
        <v>0.96463022508038587</v>
      </c>
      <c r="E20" s="115">
        <v>66</v>
      </c>
      <c r="F20" s="114">
        <v>76</v>
      </c>
      <c r="G20" s="114">
        <v>72</v>
      </c>
      <c r="H20" s="114">
        <v>48</v>
      </c>
      <c r="I20" s="140">
        <v>69</v>
      </c>
      <c r="J20" s="115">
        <v>-3</v>
      </c>
      <c r="K20" s="116">
        <v>-4.3478260869565215</v>
      </c>
    </row>
    <row r="21" spans="1:11" ht="14.1" customHeight="1" x14ac:dyDescent="0.2">
      <c r="A21" s="306">
        <v>21</v>
      </c>
      <c r="B21" s="307" t="s">
        <v>238</v>
      </c>
      <c r="C21" s="308"/>
      <c r="D21" s="113">
        <v>0.30692779888921368</v>
      </c>
      <c r="E21" s="115">
        <v>21</v>
      </c>
      <c r="F21" s="114">
        <v>32</v>
      </c>
      <c r="G21" s="114">
        <v>15</v>
      </c>
      <c r="H21" s="114">
        <v>15</v>
      </c>
      <c r="I21" s="140">
        <v>25</v>
      </c>
      <c r="J21" s="115">
        <v>-4</v>
      </c>
      <c r="K21" s="116">
        <v>-16</v>
      </c>
    </row>
    <row r="22" spans="1:11" ht="14.1" customHeight="1" x14ac:dyDescent="0.2">
      <c r="A22" s="306">
        <v>22</v>
      </c>
      <c r="B22" s="307" t="s">
        <v>239</v>
      </c>
      <c r="C22" s="308"/>
      <c r="D22" s="113">
        <v>1.4615609470914936</v>
      </c>
      <c r="E22" s="115">
        <v>100</v>
      </c>
      <c r="F22" s="114">
        <v>83</v>
      </c>
      <c r="G22" s="114">
        <v>121</v>
      </c>
      <c r="H22" s="114">
        <v>100</v>
      </c>
      <c r="I22" s="140">
        <v>120</v>
      </c>
      <c r="J22" s="115">
        <v>-20</v>
      </c>
      <c r="K22" s="116">
        <v>-16.666666666666668</v>
      </c>
    </row>
    <row r="23" spans="1:11" ht="14.1" customHeight="1" x14ac:dyDescent="0.2">
      <c r="A23" s="306">
        <v>23</v>
      </c>
      <c r="B23" s="307" t="s">
        <v>240</v>
      </c>
      <c r="C23" s="308"/>
      <c r="D23" s="113">
        <v>0.43846828412744809</v>
      </c>
      <c r="E23" s="115">
        <v>30</v>
      </c>
      <c r="F23" s="114">
        <v>15</v>
      </c>
      <c r="G23" s="114">
        <v>36</v>
      </c>
      <c r="H23" s="114">
        <v>43</v>
      </c>
      <c r="I23" s="140">
        <v>55</v>
      </c>
      <c r="J23" s="115">
        <v>-25</v>
      </c>
      <c r="K23" s="116">
        <v>-45.454545454545453</v>
      </c>
    </row>
    <row r="24" spans="1:11" ht="14.1" customHeight="1" x14ac:dyDescent="0.2">
      <c r="A24" s="306">
        <v>24</v>
      </c>
      <c r="B24" s="307" t="s">
        <v>241</v>
      </c>
      <c r="C24" s="308"/>
      <c r="D24" s="113">
        <v>3.1423560362467113</v>
      </c>
      <c r="E24" s="115">
        <v>215</v>
      </c>
      <c r="F24" s="114">
        <v>246</v>
      </c>
      <c r="G24" s="114">
        <v>250</v>
      </c>
      <c r="H24" s="114">
        <v>217</v>
      </c>
      <c r="I24" s="140">
        <v>210</v>
      </c>
      <c r="J24" s="115">
        <v>5</v>
      </c>
      <c r="K24" s="116">
        <v>2.3809523809523809</v>
      </c>
    </row>
    <row r="25" spans="1:11" ht="14.1" customHeight="1" x14ac:dyDescent="0.2">
      <c r="A25" s="306">
        <v>25</v>
      </c>
      <c r="B25" s="307" t="s">
        <v>242</v>
      </c>
      <c r="C25" s="308"/>
      <c r="D25" s="113">
        <v>4.5308389359836303</v>
      </c>
      <c r="E25" s="115">
        <v>310</v>
      </c>
      <c r="F25" s="114">
        <v>210</v>
      </c>
      <c r="G25" s="114">
        <v>286</v>
      </c>
      <c r="H25" s="114">
        <v>244</v>
      </c>
      <c r="I25" s="140">
        <v>334</v>
      </c>
      <c r="J25" s="115">
        <v>-24</v>
      </c>
      <c r="K25" s="116">
        <v>-7.1856287425149699</v>
      </c>
    </row>
    <row r="26" spans="1:11" ht="14.1" customHeight="1" x14ac:dyDescent="0.2">
      <c r="A26" s="306">
        <v>26</v>
      </c>
      <c r="B26" s="307" t="s">
        <v>243</v>
      </c>
      <c r="C26" s="308"/>
      <c r="D26" s="113">
        <v>2.6892721426483486</v>
      </c>
      <c r="E26" s="115">
        <v>184</v>
      </c>
      <c r="F26" s="114">
        <v>124</v>
      </c>
      <c r="G26" s="114">
        <v>154</v>
      </c>
      <c r="H26" s="114">
        <v>123</v>
      </c>
      <c r="I26" s="140">
        <v>163</v>
      </c>
      <c r="J26" s="115">
        <v>21</v>
      </c>
      <c r="K26" s="116">
        <v>12.883435582822086</v>
      </c>
    </row>
    <row r="27" spans="1:11" ht="14.1" customHeight="1" x14ac:dyDescent="0.2">
      <c r="A27" s="306">
        <v>27</v>
      </c>
      <c r="B27" s="307" t="s">
        <v>244</v>
      </c>
      <c r="C27" s="308"/>
      <c r="D27" s="113">
        <v>1.5200233849751534</v>
      </c>
      <c r="E27" s="115">
        <v>104</v>
      </c>
      <c r="F27" s="114">
        <v>66</v>
      </c>
      <c r="G27" s="114">
        <v>87</v>
      </c>
      <c r="H27" s="114">
        <v>71</v>
      </c>
      <c r="I27" s="140">
        <v>82</v>
      </c>
      <c r="J27" s="115">
        <v>22</v>
      </c>
      <c r="K27" s="116">
        <v>26.829268292682926</v>
      </c>
    </row>
    <row r="28" spans="1:11" ht="14.1" customHeight="1" x14ac:dyDescent="0.2">
      <c r="A28" s="306">
        <v>28</v>
      </c>
      <c r="B28" s="307" t="s">
        <v>245</v>
      </c>
      <c r="C28" s="308"/>
      <c r="D28" s="113">
        <v>0.29231218941829873</v>
      </c>
      <c r="E28" s="115">
        <v>20</v>
      </c>
      <c r="F28" s="114">
        <v>11</v>
      </c>
      <c r="G28" s="114">
        <v>8</v>
      </c>
      <c r="H28" s="114">
        <v>11</v>
      </c>
      <c r="I28" s="140">
        <v>6</v>
      </c>
      <c r="J28" s="115">
        <v>14</v>
      </c>
      <c r="K28" s="116">
        <v>233.33333333333334</v>
      </c>
    </row>
    <row r="29" spans="1:11" ht="14.1" customHeight="1" x14ac:dyDescent="0.2">
      <c r="A29" s="306">
        <v>29</v>
      </c>
      <c r="B29" s="307" t="s">
        <v>246</v>
      </c>
      <c r="C29" s="308"/>
      <c r="D29" s="113">
        <v>3.215434083601286</v>
      </c>
      <c r="E29" s="115">
        <v>220</v>
      </c>
      <c r="F29" s="114">
        <v>202</v>
      </c>
      <c r="G29" s="114">
        <v>226</v>
      </c>
      <c r="H29" s="114">
        <v>163</v>
      </c>
      <c r="I29" s="140">
        <v>193</v>
      </c>
      <c r="J29" s="115">
        <v>27</v>
      </c>
      <c r="K29" s="116">
        <v>13.989637305699482</v>
      </c>
    </row>
    <row r="30" spans="1:11" ht="14.1" customHeight="1" x14ac:dyDescent="0.2">
      <c r="A30" s="306" t="s">
        <v>247</v>
      </c>
      <c r="B30" s="307" t="s">
        <v>248</v>
      </c>
      <c r="C30" s="308"/>
      <c r="D30" s="113">
        <v>1.0961707103186202</v>
      </c>
      <c r="E30" s="115">
        <v>75</v>
      </c>
      <c r="F30" s="114" t="s">
        <v>513</v>
      </c>
      <c r="G30" s="114" t="s">
        <v>513</v>
      </c>
      <c r="H30" s="114">
        <v>59</v>
      </c>
      <c r="I30" s="140">
        <v>61</v>
      </c>
      <c r="J30" s="115">
        <v>14</v>
      </c>
      <c r="K30" s="116">
        <v>22.950819672131146</v>
      </c>
    </row>
    <row r="31" spans="1:11" ht="14.1" customHeight="1" x14ac:dyDescent="0.2">
      <c r="A31" s="306" t="s">
        <v>249</v>
      </c>
      <c r="B31" s="307" t="s">
        <v>250</v>
      </c>
      <c r="C31" s="308"/>
      <c r="D31" s="113">
        <v>2.1192633732826658</v>
      </c>
      <c r="E31" s="115">
        <v>145</v>
      </c>
      <c r="F31" s="114">
        <v>138</v>
      </c>
      <c r="G31" s="114">
        <v>136</v>
      </c>
      <c r="H31" s="114">
        <v>104</v>
      </c>
      <c r="I31" s="140">
        <v>132</v>
      </c>
      <c r="J31" s="115">
        <v>13</v>
      </c>
      <c r="K31" s="116">
        <v>9.8484848484848477</v>
      </c>
    </row>
    <row r="32" spans="1:11" ht="14.1" customHeight="1" x14ac:dyDescent="0.2">
      <c r="A32" s="306">
        <v>31</v>
      </c>
      <c r="B32" s="307" t="s">
        <v>251</v>
      </c>
      <c r="C32" s="308"/>
      <c r="D32" s="113">
        <v>0.8038585209003215</v>
      </c>
      <c r="E32" s="115">
        <v>55</v>
      </c>
      <c r="F32" s="114">
        <v>31</v>
      </c>
      <c r="G32" s="114">
        <v>27</v>
      </c>
      <c r="H32" s="114">
        <v>35</v>
      </c>
      <c r="I32" s="140">
        <v>39</v>
      </c>
      <c r="J32" s="115">
        <v>16</v>
      </c>
      <c r="K32" s="116">
        <v>41.025641025641029</v>
      </c>
    </row>
    <row r="33" spans="1:11" ht="14.1" customHeight="1" x14ac:dyDescent="0.2">
      <c r="A33" s="306">
        <v>32</v>
      </c>
      <c r="B33" s="307" t="s">
        <v>252</v>
      </c>
      <c r="C33" s="308"/>
      <c r="D33" s="113">
        <v>4.1946799181525867</v>
      </c>
      <c r="E33" s="115">
        <v>287</v>
      </c>
      <c r="F33" s="114">
        <v>351</v>
      </c>
      <c r="G33" s="114">
        <v>269</v>
      </c>
      <c r="H33" s="114">
        <v>266</v>
      </c>
      <c r="I33" s="140">
        <v>231</v>
      </c>
      <c r="J33" s="115">
        <v>56</v>
      </c>
      <c r="K33" s="116">
        <v>24.242424242424242</v>
      </c>
    </row>
    <row r="34" spans="1:11" ht="14.1" customHeight="1" x14ac:dyDescent="0.2">
      <c r="A34" s="306">
        <v>33</v>
      </c>
      <c r="B34" s="307" t="s">
        <v>253</v>
      </c>
      <c r="C34" s="308"/>
      <c r="D34" s="113">
        <v>1.870798012277112</v>
      </c>
      <c r="E34" s="115">
        <v>128</v>
      </c>
      <c r="F34" s="114">
        <v>109</v>
      </c>
      <c r="G34" s="114">
        <v>149</v>
      </c>
      <c r="H34" s="114">
        <v>121</v>
      </c>
      <c r="I34" s="140">
        <v>130</v>
      </c>
      <c r="J34" s="115">
        <v>-2</v>
      </c>
      <c r="K34" s="116">
        <v>-1.5384615384615385</v>
      </c>
    </row>
    <row r="35" spans="1:11" ht="14.1" customHeight="1" x14ac:dyDescent="0.2">
      <c r="A35" s="306">
        <v>34</v>
      </c>
      <c r="B35" s="307" t="s">
        <v>254</v>
      </c>
      <c r="C35" s="308"/>
      <c r="D35" s="113">
        <v>2.6454253142356037</v>
      </c>
      <c r="E35" s="115">
        <v>181</v>
      </c>
      <c r="F35" s="114">
        <v>152</v>
      </c>
      <c r="G35" s="114">
        <v>138</v>
      </c>
      <c r="H35" s="114">
        <v>152</v>
      </c>
      <c r="I35" s="140">
        <v>177</v>
      </c>
      <c r="J35" s="115">
        <v>4</v>
      </c>
      <c r="K35" s="116">
        <v>2.2598870056497176</v>
      </c>
    </row>
    <row r="36" spans="1:11" ht="14.1" customHeight="1" x14ac:dyDescent="0.2">
      <c r="A36" s="306">
        <v>41</v>
      </c>
      <c r="B36" s="307" t="s">
        <v>255</v>
      </c>
      <c r="C36" s="308"/>
      <c r="D36" s="113">
        <v>1.0377082724349604</v>
      </c>
      <c r="E36" s="115">
        <v>71</v>
      </c>
      <c r="F36" s="114">
        <v>49</v>
      </c>
      <c r="G36" s="114">
        <v>68</v>
      </c>
      <c r="H36" s="114">
        <v>51</v>
      </c>
      <c r="I36" s="140">
        <v>41</v>
      </c>
      <c r="J36" s="115">
        <v>30</v>
      </c>
      <c r="K36" s="116">
        <v>73.170731707317074</v>
      </c>
    </row>
    <row r="37" spans="1:11" ht="14.1" customHeight="1" x14ac:dyDescent="0.2">
      <c r="A37" s="306">
        <v>42</v>
      </c>
      <c r="B37" s="307" t="s">
        <v>256</v>
      </c>
      <c r="C37" s="308"/>
      <c r="D37" s="113">
        <v>7.3078047354574682E-2</v>
      </c>
      <c r="E37" s="115">
        <v>5</v>
      </c>
      <c r="F37" s="114">
        <v>7</v>
      </c>
      <c r="G37" s="114" t="s">
        <v>513</v>
      </c>
      <c r="H37" s="114">
        <v>8</v>
      </c>
      <c r="I37" s="140">
        <v>3</v>
      </c>
      <c r="J37" s="115">
        <v>2</v>
      </c>
      <c r="K37" s="116">
        <v>66.666666666666671</v>
      </c>
    </row>
    <row r="38" spans="1:11" ht="14.1" customHeight="1" x14ac:dyDescent="0.2">
      <c r="A38" s="306">
        <v>43</v>
      </c>
      <c r="B38" s="307" t="s">
        <v>257</v>
      </c>
      <c r="C38" s="308"/>
      <c r="D38" s="113">
        <v>1.1984799766150249</v>
      </c>
      <c r="E38" s="115">
        <v>82</v>
      </c>
      <c r="F38" s="114">
        <v>62</v>
      </c>
      <c r="G38" s="114">
        <v>86</v>
      </c>
      <c r="H38" s="114">
        <v>63</v>
      </c>
      <c r="I38" s="140">
        <v>79</v>
      </c>
      <c r="J38" s="115">
        <v>3</v>
      </c>
      <c r="K38" s="116">
        <v>3.7974683544303796</v>
      </c>
    </row>
    <row r="39" spans="1:11" ht="14.1" customHeight="1" x14ac:dyDescent="0.2">
      <c r="A39" s="306">
        <v>51</v>
      </c>
      <c r="B39" s="307" t="s">
        <v>258</v>
      </c>
      <c r="C39" s="308"/>
      <c r="D39" s="113">
        <v>8.7109032446653032</v>
      </c>
      <c r="E39" s="115">
        <v>596</v>
      </c>
      <c r="F39" s="114">
        <v>608</v>
      </c>
      <c r="G39" s="114">
        <v>613</v>
      </c>
      <c r="H39" s="114">
        <v>686</v>
      </c>
      <c r="I39" s="140">
        <v>518</v>
      </c>
      <c r="J39" s="115">
        <v>78</v>
      </c>
      <c r="K39" s="116">
        <v>15.057915057915057</v>
      </c>
    </row>
    <row r="40" spans="1:11" ht="14.1" customHeight="1" x14ac:dyDescent="0.2">
      <c r="A40" s="306" t="s">
        <v>259</v>
      </c>
      <c r="B40" s="307" t="s">
        <v>260</v>
      </c>
      <c r="C40" s="308"/>
      <c r="D40" s="113">
        <v>7.9362759427068106</v>
      </c>
      <c r="E40" s="115">
        <v>543</v>
      </c>
      <c r="F40" s="114">
        <v>554</v>
      </c>
      <c r="G40" s="114">
        <v>551</v>
      </c>
      <c r="H40" s="114">
        <v>641</v>
      </c>
      <c r="I40" s="140">
        <v>467</v>
      </c>
      <c r="J40" s="115">
        <v>76</v>
      </c>
      <c r="K40" s="116">
        <v>16.27408993576017</v>
      </c>
    </row>
    <row r="41" spans="1:11" ht="14.1" customHeight="1" x14ac:dyDescent="0.2">
      <c r="A41" s="306"/>
      <c r="B41" s="307" t="s">
        <v>261</v>
      </c>
      <c r="C41" s="308"/>
      <c r="D41" s="113">
        <v>5.3493130663548669</v>
      </c>
      <c r="E41" s="115">
        <v>366</v>
      </c>
      <c r="F41" s="114">
        <v>424</v>
      </c>
      <c r="G41" s="114">
        <v>422</v>
      </c>
      <c r="H41" s="114">
        <v>495</v>
      </c>
      <c r="I41" s="140">
        <v>363</v>
      </c>
      <c r="J41" s="115">
        <v>3</v>
      </c>
      <c r="K41" s="116">
        <v>0.82644628099173556</v>
      </c>
    </row>
    <row r="42" spans="1:11" ht="14.1" customHeight="1" x14ac:dyDescent="0.2">
      <c r="A42" s="306">
        <v>52</v>
      </c>
      <c r="B42" s="307" t="s">
        <v>262</v>
      </c>
      <c r="C42" s="308"/>
      <c r="D42" s="113">
        <v>3.8146740719087986</v>
      </c>
      <c r="E42" s="115">
        <v>261</v>
      </c>
      <c r="F42" s="114">
        <v>277</v>
      </c>
      <c r="G42" s="114">
        <v>296</v>
      </c>
      <c r="H42" s="114">
        <v>196</v>
      </c>
      <c r="I42" s="140">
        <v>295</v>
      </c>
      <c r="J42" s="115">
        <v>-34</v>
      </c>
      <c r="K42" s="116">
        <v>-11.525423728813559</v>
      </c>
    </row>
    <row r="43" spans="1:11" ht="14.1" customHeight="1" x14ac:dyDescent="0.2">
      <c r="A43" s="306" t="s">
        <v>263</v>
      </c>
      <c r="B43" s="307" t="s">
        <v>264</v>
      </c>
      <c r="C43" s="308"/>
      <c r="D43" s="113">
        <v>3.4200526161940954</v>
      </c>
      <c r="E43" s="115">
        <v>234</v>
      </c>
      <c r="F43" s="114">
        <v>247</v>
      </c>
      <c r="G43" s="114">
        <v>266</v>
      </c>
      <c r="H43" s="114">
        <v>182</v>
      </c>
      <c r="I43" s="140">
        <v>260</v>
      </c>
      <c r="J43" s="115">
        <v>-26</v>
      </c>
      <c r="K43" s="116">
        <v>-10</v>
      </c>
    </row>
    <row r="44" spans="1:11" ht="14.1" customHeight="1" x14ac:dyDescent="0.2">
      <c r="A44" s="306">
        <v>53</v>
      </c>
      <c r="B44" s="307" t="s">
        <v>265</v>
      </c>
      <c r="C44" s="308"/>
      <c r="D44" s="113">
        <v>1.8854136217480268</v>
      </c>
      <c r="E44" s="115">
        <v>129</v>
      </c>
      <c r="F44" s="114">
        <v>148</v>
      </c>
      <c r="G44" s="114">
        <v>122</v>
      </c>
      <c r="H44" s="114">
        <v>102</v>
      </c>
      <c r="I44" s="140">
        <v>90</v>
      </c>
      <c r="J44" s="115">
        <v>39</v>
      </c>
      <c r="K44" s="116">
        <v>43.333333333333336</v>
      </c>
    </row>
    <row r="45" spans="1:11" ht="14.1" customHeight="1" x14ac:dyDescent="0.2">
      <c r="A45" s="306" t="s">
        <v>266</v>
      </c>
      <c r="B45" s="307" t="s">
        <v>267</v>
      </c>
      <c r="C45" s="308"/>
      <c r="D45" s="113">
        <v>1.870798012277112</v>
      </c>
      <c r="E45" s="115">
        <v>128</v>
      </c>
      <c r="F45" s="114">
        <v>148</v>
      </c>
      <c r="G45" s="114">
        <v>121</v>
      </c>
      <c r="H45" s="114">
        <v>99</v>
      </c>
      <c r="I45" s="140">
        <v>86</v>
      </c>
      <c r="J45" s="115">
        <v>42</v>
      </c>
      <c r="K45" s="116">
        <v>48.837209302325583</v>
      </c>
    </row>
    <row r="46" spans="1:11" ht="14.1" customHeight="1" x14ac:dyDescent="0.2">
      <c r="A46" s="306">
        <v>54</v>
      </c>
      <c r="B46" s="307" t="s">
        <v>268</v>
      </c>
      <c r="C46" s="308"/>
      <c r="D46" s="113">
        <v>2.9815843320666473</v>
      </c>
      <c r="E46" s="115">
        <v>204</v>
      </c>
      <c r="F46" s="114">
        <v>188</v>
      </c>
      <c r="G46" s="114">
        <v>265</v>
      </c>
      <c r="H46" s="114">
        <v>246</v>
      </c>
      <c r="I46" s="140">
        <v>220</v>
      </c>
      <c r="J46" s="115">
        <v>-16</v>
      </c>
      <c r="K46" s="116">
        <v>-7.2727272727272725</v>
      </c>
    </row>
    <row r="47" spans="1:11" ht="14.1" customHeight="1" x14ac:dyDescent="0.2">
      <c r="A47" s="306">
        <v>61</v>
      </c>
      <c r="B47" s="307" t="s">
        <v>269</v>
      </c>
      <c r="C47" s="308"/>
      <c r="D47" s="113">
        <v>2.5285004384682841</v>
      </c>
      <c r="E47" s="115">
        <v>173</v>
      </c>
      <c r="F47" s="114">
        <v>129</v>
      </c>
      <c r="G47" s="114">
        <v>154</v>
      </c>
      <c r="H47" s="114">
        <v>168</v>
      </c>
      <c r="I47" s="140">
        <v>176</v>
      </c>
      <c r="J47" s="115">
        <v>-3</v>
      </c>
      <c r="K47" s="116">
        <v>-1.7045454545454546</v>
      </c>
    </row>
    <row r="48" spans="1:11" ht="14.1" customHeight="1" x14ac:dyDescent="0.2">
      <c r="A48" s="306">
        <v>62</v>
      </c>
      <c r="B48" s="307" t="s">
        <v>270</v>
      </c>
      <c r="C48" s="308"/>
      <c r="D48" s="113">
        <v>9.9532300496930723</v>
      </c>
      <c r="E48" s="115">
        <v>681</v>
      </c>
      <c r="F48" s="114">
        <v>525</v>
      </c>
      <c r="G48" s="114">
        <v>696</v>
      </c>
      <c r="H48" s="114">
        <v>576</v>
      </c>
      <c r="I48" s="140">
        <v>588</v>
      </c>
      <c r="J48" s="115">
        <v>93</v>
      </c>
      <c r="K48" s="116">
        <v>15.816326530612244</v>
      </c>
    </row>
    <row r="49" spans="1:11" ht="14.1" customHeight="1" x14ac:dyDescent="0.2">
      <c r="A49" s="306">
        <v>63</v>
      </c>
      <c r="B49" s="307" t="s">
        <v>271</v>
      </c>
      <c r="C49" s="308"/>
      <c r="D49" s="113">
        <v>4.5162233265127156</v>
      </c>
      <c r="E49" s="115">
        <v>309</v>
      </c>
      <c r="F49" s="114">
        <v>296</v>
      </c>
      <c r="G49" s="114">
        <v>306</v>
      </c>
      <c r="H49" s="114">
        <v>251</v>
      </c>
      <c r="I49" s="140">
        <v>359</v>
      </c>
      <c r="J49" s="115">
        <v>-50</v>
      </c>
      <c r="K49" s="116">
        <v>-13.927576601671309</v>
      </c>
    </row>
    <row r="50" spans="1:11" ht="14.1" customHeight="1" x14ac:dyDescent="0.2">
      <c r="A50" s="306" t="s">
        <v>272</v>
      </c>
      <c r="B50" s="307" t="s">
        <v>273</v>
      </c>
      <c r="C50" s="308"/>
      <c r="D50" s="113">
        <v>1.5054077755042385</v>
      </c>
      <c r="E50" s="115">
        <v>103</v>
      </c>
      <c r="F50" s="114">
        <v>102</v>
      </c>
      <c r="G50" s="114">
        <v>120</v>
      </c>
      <c r="H50" s="114">
        <v>99</v>
      </c>
      <c r="I50" s="140">
        <v>94</v>
      </c>
      <c r="J50" s="115">
        <v>9</v>
      </c>
      <c r="K50" s="116">
        <v>9.5744680851063837</v>
      </c>
    </row>
    <row r="51" spans="1:11" ht="14.1" customHeight="1" x14ac:dyDescent="0.2">
      <c r="A51" s="306" t="s">
        <v>274</v>
      </c>
      <c r="B51" s="307" t="s">
        <v>275</v>
      </c>
      <c r="C51" s="308"/>
      <c r="D51" s="113">
        <v>2.6892721426483486</v>
      </c>
      <c r="E51" s="115">
        <v>184</v>
      </c>
      <c r="F51" s="114">
        <v>175</v>
      </c>
      <c r="G51" s="114">
        <v>175</v>
      </c>
      <c r="H51" s="114">
        <v>141</v>
      </c>
      <c r="I51" s="140">
        <v>249</v>
      </c>
      <c r="J51" s="115">
        <v>-65</v>
      </c>
      <c r="K51" s="116">
        <v>-26.104417670682732</v>
      </c>
    </row>
    <row r="52" spans="1:11" ht="14.1" customHeight="1" x14ac:dyDescent="0.2">
      <c r="A52" s="306">
        <v>71</v>
      </c>
      <c r="B52" s="307" t="s">
        <v>276</v>
      </c>
      <c r="C52" s="308"/>
      <c r="D52" s="113">
        <v>8.9447529961999415</v>
      </c>
      <c r="E52" s="115">
        <v>612</v>
      </c>
      <c r="F52" s="114">
        <v>417</v>
      </c>
      <c r="G52" s="114">
        <v>500</v>
      </c>
      <c r="H52" s="114">
        <v>500</v>
      </c>
      <c r="I52" s="140">
        <v>578</v>
      </c>
      <c r="J52" s="115">
        <v>34</v>
      </c>
      <c r="K52" s="116">
        <v>5.882352941176471</v>
      </c>
    </row>
    <row r="53" spans="1:11" ht="14.1" customHeight="1" x14ac:dyDescent="0.2">
      <c r="A53" s="306" t="s">
        <v>277</v>
      </c>
      <c r="B53" s="307" t="s">
        <v>278</v>
      </c>
      <c r="C53" s="308"/>
      <c r="D53" s="113">
        <v>3.1715872551885416</v>
      </c>
      <c r="E53" s="115">
        <v>217</v>
      </c>
      <c r="F53" s="114">
        <v>159</v>
      </c>
      <c r="G53" s="114">
        <v>163</v>
      </c>
      <c r="H53" s="114">
        <v>177</v>
      </c>
      <c r="I53" s="140">
        <v>183</v>
      </c>
      <c r="J53" s="115">
        <v>34</v>
      </c>
      <c r="K53" s="116">
        <v>18.579234972677597</v>
      </c>
    </row>
    <row r="54" spans="1:11" ht="14.1" customHeight="1" x14ac:dyDescent="0.2">
      <c r="A54" s="306" t="s">
        <v>279</v>
      </c>
      <c r="B54" s="307" t="s">
        <v>280</v>
      </c>
      <c r="C54" s="308"/>
      <c r="D54" s="113">
        <v>5.2177725811166322</v>
      </c>
      <c r="E54" s="115">
        <v>357</v>
      </c>
      <c r="F54" s="114">
        <v>232</v>
      </c>
      <c r="G54" s="114">
        <v>306</v>
      </c>
      <c r="H54" s="114">
        <v>294</v>
      </c>
      <c r="I54" s="140">
        <v>329</v>
      </c>
      <c r="J54" s="115">
        <v>28</v>
      </c>
      <c r="K54" s="116">
        <v>8.5106382978723403</v>
      </c>
    </row>
    <row r="55" spans="1:11" ht="14.1" customHeight="1" x14ac:dyDescent="0.2">
      <c r="A55" s="306">
        <v>72</v>
      </c>
      <c r="B55" s="307" t="s">
        <v>281</v>
      </c>
      <c r="C55" s="308"/>
      <c r="D55" s="113">
        <v>2.0023384975153462</v>
      </c>
      <c r="E55" s="115">
        <v>137</v>
      </c>
      <c r="F55" s="114">
        <v>98</v>
      </c>
      <c r="G55" s="114">
        <v>112</v>
      </c>
      <c r="H55" s="114">
        <v>102</v>
      </c>
      <c r="I55" s="140">
        <v>160</v>
      </c>
      <c r="J55" s="115">
        <v>-23</v>
      </c>
      <c r="K55" s="116">
        <v>-14.375</v>
      </c>
    </row>
    <row r="56" spans="1:11" ht="14.1" customHeight="1" x14ac:dyDescent="0.2">
      <c r="A56" s="306" t="s">
        <v>282</v>
      </c>
      <c r="B56" s="307" t="s">
        <v>283</v>
      </c>
      <c r="C56" s="308"/>
      <c r="D56" s="113">
        <v>0.8330897398421514</v>
      </c>
      <c r="E56" s="115">
        <v>57</v>
      </c>
      <c r="F56" s="114">
        <v>41</v>
      </c>
      <c r="G56" s="114">
        <v>51</v>
      </c>
      <c r="H56" s="114">
        <v>42</v>
      </c>
      <c r="I56" s="140">
        <v>72</v>
      </c>
      <c r="J56" s="115">
        <v>-15</v>
      </c>
      <c r="K56" s="116">
        <v>-20.833333333333332</v>
      </c>
    </row>
    <row r="57" spans="1:11" ht="14.1" customHeight="1" x14ac:dyDescent="0.2">
      <c r="A57" s="306" t="s">
        <v>284</v>
      </c>
      <c r="B57" s="307" t="s">
        <v>285</v>
      </c>
      <c r="C57" s="308"/>
      <c r="D57" s="113">
        <v>0.76001169248757672</v>
      </c>
      <c r="E57" s="115">
        <v>52</v>
      </c>
      <c r="F57" s="114">
        <v>35</v>
      </c>
      <c r="G57" s="114">
        <v>41</v>
      </c>
      <c r="H57" s="114">
        <v>35</v>
      </c>
      <c r="I57" s="140">
        <v>60</v>
      </c>
      <c r="J57" s="115">
        <v>-8</v>
      </c>
      <c r="K57" s="116">
        <v>-13.333333333333334</v>
      </c>
    </row>
    <row r="58" spans="1:11" ht="14.1" customHeight="1" x14ac:dyDescent="0.2">
      <c r="A58" s="306">
        <v>73</v>
      </c>
      <c r="B58" s="307" t="s">
        <v>286</v>
      </c>
      <c r="C58" s="308"/>
      <c r="D58" s="113">
        <v>1.0669394913767904</v>
      </c>
      <c r="E58" s="115">
        <v>73</v>
      </c>
      <c r="F58" s="114">
        <v>68</v>
      </c>
      <c r="G58" s="114">
        <v>79</v>
      </c>
      <c r="H58" s="114">
        <v>74</v>
      </c>
      <c r="I58" s="140">
        <v>69</v>
      </c>
      <c r="J58" s="115">
        <v>4</v>
      </c>
      <c r="K58" s="116">
        <v>5.7971014492753623</v>
      </c>
    </row>
    <row r="59" spans="1:11" ht="14.1" customHeight="1" x14ac:dyDescent="0.2">
      <c r="A59" s="306" t="s">
        <v>287</v>
      </c>
      <c r="B59" s="307" t="s">
        <v>288</v>
      </c>
      <c r="C59" s="308"/>
      <c r="D59" s="113">
        <v>0.78924291142940661</v>
      </c>
      <c r="E59" s="115">
        <v>54</v>
      </c>
      <c r="F59" s="114">
        <v>54</v>
      </c>
      <c r="G59" s="114">
        <v>60</v>
      </c>
      <c r="H59" s="114">
        <v>51</v>
      </c>
      <c r="I59" s="140">
        <v>56</v>
      </c>
      <c r="J59" s="115">
        <v>-2</v>
      </c>
      <c r="K59" s="116">
        <v>-3.5714285714285716</v>
      </c>
    </row>
    <row r="60" spans="1:11" ht="14.1" customHeight="1" x14ac:dyDescent="0.2">
      <c r="A60" s="306">
        <v>81</v>
      </c>
      <c r="B60" s="307" t="s">
        <v>289</v>
      </c>
      <c r="C60" s="308"/>
      <c r="D60" s="113">
        <v>5.7000876936568252</v>
      </c>
      <c r="E60" s="115">
        <v>390</v>
      </c>
      <c r="F60" s="114">
        <v>346</v>
      </c>
      <c r="G60" s="114">
        <v>456</v>
      </c>
      <c r="H60" s="114">
        <v>398</v>
      </c>
      <c r="I60" s="140">
        <v>382</v>
      </c>
      <c r="J60" s="115">
        <v>8</v>
      </c>
      <c r="K60" s="116">
        <v>2.0942408376963351</v>
      </c>
    </row>
    <row r="61" spans="1:11" ht="14.1" customHeight="1" x14ac:dyDescent="0.2">
      <c r="A61" s="306" t="s">
        <v>290</v>
      </c>
      <c r="B61" s="307" t="s">
        <v>291</v>
      </c>
      <c r="C61" s="308"/>
      <c r="D61" s="113">
        <v>1.6807950891552177</v>
      </c>
      <c r="E61" s="115">
        <v>115</v>
      </c>
      <c r="F61" s="114">
        <v>98</v>
      </c>
      <c r="G61" s="114">
        <v>148</v>
      </c>
      <c r="H61" s="114">
        <v>156</v>
      </c>
      <c r="I61" s="140">
        <v>134</v>
      </c>
      <c r="J61" s="115">
        <v>-19</v>
      </c>
      <c r="K61" s="116">
        <v>-14.17910447761194</v>
      </c>
    </row>
    <row r="62" spans="1:11" ht="14.1" customHeight="1" x14ac:dyDescent="0.2">
      <c r="A62" s="306" t="s">
        <v>292</v>
      </c>
      <c r="B62" s="307" t="s">
        <v>293</v>
      </c>
      <c r="C62" s="308"/>
      <c r="D62" s="113">
        <v>2.4408067816427943</v>
      </c>
      <c r="E62" s="115">
        <v>167</v>
      </c>
      <c r="F62" s="114">
        <v>170</v>
      </c>
      <c r="G62" s="114">
        <v>224</v>
      </c>
      <c r="H62" s="114">
        <v>142</v>
      </c>
      <c r="I62" s="140">
        <v>156</v>
      </c>
      <c r="J62" s="115">
        <v>11</v>
      </c>
      <c r="K62" s="116">
        <v>7.0512820512820511</v>
      </c>
    </row>
    <row r="63" spans="1:11" ht="14.1" customHeight="1" x14ac:dyDescent="0.2">
      <c r="A63" s="306"/>
      <c r="B63" s="307" t="s">
        <v>294</v>
      </c>
      <c r="C63" s="308"/>
      <c r="D63" s="113">
        <v>2.1631102016954107</v>
      </c>
      <c r="E63" s="115">
        <v>148</v>
      </c>
      <c r="F63" s="114">
        <v>129</v>
      </c>
      <c r="G63" s="114">
        <v>190</v>
      </c>
      <c r="H63" s="114">
        <v>131</v>
      </c>
      <c r="I63" s="140">
        <v>136</v>
      </c>
      <c r="J63" s="115">
        <v>12</v>
      </c>
      <c r="K63" s="116">
        <v>8.8235294117647065</v>
      </c>
    </row>
    <row r="64" spans="1:11" ht="14.1" customHeight="1" x14ac:dyDescent="0.2">
      <c r="A64" s="306" t="s">
        <v>295</v>
      </c>
      <c r="B64" s="307" t="s">
        <v>296</v>
      </c>
      <c r="C64" s="308"/>
      <c r="D64" s="113">
        <v>0.71616486407483193</v>
      </c>
      <c r="E64" s="115">
        <v>49</v>
      </c>
      <c r="F64" s="114">
        <v>36</v>
      </c>
      <c r="G64" s="114">
        <v>31</v>
      </c>
      <c r="H64" s="114">
        <v>31</v>
      </c>
      <c r="I64" s="140">
        <v>34</v>
      </c>
      <c r="J64" s="115">
        <v>15</v>
      </c>
      <c r="K64" s="116">
        <v>44.117647058823529</v>
      </c>
    </row>
    <row r="65" spans="1:11" ht="14.1" customHeight="1" x14ac:dyDescent="0.2">
      <c r="A65" s="306" t="s">
        <v>297</v>
      </c>
      <c r="B65" s="307" t="s">
        <v>298</v>
      </c>
      <c r="C65" s="308"/>
      <c r="D65" s="113">
        <v>0.33615901783104357</v>
      </c>
      <c r="E65" s="115">
        <v>23</v>
      </c>
      <c r="F65" s="114">
        <v>18</v>
      </c>
      <c r="G65" s="114">
        <v>21</v>
      </c>
      <c r="H65" s="114">
        <v>24</v>
      </c>
      <c r="I65" s="140">
        <v>28</v>
      </c>
      <c r="J65" s="115">
        <v>-5</v>
      </c>
      <c r="K65" s="116">
        <v>-17.857142857142858</v>
      </c>
    </row>
    <row r="66" spans="1:11" ht="14.1" customHeight="1" x14ac:dyDescent="0.2">
      <c r="A66" s="306">
        <v>82</v>
      </c>
      <c r="B66" s="307" t="s">
        <v>299</v>
      </c>
      <c r="C66" s="308"/>
      <c r="D66" s="113">
        <v>4.7208418591055246</v>
      </c>
      <c r="E66" s="115">
        <v>323</v>
      </c>
      <c r="F66" s="114">
        <v>376</v>
      </c>
      <c r="G66" s="114">
        <v>396</v>
      </c>
      <c r="H66" s="114">
        <v>315</v>
      </c>
      <c r="I66" s="140">
        <v>318</v>
      </c>
      <c r="J66" s="115">
        <v>5</v>
      </c>
      <c r="K66" s="116">
        <v>1.5723270440251573</v>
      </c>
    </row>
    <row r="67" spans="1:11" ht="14.1" customHeight="1" x14ac:dyDescent="0.2">
      <c r="A67" s="306" t="s">
        <v>300</v>
      </c>
      <c r="B67" s="307" t="s">
        <v>301</v>
      </c>
      <c r="C67" s="308"/>
      <c r="D67" s="113">
        <v>3.8292896813797137</v>
      </c>
      <c r="E67" s="115">
        <v>262</v>
      </c>
      <c r="F67" s="114">
        <v>294</v>
      </c>
      <c r="G67" s="114">
        <v>302</v>
      </c>
      <c r="H67" s="114">
        <v>221</v>
      </c>
      <c r="I67" s="140">
        <v>222</v>
      </c>
      <c r="J67" s="115">
        <v>40</v>
      </c>
      <c r="K67" s="116">
        <v>18.018018018018019</v>
      </c>
    </row>
    <row r="68" spans="1:11" ht="14.1" customHeight="1" x14ac:dyDescent="0.2">
      <c r="A68" s="306" t="s">
        <v>302</v>
      </c>
      <c r="B68" s="307" t="s">
        <v>303</v>
      </c>
      <c r="C68" s="308"/>
      <c r="D68" s="113">
        <v>0.61385559777842735</v>
      </c>
      <c r="E68" s="115">
        <v>42</v>
      </c>
      <c r="F68" s="114">
        <v>60</v>
      </c>
      <c r="G68" s="114">
        <v>61</v>
      </c>
      <c r="H68" s="114">
        <v>69</v>
      </c>
      <c r="I68" s="140">
        <v>63</v>
      </c>
      <c r="J68" s="115">
        <v>-21</v>
      </c>
      <c r="K68" s="116">
        <v>-33.333333333333336</v>
      </c>
    </row>
    <row r="69" spans="1:11" ht="14.1" customHeight="1" x14ac:dyDescent="0.2">
      <c r="A69" s="306">
        <v>83</v>
      </c>
      <c r="B69" s="307" t="s">
        <v>304</v>
      </c>
      <c r="C69" s="308"/>
      <c r="D69" s="113">
        <v>3.9462145571470328</v>
      </c>
      <c r="E69" s="115">
        <v>270</v>
      </c>
      <c r="F69" s="114">
        <v>231</v>
      </c>
      <c r="G69" s="114">
        <v>509</v>
      </c>
      <c r="H69" s="114">
        <v>242</v>
      </c>
      <c r="I69" s="140">
        <v>238</v>
      </c>
      <c r="J69" s="115">
        <v>32</v>
      </c>
      <c r="K69" s="116">
        <v>13.445378151260504</v>
      </c>
    </row>
    <row r="70" spans="1:11" ht="14.1" customHeight="1" x14ac:dyDescent="0.2">
      <c r="A70" s="306" t="s">
        <v>305</v>
      </c>
      <c r="B70" s="307" t="s">
        <v>306</v>
      </c>
      <c r="C70" s="308"/>
      <c r="D70" s="113">
        <v>2.791581408944753</v>
      </c>
      <c r="E70" s="115">
        <v>191</v>
      </c>
      <c r="F70" s="114">
        <v>144</v>
      </c>
      <c r="G70" s="114">
        <v>432</v>
      </c>
      <c r="H70" s="114">
        <v>169</v>
      </c>
      <c r="I70" s="140">
        <v>161</v>
      </c>
      <c r="J70" s="115">
        <v>30</v>
      </c>
      <c r="K70" s="116">
        <v>18.633540372670808</v>
      </c>
    </row>
    <row r="71" spans="1:11" ht="14.1" customHeight="1" x14ac:dyDescent="0.2">
      <c r="A71" s="306"/>
      <c r="B71" s="307" t="s">
        <v>307</v>
      </c>
      <c r="C71" s="308"/>
      <c r="D71" s="113">
        <v>1.636948260742473</v>
      </c>
      <c r="E71" s="115">
        <v>112</v>
      </c>
      <c r="F71" s="114">
        <v>74</v>
      </c>
      <c r="G71" s="114">
        <v>248</v>
      </c>
      <c r="H71" s="114">
        <v>91</v>
      </c>
      <c r="I71" s="140">
        <v>90</v>
      </c>
      <c r="J71" s="115">
        <v>22</v>
      </c>
      <c r="K71" s="116">
        <v>24.444444444444443</v>
      </c>
    </row>
    <row r="72" spans="1:11" ht="14.1" customHeight="1" x14ac:dyDescent="0.2">
      <c r="A72" s="306">
        <v>84</v>
      </c>
      <c r="B72" s="307" t="s">
        <v>308</v>
      </c>
      <c r="C72" s="308"/>
      <c r="D72" s="113">
        <v>1.5931014323297281</v>
      </c>
      <c r="E72" s="115">
        <v>109</v>
      </c>
      <c r="F72" s="114">
        <v>46</v>
      </c>
      <c r="G72" s="114">
        <v>110</v>
      </c>
      <c r="H72" s="114">
        <v>96</v>
      </c>
      <c r="I72" s="140">
        <v>88</v>
      </c>
      <c r="J72" s="115">
        <v>21</v>
      </c>
      <c r="K72" s="116">
        <v>23.863636363636363</v>
      </c>
    </row>
    <row r="73" spans="1:11" ht="14.1" customHeight="1" x14ac:dyDescent="0.2">
      <c r="A73" s="306" t="s">
        <v>309</v>
      </c>
      <c r="B73" s="307" t="s">
        <v>310</v>
      </c>
      <c r="C73" s="308"/>
      <c r="D73" s="113">
        <v>1.0815551008477053</v>
      </c>
      <c r="E73" s="115">
        <v>74</v>
      </c>
      <c r="F73" s="114">
        <v>25</v>
      </c>
      <c r="G73" s="114">
        <v>72</v>
      </c>
      <c r="H73" s="114">
        <v>64</v>
      </c>
      <c r="I73" s="140">
        <v>43</v>
      </c>
      <c r="J73" s="115">
        <v>31</v>
      </c>
      <c r="K73" s="116">
        <v>72.093023255813947</v>
      </c>
    </row>
    <row r="74" spans="1:11" ht="14.1" customHeight="1" x14ac:dyDescent="0.2">
      <c r="A74" s="306" t="s">
        <v>311</v>
      </c>
      <c r="B74" s="307" t="s">
        <v>312</v>
      </c>
      <c r="C74" s="308"/>
      <c r="D74" s="113">
        <v>5.8462437883659749E-2</v>
      </c>
      <c r="E74" s="115">
        <v>4</v>
      </c>
      <c r="F74" s="114">
        <v>6</v>
      </c>
      <c r="G74" s="114">
        <v>7</v>
      </c>
      <c r="H74" s="114">
        <v>6</v>
      </c>
      <c r="I74" s="140">
        <v>6</v>
      </c>
      <c r="J74" s="115">
        <v>-2</v>
      </c>
      <c r="K74" s="116">
        <v>-33.333333333333336</v>
      </c>
    </row>
    <row r="75" spans="1:11" ht="14.1" customHeight="1" x14ac:dyDescent="0.2">
      <c r="A75" s="306" t="s">
        <v>313</v>
      </c>
      <c r="B75" s="307" t="s">
        <v>314</v>
      </c>
      <c r="C75" s="308"/>
      <c r="D75" s="113">
        <v>0</v>
      </c>
      <c r="E75" s="115">
        <v>0</v>
      </c>
      <c r="F75" s="114" t="s">
        <v>513</v>
      </c>
      <c r="G75" s="114" t="s">
        <v>513</v>
      </c>
      <c r="H75" s="114">
        <v>4</v>
      </c>
      <c r="I75" s="140" t="s">
        <v>513</v>
      </c>
      <c r="J75" s="115" t="s">
        <v>513</v>
      </c>
      <c r="K75" s="116" t="s">
        <v>513</v>
      </c>
    </row>
    <row r="76" spans="1:11" ht="14.1" customHeight="1" x14ac:dyDescent="0.2">
      <c r="A76" s="306">
        <v>91</v>
      </c>
      <c r="B76" s="307" t="s">
        <v>315</v>
      </c>
      <c r="C76" s="308"/>
      <c r="D76" s="113">
        <v>0.17538731365097926</v>
      </c>
      <c r="E76" s="115">
        <v>12</v>
      </c>
      <c r="F76" s="114">
        <v>9</v>
      </c>
      <c r="G76" s="114">
        <v>18</v>
      </c>
      <c r="H76" s="114">
        <v>10</v>
      </c>
      <c r="I76" s="140">
        <v>8</v>
      </c>
      <c r="J76" s="115">
        <v>4</v>
      </c>
      <c r="K76" s="116">
        <v>50</v>
      </c>
    </row>
    <row r="77" spans="1:11" ht="14.1" customHeight="1" x14ac:dyDescent="0.2">
      <c r="A77" s="306">
        <v>92</v>
      </c>
      <c r="B77" s="307" t="s">
        <v>316</v>
      </c>
      <c r="C77" s="308"/>
      <c r="D77" s="113">
        <v>0.77462730195849172</v>
      </c>
      <c r="E77" s="115">
        <v>53</v>
      </c>
      <c r="F77" s="114">
        <v>37</v>
      </c>
      <c r="G77" s="114">
        <v>42</v>
      </c>
      <c r="H77" s="114">
        <v>45</v>
      </c>
      <c r="I77" s="140">
        <v>49</v>
      </c>
      <c r="J77" s="115">
        <v>4</v>
      </c>
      <c r="K77" s="116">
        <v>8.1632653061224492</v>
      </c>
    </row>
    <row r="78" spans="1:11" ht="14.1" customHeight="1" x14ac:dyDescent="0.2">
      <c r="A78" s="306">
        <v>93</v>
      </c>
      <c r="B78" s="307" t="s">
        <v>317</v>
      </c>
      <c r="C78" s="308"/>
      <c r="D78" s="113">
        <v>7.3078047354574682E-2</v>
      </c>
      <c r="E78" s="115">
        <v>5</v>
      </c>
      <c r="F78" s="114">
        <v>7</v>
      </c>
      <c r="G78" s="114">
        <v>8</v>
      </c>
      <c r="H78" s="114" t="s">
        <v>513</v>
      </c>
      <c r="I78" s="140">
        <v>6</v>
      </c>
      <c r="J78" s="115">
        <v>-1</v>
      </c>
      <c r="K78" s="116">
        <v>-16.666666666666668</v>
      </c>
    </row>
    <row r="79" spans="1:11" ht="14.1" customHeight="1" x14ac:dyDescent="0.2">
      <c r="A79" s="306">
        <v>94</v>
      </c>
      <c r="B79" s="307" t="s">
        <v>318</v>
      </c>
      <c r="C79" s="308"/>
      <c r="D79" s="113">
        <v>0.24846536100555394</v>
      </c>
      <c r="E79" s="115">
        <v>17</v>
      </c>
      <c r="F79" s="114">
        <v>3</v>
      </c>
      <c r="G79" s="114">
        <v>25</v>
      </c>
      <c r="H79" s="114" t="s">
        <v>513</v>
      </c>
      <c r="I79" s="140">
        <v>16</v>
      </c>
      <c r="J79" s="115">
        <v>1</v>
      </c>
      <c r="K79" s="116">
        <v>6.25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7.3078047354574682E-2</v>
      </c>
      <c r="E81" s="143">
        <v>5</v>
      </c>
      <c r="F81" s="144" t="s">
        <v>513</v>
      </c>
      <c r="G81" s="144">
        <v>6</v>
      </c>
      <c r="H81" s="144">
        <v>22</v>
      </c>
      <c r="I81" s="145">
        <v>7</v>
      </c>
      <c r="J81" s="143">
        <v>-2</v>
      </c>
      <c r="K81" s="146">
        <v>-28.571428571428573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62764</v>
      </c>
      <c r="C10" s="114">
        <v>33433</v>
      </c>
      <c r="D10" s="114">
        <v>29331</v>
      </c>
      <c r="E10" s="114">
        <v>48141</v>
      </c>
      <c r="F10" s="114">
        <v>13972</v>
      </c>
      <c r="G10" s="114">
        <v>7526</v>
      </c>
      <c r="H10" s="114">
        <v>16466</v>
      </c>
      <c r="I10" s="115">
        <v>23119</v>
      </c>
      <c r="J10" s="114">
        <v>16438</v>
      </c>
      <c r="K10" s="114">
        <v>6681</v>
      </c>
      <c r="L10" s="423">
        <v>4850</v>
      </c>
      <c r="M10" s="424">
        <v>4777</v>
      </c>
    </row>
    <row r="11" spans="1:13" ht="11.1" customHeight="1" x14ac:dyDescent="0.2">
      <c r="A11" s="422" t="s">
        <v>387</v>
      </c>
      <c r="B11" s="115">
        <v>63041</v>
      </c>
      <c r="C11" s="114">
        <v>33752</v>
      </c>
      <c r="D11" s="114">
        <v>29289</v>
      </c>
      <c r="E11" s="114">
        <v>48358</v>
      </c>
      <c r="F11" s="114">
        <v>14049</v>
      </c>
      <c r="G11" s="114">
        <v>7284</v>
      </c>
      <c r="H11" s="114">
        <v>16763</v>
      </c>
      <c r="I11" s="115">
        <v>23245</v>
      </c>
      <c r="J11" s="114">
        <v>16488</v>
      </c>
      <c r="K11" s="114">
        <v>6757</v>
      </c>
      <c r="L11" s="423">
        <v>4380</v>
      </c>
      <c r="M11" s="424">
        <v>4065</v>
      </c>
    </row>
    <row r="12" spans="1:13" ht="11.1" customHeight="1" x14ac:dyDescent="0.2">
      <c r="A12" s="422" t="s">
        <v>388</v>
      </c>
      <c r="B12" s="115">
        <v>64149</v>
      </c>
      <c r="C12" s="114">
        <v>34378</v>
      </c>
      <c r="D12" s="114">
        <v>29771</v>
      </c>
      <c r="E12" s="114">
        <v>49285</v>
      </c>
      <c r="F12" s="114">
        <v>14209</v>
      </c>
      <c r="G12" s="114">
        <v>7870</v>
      </c>
      <c r="H12" s="114">
        <v>17049</v>
      </c>
      <c r="I12" s="115">
        <v>23510</v>
      </c>
      <c r="J12" s="114">
        <v>16528</v>
      </c>
      <c r="K12" s="114">
        <v>6982</v>
      </c>
      <c r="L12" s="423">
        <v>6180</v>
      </c>
      <c r="M12" s="424">
        <v>5308</v>
      </c>
    </row>
    <row r="13" spans="1:13" s="110" customFormat="1" ht="11.1" customHeight="1" x14ac:dyDescent="0.2">
      <c r="A13" s="422" t="s">
        <v>389</v>
      </c>
      <c r="B13" s="115">
        <v>63766</v>
      </c>
      <c r="C13" s="114">
        <v>34035</v>
      </c>
      <c r="D13" s="114">
        <v>29731</v>
      </c>
      <c r="E13" s="114">
        <v>48780</v>
      </c>
      <c r="F13" s="114">
        <v>14336</v>
      </c>
      <c r="G13" s="114">
        <v>7591</v>
      </c>
      <c r="H13" s="114">
        <v>17250</v>
      </c>
      <c r="I13" s="115">
        <v>23403</v>
      </c>
      <c r="J13" s="114">
        <v>16456</v>
      </c>
      <c r="K13" s="114">
        <v>6947</v>
      </c>
      <c r="L13" s="423">
        <v>4108</v>
      </c>
      <c r="M13" s="424">
        <v>4670</v>
      </c>
    </row>
    <row r="14" spans="1:13" ht="15" customHeight="1" x14ac:dyDescent="0.2">
      <c r="A14" s="422" t="s">
        <v>390</v>
      </c>
      <c r="B14" s="115">
        <v>64666</v>
      </c>
      <c r="C14" s="114">
        <v>34944</v>
      </c>
      <c r="D14" s="114">
        <v>29722</v>
      </c>
      <c r="E14" s="114">
        <v>48268</v>
      </c>
      <c r="F14" s="114">
        <v>15831</v>
      </c>
      <c r="G14" s="114">
        <v>7463</v>
      </c>
      <c r="H14" s="114">
        <v>17652</v>
      </c>
      <c r="I14" s="115">
        <v>23429</v>
      </c>
      <c r="J14" s="114">
        <v>16394</v>
      </c>
      <c r="K14" s="114">
        <v>7035</v>
      </c>
      <c r="L14" s="423">
        <v>5731</v>
      </c>
      <c r="M14" s="424">
        <v>5180</v>
      </c>
    </row>
    <row r="15" spans="1:13" ht="11.1" customHeight="1" x14ac:dyDescent="0.2">
      <c r="A15" s="422" t="s">
        <v>387</v>
      </c>
      <c r="B15" s="115">
        <v>65482</v>
      </c>
      <c r="C15" s="114">
        <v>35761</v>
      </c>
      <c r="D15" s="114">
        <v>29721</v>
      </c>
      <c r="E15" s="114">
        <v>48855</v>
      </c>
      <c r="F15" s="114">
        <v>16068</v>
      </c>
      <c r="G15" s="114">
        <v>7114</v>
      </c>
      <c r="H15" s="114">
        <v>18240</v>
      </c>
      <c r="I15" s="115">
        <v>23913</v>
      </c>
      <c r="J15" s="114">
        <v>16682</v>
      </c>
      <c r="K15" s="114">
        <v>7231</v>
      </c>
      <c r="L15" s="423">
        <v>5391</v>
      </c>
      <c r="M15" s="424">
        <v>4954</v>
      </c>
    </row>
    <row r="16" spans="1:13" ht="11.1" customHeight="1" x14ac:dyDescent="0.2">
      <c r="A16" s="422" t="s">
        <v>388</v>
      </c>
      <c r="B16" s="115">
        <v>66955</v>
      </c>
      <c r="C16" s="114">
        <v>36654</v>
      </c>
      <c r="D16" s="114">
        <v>30301</v>
      </c>
      <c r="E16" s="114">
        <v>50480</v>
      </c>
      <c r="F16" s="114">
        <v>16275</v>
      </c>
      <c r="G16" s="114">
        <v>7949</v>
      </c>
      <c r="H16" s="114">
        <v>18567</v>
      </c>
      <c r="I16" s="115">
        <v>23926</v>
      </c>
      <c r="J16" s="114">
        <v>16405</v>
      </c>
      <c r="K16" s="114">
        <v>7521</v>
      </c>
      <c r="L16" s="423">
        <v>7092</v>
      </c>
      <c r="M16" s="424">
        <v>5762</v>
      </c>
    </row>
    <row r="17" spans="1:13" s="110" customFormat="1" ht="11.1" customHeight="1" x14ac:dyDescent="0.2">
      <c r="A17" s="422" t="s">
        <v>389</v>
      </c>
      <c r="B17" s="115">
        <v>66216</v>
      </c>
      <c r="C17" s="114">
        <v>35986</v>
      </c>
      <c r="D17" s="114">
        <v>30230</v>
      </c>
      <c r="E17" s="114">
        <v>49889</v>
      </c>
      <c r="F17" s="114">
        <v>16266</v>
      </c>
      <c r="G17" s="114">
        <v>7630</v>
      </c>
      <c r="H17" s="114">
        <v>18677</v>
      </c>
      <c r="I17" s="115">
        <v>23963</v>
      </c>
      <c r="J17" s="114">
        <v>16519</v>
      </c>
      <c r="K17" s="114">
        <v>7444</v>
      </c>
      <c r="L17" s="423">
        <v>3937</v>
      </c>
      <c r="M17" s="424">
        <v>4887</v>
      </c>
    </row>
    <row r="18" spans="1:13" ht="15" customHeight="1" x14ac:dyDescent="0.2">
      <c r="A18" s="422" t="s">
        <v>391</v>
      </c>
      <c r="B18" s="115">
        <v>66661</v>
      </c>
      <c r="C18" s="114">
        <v>36143</v>
      </c>
      <c r="D18" s="114">
        <v>30518</v>
      </c>
      <c r="E18" s="114">
        <v>49704</v>
      </c>
      <c r="F18" s="114">
        <v>16910</v>
      </c>
      <c r="G18" s="114">
        <v>7484</v>
      </c>
      <c r="H18" s="114">
        <v>19114</v>
      </c>
      <c r="I18" s="115">
        <v>23624</v>
      </c>
      <c r="J18" s="114">
        <v>16277</v>
      </c>
      <c r="K18" s="114">
        <v>7347</v>
      </c>
      <c r="L18" s="423">
        <v>5782</v>
      </c>
      <c r="M18" s="424">
        <v>5426</v>
      </c>
    </row>
    <row r="19" spans="1:13" ht="11.1" customHeight="1" x14ac:dyDescent="0.2">
      <c r="A19" s="422" t="s">
        <v>387</v>
      </c>
      <c r="B19" s="115">
        <v>66696</v>
      </c>
      <c r="C19" s="114">
        <v>36282</v>
      </c>
      <c r="D19" s="114">
        <v>30414</v>
      </c>
      <c r="E19" s="114">
        <v>49618</v>
      </c>
      <c r="F19" s="114">
        <v>17030</v>
      </c>
      <c r="G19" s="114">
        <v>7167</v>
      </c>
      <c r="H19" s="114">
        <v>19431</v>
      </c>
      <c r="I19" s="115">
        <v>23703</v>
      </c>
      <c r="J19" s="114">
        <v>16256</v>
      </c>
      <c r="K19" s="114">
        <v>7447</v>
      </c>
      <c r="L19" s="423">
        <v>4885</v>
      </c>
      <c r="M19" s="424">
        <v>4863</v>
      </c>
    </row>
    <row r="20" spans="1:13" ht="11.1" customHeight="1" x14ac:dyDescent="0.2">
      <c r="A20" s="422" t="s">
        <v>388</v>
      </c>
      <c r="B20" s="115">
        <v>68095</v>
      </c>
      <c r="C20" s="114">
        <v>37089</v>
      </c>
      <c r="D20" s="114">
        <v>31006</v>
      </c>
      <c r="E20" s="114">
        <v>50789</v>
      </c>
      <c r="F20" s="114">
        <v>17241</v>
      </c>
      <c r="G20" s="114">
        <v>7849</v>
      </c>
      <c r="H20" s="114">
        <v>19821</v>
      </c>
      <c r="I20" s="115">
        <v>23802</v>
      </c>
      <c r="J20" s="114">
        <v>16061</v>
      </c>
      <c r="K20" s="114">
        <v>7741</v>
      </c>
      <c r="L20" s="423">
        <v>6861</v>
      </c>
      <c r="M20" s="424">
        <v>5772</v>
      </c>
    </row>
    <row r="21" spans="1:13" s="110" customFormat="1" ht="11.1" customHeight="1" x14ac:dyDescent="0.2">
      <c r="A21" s="422" t="s">
        <v>389</v>
      </c>
      <c r="B21" s="115">
        <v>67268</v>
      </c>
      <c r="C21" s="114">
        <v>36317</v>
      </c>
      <c r="D21" s="114">
        <v>30951</v>
      </c>
      <c r="E21" s="114">
        <v>50058</v>
      </c>
      <c r="F21" s="114">
        <v>17196</v>
      </c>
      <c r="G21" s="114">
        <v>7535</v>
      </c>
      <c r="H21" s="114">
        <v>19898</v>
      </c>
      <c r="I21" s="115">
        <v>23658</v>
      </c>
      <c r="J21" s="114">
        <v>16040</v>
      </c>
      <c r="K21" s="114">
        <v>7618</v>
      </c>
      <c r="L21" s="423">
        <v>3944</v>
      </c>
      <c r="M21" s="424">
        <v>4885</v>
      </c>
    </row>
    <row r="22" spans="1:13" ht="15" customHeight="1" x14ac:dyDescent="0.2">
      <c r="A22" s="422" t="s">
        <v>392</v>
      </c>
      <c r="B22" s="115">
        <v>66391</v>
      </c>
      <c r="C22" s="114">
        <v>35491</v>
      </c>
      <c r="D22" s="114">
        <v>30900</v>
      </c>
      <c r="E22" s="114">
        <v>48997</v>
      </c>
      <c r="F22" s="114">
        <v>17310</v>
      </c>
      <c r="G22" s="114">
        <v>7204</v>
      </c>
      <c r="H22" s="114">
        <v>19999</v>
      </c>
      <c r="I22" s="115">
        <v>23384</v>
      </c>
      <c r="J22" s="114">
        <v>15820</v>
      </c>
      <c r="K22" s="114">
        <v>7564</v>
      </c>
      <c r="L22" s="423">
        <v>5248</v>
      </c>
      <c r="M22" s="424">
        <v>5030</v>
      </c>
    </row>
    <row r="23" spans="1:13" ht="11.1" customHeight="1" x14ac:dyDescent="0.2">
      <c r="A23" s="422" t="s">
        <v>387</v>
      </c>
      <c r="B23" s="115">
        <v>66395</v>
      </c>
      <c r="C23" s="114">
        <v>35560</v>
      </c>
      <c r="D23" s="114">
        <v>30835</v>
      </c>
      <c r="E23" s="114">
        <v>48739</v>
      </c>
      <c r="F23" s="114">
        <v>17548</v>
      </c>
      <c r="G23" s="114">
        <v>6838</v>
      </c>
      <c r="H23" s="114">
        <v>20334</v>
      </c>
      <c r="I23" s="115">
        <v>23727</v>
      </c>
      <c r="J23" s="114">
        <v>16129</v>
      </c>
      <c r="K23" s="114">
        <v>7598</v>
      </c>
      <c r="L23" s="423">
        <v>4708</v>
      </c>
      <c r="M23" s="424">
        <v>4726</v>
      </c>
    </row>
    <row r="24" spans="1:13" ht="11.1" customHeight="1" x14ac:dyDescent="0.2">
      <c r="A24" s="422" t="s">
        <v>388</v>
      </c>
      <c r="B24" s="115">
        <v>67717</v>
      </c>
      <c r="C24" s="114">
        <v>36379</v>
      </c>
      <c r="D24" s="114">
        <v>31338</v>
      </c>
      <c r="E24" s="114">
        <v>49257</v>
      </c>
      <c r="F24" s="114">
        <v>17812</v>
      </c>
      <c r="G24" s="114">
        <v>7690</v>
      </c>
      <c r="H24" s="114">
        <v>20588</v>
      </c>
      <c r="I24" s="115">
        <v>24036</v>
      </c>
      <c r="J24" s="114">
        <v>16171</v>
      </c>
      <c r="K24" s="114">
        <v>7865</v>
      </c>
      <c r="L24" s="423">
        <v>7097</v>
      </c>
      <c r="M24" s="424">
        <v>5823</v>
      </c>
    </row>
    <row r="25" spans="1:13" s="110" customFormat="1" ht="11.1" customHeight="1" x14ac:dyDescent="0.2">
      <c r="A25" s="422" t="s">
        <v>389</v>
      </c>
      <c r="B25" s="115">
        <v>66495</v>
      </c>
      <c r="C25" s="114">
        <v>35460</v>
      </c>
      <c r="D25" s="114">
        <v>31035</v>
      </c>
      <c r="E25" s="114">
        <v>48040</v>
      </c>
      <c r="F25" s="114">
        <v>17799</v>
      </c>
      <c r="G25" s="114">
        <v>7359</v>
      </c>
      <c r="H25" s="114">
        <v>20517</v>
      </c>
      <c r="I25" s="115">
        <v>23774</v>
      </c>
      <c r="J25" s="114">
        <v>16037</v>
      </c>
      <c r="K25" s="114">
        <v>7737</v>
      </c>
      <c r="L25" s="423">
        <v>3907</v>
      </c>
      <c r="M25" s="424">
        <v>4772</v>
      </c>
    </row>
    <row r="26" spans="1:13" ht="15" customHeight="1" x14ac:dyDescent="0.2">
      <c r="A26" s="422" t="s">
        <v>393</v>
      </c>
      <c r="B26" s="115">
        <v>67167</v>
      </c>
      <c r="C26" s="114">
        <v>36067</v>
      </c>
      <c r="D26" s="114">
        <v>31100</v>
      </c>
      <c r="E26" s="114">
        <v>48496</v>
      </c>
      <c r="F26" s="114">
        <v>18015</v>
      </c>
      <c r="G26" s="114">
        <v>7167</v>
      </c>
      <c r="H26" s="114">
        <v>20898</v>
      </c>
      <c r="I26" s="115">
        <v>23607</v>
      </c>
      <c r="J26" s="114">
        <v>15882</v>
      </c>
      <c r="K26" s="114">
        <v>7725</v>
      </c>
      <c r="L26" s="423">
        <v>5616</v>
      </c>
      <c r="M26" s="424">
        <v>4996</v>
      </c>
    </row>
    <row r="27" spans="1:13" ht="11.1" customHeight="1" x14ac:dyDescent="0.2">
      <c r="A27" s="422" t="s">
        <v>387</v>
      </c>
      <c r="B27" s="115">
        <v>67652</v>
      </c>
      <c r="C27" s="114">
        <v>36374</v>
      </c>
      <c r="D27" s="114">
        <v>31278</v>
      </c>
      <c r="E27" s="114">
        <v>48789</v>
      </c>
      <c r="F27" s="114">
        <v>18214</v>
      </c>
      <c r="G27" s="114">
        <v>6978</v>
      </c>
      <c r="H27" s="114">
        <v>21354</v>
      </c>
      <c r="I27" s="115">
        <v>24159</v>
      </c>
      <c r="J27" s="114">
        <v>16255</v>
      </c>
      <c r="K27" s="114">
        <v>7904</v>
      </c>
      <c r="L27" s="423">
        <v>4646</v>
      </c>
      <c r="M27" s="424">
        <v>4154</v>
      </c>
    </row>
    <row r="28" spans="1:13" ht="11.1" customHeight="1" x14ac:dyDescent="0.2">
      <c r="A28" s="422" t="s">
        <v>388</v>
      </c>
      <c r="B28" s="115">
        <v>68816</v>
      </c>
      <c r="C28" s="114">
        <v>37065</v>
      </c>
      <c r="D28" s="114">
        <v>31751</v>
      </c>
      <c r="E28" s="114">
        <v>50261</v>
      </c>
      <c r="F28" s="114">
        <v>18521</v>
      </c>
      <c r="G28" s="114">
        <v>7687</v>
      </c>
      <c r="H28" s="114">
        <v>21683</v>
      </c>
      <c r="I28" s="115">
        <v>24235</v>
      </c>
      <c r="J28" s="114">
        <v>16124</v>
      </c>
      <c r="K28" s="114">
        <v>8111</v>
      </c>
      <c r="L28" s="423">
        <v>7157</v>
      </c>
      <c r="M28" s="424">
        <v>6171</v>
      </c>
    </row>
    <row r="29" spans="1:13" s="110" customFormat="1" ht="11.1" customHeight="1" x14ac:dyDescent="0.2">
      <c r="A29" s="422" t="s">
        <v>389</v>
      </c>
      <c r="B29" s="115">
        <v>68376</v>
      </c>
      <c r="C29" s="114">
        <v>36489</v>
      </c>
      <c r="D29" s="114">
        <v>31887</v>
      </c>
      <c r="E29" s="114">
        <v>49642</v>
      </c>
      <c r="F29" s="114">
        <v>18728</v>
      </c>
      <c r="G29" s="114">
        <v>7537</v>
      </c>
      <c r="H29" s="114">
        <v>21712</v>
      </c>
      <c r="I29" s="115">
        <v>24102</v>
      </c>
      <c r="J29" s="114">
        <v>16072</v>
      </c>
      <c r="K29" s="114">
        <v>8030</v>
      </c>
      <c r="L29" s="423">
        <v>4305</v>
      </c>
      <c r="M29" s="424">
        <v>4861</v>
      </c>
    </row>
    <row r="30" spans="1:13" ht="15" customHeight="1" x14ac:dyDescent="0.2">
      <c r="A30" s="422" t="s">
        <v>394</v>
      </c>
      <c r="B30" s="115">
        <v>69072</v>
      </c>
      <c r="C30" s="114">
        <v>36853</v>
      </c>
      <c r="D30" s="114">
        <v>32219</v>
      </c>
      <c r="E30" s="114">
        <v>49842</v>
      </c>
      <c r="F30" s="114">
        <v>19225</v>
      </c>
      <c r="G30" s="114">
        <v>7377</v>
      </c>
      <c r="H30" s="114">
        <v>22174</v>
      </c>
      <c r="I30" s="115">
        <v>23728</v>
      </c>
      <c r="J30" s="114">
        <v>15691</v>
      </c>
      <c r="K30" s="114">
        <v>8037</v>
      </c>
      <c r="L30" s="423">
        <v>6093</v>
      </c>
      <c r="M30" s="424">
        <v>5401</v>
      </c>
    </row>
    <row r="31" spans="1:13" ht="11.1" customHeight="1" x14ac:dyDescent="0.2">
      <c r="A31" s="422" t="s">
        <v>387</v>
      </c>
      <c r="B31" s="115">
        <v>69672</v>
      </c>
      <c r="C31" s="114">
        <v>37338</v>
      </c>
      <c r="D31" s="114">
        <v>32334</v>
      </c>
      <c r="E31" s="114">
        <v>50140</v>
      </c>
      <c r="F31" s="114">
        <v>19528</v>
      </c>
      <c r="G31" s="114">
        <v>7199</v>
      </c>
      <c r="H31" s="114">
        <v>22563</v>
      </c>
      <c r="I31" s="115">
        <v>24041</v>
      </c>
      <c r="J31" s="114">
        <v>15956</v>
      </c>
      <c r="K31" s="114">
        <v>8085</v>
      </c>
      <c r="L31" s="423">
        <v>5572</v>
      </c>
      <c r="M31" s="424">
        <v>4921</v>
      </c>
    </row>
    <row r="32" spans="1:13" ht="11.1" customHeight="1" x14ac:dyDescent="0.2">
      <c r="A32" s="422" t="s">
        <v>388</v>
      </c>
      <c r="B32" s="115">
        <v>71395</v>
      </c>
      <c r="C32" s="114">
        <v>38292</v>
      </c>
      <c r="D32" s="114">
        <v>33103</v>
      </c>
      <c r="E32" s="114">
        <v>51506</v>
      </c>
      <c r="F32" s="114">
        <v>19887</v>
      </c>
      <c r="G32" s="114">
        <v>7821</v>
      </c>
      <c r="H32" s="114">
        <v>22945</v>
      </c>
      <c r="I32" s="115">
        <v>24077</v>
      </c>
      <c r="J32" s="114">
        <v>15684</v>
      </c>
      <c r="K32" s="114">
        <v>8393</v>
      </c>
      <c r="L32" s="423">
        <v>7895</v>
      </c>
      <c r="M32" s="424">
        <v>6570</v>
      </c>
    </row>
    <row r="33" spans="1:13" s="110" customFormat="1" ht="11.1" customHeight="1" x14ac:dyDescent="0.2">
      <c r="A33" s="422" t="s">
        <v>389</v>
      </c>
      <c r="B33" s="115">
        <v>70781</v>
      </c>
      <c r="C33" s="114">
        <v>37744</v>
      </c>
      <c r="D33" s="114">
        <v>33037</v>
      </c>
      <c r="E33" s="114">
        <v>50860</v>
      </c>
      <c r="F33" s="114">
        <v>19919</v>
      </c>
      <c r="G33" s="114">
        <v>7531</v>
      </c>
      <c r="H33" s="114">
        <v>23030</v>
      </c>
      <c r="I33" s="115">
        <v>23780</v>
      </c>
      <c r="J33" s="114">
        <v>15575</v>
      </c>
      <c r="K33" s="114">
        <v>8205</v>
      </c>
      <c r="L33" s="423">
        <v>4837</v>
      </c>
      <c r="M33" s="424">
        <v>5493</v>
      </c>
    </row>
    <row r="34" spans="1:13" ht="15" customHeight="1" x14ac:dyDescent="0.2">
      <c r="A34" s="422" t="s">
        <v>395</v>
      </c>
      <c r="B34" s="115">
        <v>70908</v>
      </c>
      <c r="C34" s="114">
        <v>37953</v>
      </c>
      <c r="D34" s="114">
        <v>32955</v>
      </c>
      <c r="E34" s="114">
        <v>50869</v>
      </c>
      <c r="F34" s="114">
        <v>20037</v>
      </c>
      <c r="G34" s="114">
        <v>7342</v>
      </c>
      <c r="H34" s="114">
        <v>23267</v>
      </c>
      <c r="I34" s="115">
        <v>23551</v>
      </c>
      <c r="J34" s="114">
        <v>15476</v>
      </c>
      <c r="K34" s="114">
        <v>8075</v>
      </c>
      <c r="L34" s="423">
        <v>5669</v>
      </c>
      <c r="M34" s="424">
        <v>5528</v>
      </c>
    </row>
    <row r="35" spans="1:13" ht="11.1" customHeight="1" x14ac:dyDescent="0.2">
      <c r="A35" s="422" t="s">
        <v>387</v>
      </c>
      <c r="B35" s="115">
        <v>71314</v>
      </c>
      <c r="C35" s="114">
        <v>38325</v>
      </c>
      <c r="D35" s="114">
        <v>32989</v>
      </c>
      <c r="E35" s="114">
        <v>50962</v>
      </c>
      <c r="F35" s="114">
        <v>20351</v>
      </c>
      <c r="G35" s="114">
        <v>7104</v>
      </c>
      <c r="H35" s="114">
        <v>23645</v>
      </c>
      <c r="I35" s="115">
        <v>23898</v>
      </c>
      <c r="J35" s="114">
        <v>15694</v>
      </c>
      <c r="K35" s="114">
        <v>8204</v>
      </c>
      <c r="L35" s="423">
        <v>6595</v>
      </c>
      <c r="M35" s="424">
        <v>5689</v>
      </c>
    </row>
    <row r="36" spans="1:13" ht="11.1" customHeight="1" x14ac:dyDescent="0.2">
      <c r="A36" s="422" t="s">
        <v>388</v>
      </c>
      <c r="B36" s="115">
        <v>72412</v>
      </c>
      <c r="C36" s="114">
        <v>39010</v>
      </c>
      <c r="D36" s="114">
        <v>33402</v>
      </c>
      <c r="E36" s="114">
        <v>51880</v>
      </c>
      <c r="F36" s="114">
        <v>20532</v>
      </c>
      <c r="G36" s="114">
        <v>7782</v>
      </c>
      <c r="H36" s="114">
        <v>23897</v>
      </c>
      <c r="I36" s="115">
        <v>24000</v>
      </c>
      <c r="J36" s="114">
        <v>15562</v>
      </c>
      <c r="K36" s="114">
        <v>8438</v>
      </c>
      <c r="L36" s="423">
        <v>7593</v>
      </c>
      <c r="M36" s="424">
        <v>6617</v>
      </c>
    </row>
    <row r="37" spans="1:13" s="110" customFormat="1" ht="11.1" customHeight="1" x14ac:dyDescent="0.2">
      <c r="A37" s="422" t="s">
        <v>389</v>
      </c>
      <c r="B37" s="115">
        <v>71779</v>
      </c>
      <c r="C37" s="114">
        <v>38488</v>
      </c>
      <c r="D37" s="114">
        <v>33291</v>
      </c>
      <c r="E37" s="114">
        <v>51225</v>
      </c>
      <c r="F37" s="114">
        <v>20554</v>
      </c>
      <c r="G37" s="114">
        <v>7489</v>
      </c>
      <c r="H37" s="114">
        <v>23923</v>
      </c>
      <c r="I37" s="115">
        <v>23805</v>
      </c>
      <c r="J37" s="114">
        <v>15452</v>
      </c>
      <c r="K37" s="114">
        <v>8353</v>
      </c>
      <c r="L37" s="423">
        <v>4775</v>
      </c>
      <c r="M37" s="424">
        <v>5717</v>
      </c>
    </row>
    <row r="38" spans="1:13" ht="15" customHeight="1" x14ac:dyDescent="0.2">
      <c r="A38" s="425" t="s">
        <v>396</v>
      </c>
      <c r="B38" s="115">
        <v>72421</v>
      </c>
      <c r="C38" s="114">
        <v>38852</v>
      </c>
      <c r="D38" s="114">
        <v>33569</v>
      </c>
      <c r="E38" s="114">
        <v>51435</v>
      </c>
      <c r="F38" s="114">
        <v>20986</v>
      </c>
      <c r="G38" s="114">
        <v>7438</v>
      </c>
      <c r="H38" s="114">
        <v>24246</v>
      </c>
      <c r="I38" s="115">
        <v>23645</v>
      </c>
      <c r="J38" s="114">
        <v>15284</v>
      </c>
      <c r="K38" s="114">
        <v>8361</v>
      </c>
      <c r="L38" s="423">
        <v>6617</v>
      </c>
      <c r="M38" s="424">
        <v>6286</v>
      </c>
    </row>
    <row r="39" spans="1:13" ht="11.1" customHeight="1" x14ac:dyDescent="0.2">
      <c r="A39" s="422" t="s">
        <v>387</v>
      </c>
      <c r="B39" s="115">
        <v>72939</v>
      </c>
      <c r="C39" s="114">
        <v>39156</v>
      </c>
      <c r="D39" s="114">
        <v>33783</v>
      </c>
      <c r="E39" s="114">
        <v>51636</v>
      </c>
      <c r="F39" s="114">
        <v>21303</v>
      </c>
      <c r="G39" s="114">
        <v>7216</v>
      </c>
      <c r="H39" s="114">
        <v>24709</v>
      </c>
      <c r="I39" s="115">
        <v>24213</v>
      </c>
      <c r="J39" s="114">
        <v>15613</v>
      </c>
      <c r="K39" s="114">
        <v>8600</v>
      </c>
      <c r="L39" s="423">
        <v>5972</v>
      </c>
      <c r="M39" s="424">
        <v>5562</v>
      </c>
    </row>
    <row r="40" spans="1:13" ht="11.1" customHeight="1" x14ac:dyDescent="0.2">
      <c r="A40" s="425" t="s">
        <v>388</v>
      </c>
      <c r="B40" s="115">
        <v>74482</v>
      </c>
      <c r="C40" s="114">
        <v>39970</v>
      </c>
      <c r="D40" s="114">
        <v>34512</v>
      </c>
      <c r="E40" s="114">
        <v>52601</v>
      </c>
      <c r="F40" s="114">
        <v>21881</v>
      </c>
      <c r="G40" s="114">
        <v>7960</v>
      </c>
      <c r="H40" s="114">
        <v>25168</v>
      </c>
      <c r="I40" s="115">
        <v>24261</v>
      </c>
      <c r="J40" s="114">
        <v>15447</v>
      </c>
      <c r="K40" s="114">
        <v>8814</v>
      </c>
      <c r="L40" s="423">
        <v>8082</v>
      </c>
      <c r="M40" s="424">
        <v>6798</v>
      </c>
    </row>
    <row r="41" spans="1:13" s="110" customFormat="1" ht="11.1" customHeight="1" x14ac:dyDescent="0.2">
      <c r="A41" s="422" t="s">
        <v>389</v>
      </c>
      <c r="B41" s="115">
        <v>73819</v>
      </c>
      <c r="C41" s="114">
        <v>39620</v>
      </c>
      <c r="D41" s="114">
        <v>34199</v>
      </c>
      <c r="E41" s="114">
        <v>52217</v>
      </c>
      <c r="F41" s="114">
        <v>21602</v>
      </c>
      <c r="G41" s="114">
        <v>7757</v>
      </c>
      <c r="H41" s="114">
        <v>25160</v>
      </c>
      <c r="I41" s="115">
        <v>23986</v>
      </c>
      <c r="J41" s="114">
        <v>15240</v>
      </c>
      <c r="K41" s="114">
        <v>8746</v>
      </c>
      <c r="L41" s="423">
        <v>5105</v>
      </c>
      <c r="M41" s="424">
        <v>5737</v>
      </c>
    </row>
    <row r="42" spans="1:13" ht="15" customHeight="1" x14ac:dyDescent="0.2">
      <c r="A42" s="422" t="s">
        <v>397</v>
      </c>
      <c r="B42" s="115">
        <v>74381</v>
      </c>
      <c r="C42" s="114">
        <v>40011</v>
      </c>
      <c r="D42" s="114">
        <v>34370</v>
      </c>
      <c r="E42" s="114">
        <v>52509</v>
      </c>
      <c r="F42" s="114">
        <v>21872</v>
      </c>
      <c r="G42" s="114">
        <v>7578</v>
      </c>
      <c r="H42" s="114">
        <v>25474</v>
      </c>
      <c r="I42" s="115">
        <v>23885</v>
      </c>
      <c r="J42" s="114">
        <v>15156</v>
      </c>
      <c r="K42" s="114">
        <v>8729</v>
      </c>
      <c r="L42" s="423">
        <v>6933</v>
      </c>
      <c r="M42" s="424">
        <v>6440</v>
      </c>
    </row>
    <row r="43" spans="1:13" ht="11.1" customHeight="1" x14ac:dyDescent="0.2">
      <c r="A43" s="422" t="s">
        <v>387</v>
      </c>
      <c r="B43" s="115">
        <v>75286</v>
      </c>
      <c r="C43" s="114">
        <v>40591</v>
      </c>
      <c r="D43" s="114">
        <v>34695</v>
      </c>
      <c r="E43" s="114">
        <v>53142</v>
      </c>
      <c r="F43" s="114">
        <v>22144</v>
      </c>
      <c r="G43" s="114">
        <v>7368</v>
      </c>
      <c r="H43" s="114">
        <v>25995</v>
      </c>
      <c r="I43" s="115">
        <v>24461</v>
      </c>
      <c r="J43" s="114">
        <v>15568</v>
      </c>
      <c r="K43" s="114">
        <v>8893</v>
      </c>
      <c r="L43" s="423">
        <v>6694</v>
      </c>
      <c r="M43" s="424">
        <v>6001</v>
      </c>
    </row>
    <row r="44" spans="1:13" ht="11.1" customHeight="1" x14ac:dyDescent="0.2">
      <c r="A44" s="422" t="s">
        <v>388</v>
      </c>
      <c r="B44" s="115">
        <v>76478</v>
      </c>
      <c r="C44" s="114">
        <v>41194</v>
      </c>
      <c r="D44" s="114">
        <v>35284</v>
      </c>
      <c r="E44" s="114">
        <v>54145</v>
      </c>
      <c r="F44" s="114">
        <v>22333</v>
      </c>
      <c r="G44" s="114">
        <v>8081</v>
      </c>
      <c r="H44" s="114">
        <v>26214</v>
      </c>
      <c r="I44" s="115">
        <v>24548</v>
      </c>
      <c r="J44" s="114">
        <v>15290</v>
      </c>
      <c r="K44" s="114">
        <v>9258</v>
      </c>
      <c r="L44" s="423">
        <v>8214</v>
      </c>
      <c r="M44" s="424">
        <v>6984</v>
      </c>
    </row>
    <row r="45" spans="1:13" s="110" customFormat="1" ht="11.1" customHeight="1" x14ac:dyDescent="0.2">
      <c r="A45" s="422" t="s">
        <v>389</v>
      </c>
      <c r="B45" s="115">
        <v>75812</v>
      </c>
      <c r="C45" s="114">
        <v>40552</v>
      </c>
      <c r="D45" s="114">
        <v>35260</v>
      </c>
      <c r="E45" s="114">
        <v>53451</v>
      </c>
      <c r="F45" s="114">
        <v>22361</v>
      </c>
      <c r="G45" s="114">
        <v>7807</v>
      </c>
      <c r="H45" s="114">
        <v>26237</v>
      </c>
      <c r="I45" s="115">
        <v>24306</v>
      </c>
      <c r="J45" s="114">
        <v>15106</v>
      </c>
      <c r="K45" s="114">
        <v>9200</v>
      </c>
      <c r="L45" s="423">
        <v>5525</v>
      </c>
      <c r="M45" s="424">
        <v>6108</v>
      </c>
    </row>
    <row r="46" spans="1:13" ht="15" customHeight="1" x14ac:dyDescent="0.2">
      <c r="A46" s="422" t="s">
        <v>398</v>
      </c>
      <c r="B46" s="115">
        <v>76282</v>
      </c>
      <c r="C46" s="114">
        <v>40940</v>
      </c>
      <c r="D46" s="114">
        <v>35342</v>
      </c>
      <c r="E46" s="114">
        <v>53671</v>
      </c>
      <c r="F46" s="114">
        <v>22611</v>
      </c>
      <c r="G46" s="114">
        <v>7699</v>
      </c>
      <c r="H46" s="114">
        <v>26555</v>
      </c>
      <c r="I46" s="115">
        <v>24278</v>
      </c>
      <c r="J46" s="114">
        <v>15031</v>
      </c>
      <c r="K46" s="114">
        <v>9247</v>
      </c>
      <c r="L46" s="423">
        <v>6939</v>
      </c>
      <c r="M46" s="424">
        <v>6501</v>
      </c>
    </row>
    <row r="47" spans="1:13" ht="11.1" customHeight="1" x14ac:dyDescent="0.2">
      <c r="A47" s="422" t="s">
        <v>387</v>
      </c>
      <c r="B47" s="115">
        <v>76359</v>
      </c>
      <c r="C47" s="114">
        <v>41052</v>
      </c>
      <c r="D47" s="114">
        <v>35307</v>
      </c>
      <c r="E47" s="114">
        <v>53564</v>
      </c>
      <c r="F47" s="114">
        <v>22795</v>
      </c>
      <c r="G47" s="114">
        <v>7410</v>
      </c>
      <c r="H47" s="114">
        <v>26834</v>
      </c>
      <c r="I47" s="115">
        <v>24429</v>
      </c>
      <c r="J47" s="114">
        <v>15202</v>
      </c>
      <c r="K47" s="114">
        <v>9227</v>
      </c>
      <c r="L47" s="423">
        <v>5978</v>
      </c>
      <c r="M47" s="424">
        <v>6078</v>
      </c>
    </row>
    <row r="48" spans="1:13" ht="11.1" customHeight="1" x14ac:dyDescent="0.2">
      <c r="A48" s="422" t="s">
        <v>388</v>
      </c>
      <c r="B48" s="115">
        <v>77743</v>
      </c>
      <c r="C48" s="114">
        <v>41830</v>
      </c>
      <c r="D48" s="114">
        <v>35913</v>
      </c>
      <c r="E48" s="114">
        <v>54608</v>
      </c>
      <c r="F48" s="114">
        <v>23135</v>
      </c>
      <c r="G48" s="114">
        <v>8158</v>
      </c>
      <c r="H48" s="114">
        <v>27126</v>
      </c>
      <c r="I48" s="115">
        <v>24354</v>
      </c>
      <c r="J48" s="114">
        <v>14827</v>
      </c>
      <c r="K48" s="114">
        <v>9527</v>
      </c>
      <c r="L48" s="423">
        <v>8285</v>
      </c>
      <c r="M48" s="424">
        <v>7102</v>
      </c>
    </row>
    <row r="49" spans="1:17" s="110" customFormat="1" ht="11.1" customHeight="1" x14ac:dyDescent="0.2">
      <c r="A49" s="422" t="s">
        <v>389</v>
      </c>
      <c r="B49" s="115">
        <v>77084</v>
      </c>
      <c r="C49" s="114">
        <v>41257</v>
      </c>
      <c r="D49" s="114">
        <v>35827</v>
      </c>
      <c r="E49" s="114">
        <v>53991</v>
      </c>
      <c r="F49" s="114">
        <v>23093</v>
      </c>
      <c r="G49" s="114">
        <v>7867</v>
      </c>
      <c r="H49" s="114">
        <v>27111</v>
      </c>
      <c r="I49" s="115">
        <v>24181</v>
      </c>
      <c r="J49" s="114">
        <v>14705</v>
      </c>
      <c r="K49" s="114">
        <v>9476</v>
      </c>
      <c r="L49" s="423">
        <v>5322</v>
      </c>
      <c r="M49" s="424">
        <v>6057</v>
      </c>
    </row>
    <row r="50" spans="1:17" ht="15" customHeight="1" x14ac:dyDescent="0.2">
      <c r="A50" s="422" t="s">
        <v>399</v>
      </c>
      <c r="B50" s="143">
        <v>77110</v>
      </c>
      <c r="C50" s="144">
        <v>41296</v>
      </c>
      <c r="D50" s="144">
        <v>35814</v>
      </c>
      <c r="E50" s="144">
        <v>53925</v>
      </c>
      <c r="F50" s="144">
        <v>23185</v>
      </c>
      <c r="G50" s="144">
        <v>7686</v>
      </c>
      <c r="H50" s="144">
        <v>27301</v>
      </c>
      <c r="I50" s="143">
        <v>23377</v>
      </c>
      <c r="J50" s="144">
        <v>14223</v>
      </c>
      <c r="K50" s="144">
        <v>9154</v>
      </c>
      <c r="L50" s="426">
        <v>6805</v>
      </c>
      <c r="M50" s="427">
        <v>6842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1.0854461078629296</v>
      </c>
      <c r="C6" s="480">
        <f>'Tabelle 3.3'!J11</f>
        <v>-3.7111788450448966</v>
      </c>
      <c r="D6" s="481">
        <f t="shared" ref="D6:E9" si="0">IF(OR(AND(B6&gt;=-50,B6&lt;=50),ISNUMBER(B6)=FALSE),B6,"")</f>
        <v>1.0854461078629296</v>
      </c>
      <c r="E6" s="481">
        <f t="shared" si="0"/>
        <v>-3.7111788450448966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1.0854461078629296</v>
      </c>
      <c r="C14" s="480">
        <f>'Tabelle 3.3'!J11</f>
        <v>-3.7111788450448966</v>
      </c>
      <c r="D14" s="481">
        <f>IF(OR(AND(B14&gt;=-50,B14&lt;=50),ISNUMBER(B14)=FALSE),B14,"")</f>
        <v>1.0854461078629296</v>
      </c>
      <c r="E14" s="481">
        <f>IF(OR(AND(C14&gt;=-50,C14&lt;=50),ISNUMBER(C14)=FALSE),C14,"")</f>
        <v>-3.7111788450448966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1.3986013986013985</v>
      </c>
      <c r="C15" s="480">
        <f>'Tabelle 3.3'!J12</f>
        <v>7.2340425531914896</v>
      </c>
      <c r="D15" s="481">
        <f t="shared" ref="D15:E45" si="3">IF(OR(AND(B15&gt;=-50,B15&lt;=50),ISNUMBER(B15)=FALSE),B15,"")</f>
        <v>1.3986013986013985</v>
      </c>
      <c r="E15" s="481">
        <f t="shared" si="3"/>
        <v>7.2340425531914896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2.7612344342176502</v>
      </c>
      <c r="C16" s="480">
        <f>'Tabelle 3.3'!J13</f>
        <v>-0.60606060606060608</v>
      </c>
      <c r="D16" s="481">
        <f t="shared" si="3"/>
        <v>2.7612344342176502</v>
      </c>
      <c r="E16" s="481">
        <f t="shared" si="3"/>
        <v>-0.60606060606060608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-1.7477849253550188</v>
      </c>
      <c r="C17" s="480">
        <f>'Tabelle 3.3'!J14</f>
        <v>-7.6147251638930911</v>
      </c>
      <c r="D17" s="481">
        <f t="shared" si="3"/>
        <v>-1.7477849253550188</v>
      </c>
      <c r="E17" s="481">
        <f t="shared" si="3"/>
        <v>-7.6147251638930911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-0.33760972316002702</v>
      </c>
      <c r="C18" s="480">
        <f>'Tabelle 3.3'!J15</f>
        <v>-6.6945606694560666</v>
      </c>
      <c r="D18" s="481">
        <f t="shared" si="3"/>
        <v>-0.33760972316002702</v>
      </c>
      <c r="E18" s="481">
        <f t="shared" si="3"/>
        <v>-6.6945606694560666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-4.2851865533801252</v>
      </c>
      <c r="C19" s="480">
        <f>'Tabelle 3.3'!J16</f>
        <v>-8.9077412513255574</v>
      </c>
      <c r="D19" s="481">
        <f t="shared" si="3"/>
        <v>-4.2851865533801252</v>
      </c>
      <c r="E19" s="481">
        <f t="shared" si="3"/>
        <v>-8.9077412513255574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1.9161982626469085</v>
      </c>
      <c r="C20" s="480">
        <f>'Tabelle 3.3'!J17</f>
        <v>-5.882352941176471</v>
      </c>
      <c r="D20" s="481">
        <f t="shared" si="3"/>
        <v>1.9161982626469085</v>
      </c>
      <c r="E20" s="481">
        <f t="shared" si="3"/>
        <v>-5.882352941176471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2.2247857613711273</v>
      </c>
      <c r="C21" s="480">
        <f>'Tabelle 3.3'!J18</f>
        <v>1.6877637130801688</v>
      </c>
      <c r="D21" s="481">
        <f t="shared" si="3"/>
        <v>2.2247857613711273</v>
      </c>
      <c r="E21" s="481">
        <f t="shared" si="3"/>
        <v>1.6877637130801688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-0.55384183959618616</v>
      </c>
      <c r="C22" s="480">
        <f>'Tabelle 3.3'!J19</f>
        <v>-2.652005174644243</v>
      </c>
      <c r="D22" s="481">
        <f t="shared" si="3"/>
        <v>-0.55384183959618616</v>
      </c>
      <c r="E22" s="481">
        <f t="shared" si="3"/>
        <v>-2.652005174644243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6.6493206128938995</v>
      </c>
      <c r="C23" s="480">
        <f>'Tabelle 3.3'!J20</f>
        <v>-5.7985757884028484</v>
      </c>
      <c r="D23" s="481">
        <f t="shared" si="3"/>
        <v>6.6493206128938995</v>
      </c>
      <c r="E23" s="481">
        <f t="shared" si="3"/>
        <v>-5.7985757884028484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-3.4140017286084703</v>
      </c>
      <c r="C24" s="480">
        <f>'Tabelle 3.3'!J21</f>
        <v>-9.7764431097764426</v>
      </c>
      <c r="D24" s="481">
        <f t="shared" si="3"/>
        <v>-3.4140017286084703</v>
      </c>
      <c r="E24" s="481">
        <f t="shared" si="3"/>
        <v>-9.7764431097764426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2.4</v>
      </c>
      <c r="C25" s="480">
        <f>'Tabelle 3.3'!J22</f>
        <v>-0.77720207253886009</v>
      </c>
      <c r="D25" s="481">
        <f t="shared" si="3"/>
        <v>2.4</v>
      </c>
      <c r="E25" s="481">
        <f t="shared" si="3"/>
        <v>-0.77720207253886009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-3.2380952380952381</v>
      </c>
      <c r="C26" s="480">
        <f>'Tabelle 3.3'!J23</f>
        <v>-0.43478260869565216</v>
      </c>
      <c r="D26" s="481">
        <f t="shared" si="3"/>
        <v>-3.2380952380952381</v>
      </c>
      <c r="E26" s="481">
        <f t="shared" si="3"/>
        <v>-0.43478260869565216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3.573054164770141</v>
      </c>
      <c r="C27" s="480">
        <f>'Tabelle 3.3'!J24</f>
        <v>-1.9733596447952639</v>
      </c>
      <c r="D27" s="481">
        <f t="shared" si="3"/>
        <v>3.573054164770141</v>
      </c>
      <c r="E27" s="481">
        <f t="shared" si="3"/>
        <v>-1.9733596447952639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-5.5190930787589503</v>
      </c>
      <c r="C28" s="480">
        <f>'Tabelle 3.3'!J25</f>
        <v>-6.3198324022346366</v>
      </c>
      <c r="D28" s="481">
        <f t="shared" si="3"/>
        <v>-5.5190930787589503</v>
      </c>
      <c r="E28" s="481">
        <f t="shared" si="3"/>
        <v>-6.3198324022346366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4.4117647058823533</v>
      </c>
      <c r="C29" s="480">
        <f>'Tabelle 3.3'!J26</f>
        <v>-2.7777777777777777</v>
      </c>
      <c r="D29" s="481">
        <f t="shared" si="3"/>
        <v>4.4117647058823533</v>
      </c>
      <c r="E29" s="481">
        <f t="shared" si="3"/>
        <v>-2.7777777777777777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2.7086183310533514</v>
      </c>
      <c r="C30" s="480">
        <f>'Tabelle 3.3'!J27</f>
        <v>-3.3426183844011144</v>
      </c>
      <c r="D30" s="481">
        <f t="shared" si="3"/>
        <v>2.7086183310533514</v>
      </c>
      <c r="E30" s="481">
        <f t="shared" si="3"/>
        <v>-3.3426183844011144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2.4935511607910574</v>
      </c>
      <c r="C31" s="480">
        <f>'Tabelle 3.3'!J28</f>
        <v>-0.48192771084337349</v>
      </c>
      <c r="D31" s="481">
        <f t="shared" si="3"/>
        <v>2.4935511607910574</v>
      </c>
      <c r="E31" s="481">
        <f t="shared" si="3"/>
        <v>-0.48192771084337349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2.6792750197005515</v>
      </c>
      <c r="C32" s="480">
        <f>'Tabelle 3.3'!J29</f>
        <v>2.0336605890603088</v>
      </c>
      <c r="D32" s="481">
        <f t="shared" si="3"/>
        <v>2.6792750197005515</v>
      </c>
      <c r="E32" s="481">
        <f t="shared" si="3"/>
        <v>2.0336605890603088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8.7207270185249914</v>
      </c>
      <c r="C33" s="480">
        <f>'Tabelle 3.3'!J30</f>
        <v>-1.3686131386861313</v>
      </c>
      <c r="D33" s="481">
        <f t="shared" si="3"/>
        <v>8.7207270185249914</v>
      </c>
      <c r="E33" s="481">
        <f t="shared" si="3"/>
        <v>-1.3686131386861313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2.1684134441633538</v>
      </c>
      <c r="C34" s="480">
        <f>'Tabelle 3.3'!J31</f>
        <v>-2.7035523420308079</v>
      </c>
      <c r="D34" s="481">
        <f t="shared" si="3"/>
        <v>2.1684134441633538</v>
      </c>
      <c r="E34" s="481">
        <f t="shared" si="3"/>
        <v>-2.7035523420308079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1.3986013986013985</v>
      </c>
      <c r="C37" s="480">
        <f>'Tabelle 3.3'!J34</f>
        <v>7.2340425531914896</v>
      </c>
      <c r="D37" s="481">
        <f t="shared" si="3"/>
        <v>1.3986013986013985</v>
      </c>
      <c r="E37" s="481">
        <f t="shared" si="3"/>
        <v>7.2340425531914896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-0.41815274873939245</v>
      </c>
      <c r="C38" s="480">
        <f>'Tabelle 3.3'!J35</f>
        <v>-3.9603960396039604</v>
      </c>
      <c r="D38" s="481">
        <f t="shared" si="3"/>
        <v>-0.41815274873939245</v>
      </c>
      <c r="E38" s="481">
        <f t="shared" si="3"/>
        <v>-3.9603960396039604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1.7977879391878688</v>
      </c>
      <c r="C39" s="480">
        <f>'Tabelle 3.3'!J36</f>
        <v>-3.8000965717044908</v>
      </c>
      <c r="D39" s="481">
        <f t="shared" si="3"/>
        <v>1.7977879391878688</v>
      </c>
      <c r="E39" s="481">
        <f t="shared" si="3"/>
        <v>-3.8000965717044908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1.7977879391878688</v>
      </c>
      <c r="C45" s="480">
        <f>'Tabelle 3.3'!J36</f>
        <v>-3.8000965717044908</v>
      </c>
      <c r="D45" s="481">
        <f t="shared" si="3"/>
        <v>1.7977879391878688</v>
      </c>
      <c r="E45" s="481">
        <f t="shared" si="3"/>
        <v>-3.8000965717044908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67167</v>
      </c>
      <c r="C51" s="487">
        <v>15882</v>
      </c>
      <c r="D51" s="487">
        <v>7725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67652</v>
      </c>
      <c r="C52" s="487">
        <v>16255</v>
      </c>
      <c r="D52" s="487">
        <v>7904</v>
      </c>
      <c r="E52" s="488">
        <f t="shared" ref="E52:G70" si="11">IF($A$51=37802,IF(COUNTBLANK(B$51:B$70)&gt;0,#N/A,B52/B$51*100),IF(COUNTBLANK(B$51:B$75)&gt;0,#N/A,B52/B$51*100))</f>
        <v>100.7220807837182</v>
      </c>
      <c r="F52" s="488">
        <f t="shared" si="11"/>
        <v>102.34857070897871</v>
      </c>
      <c r="G52" s="488">
        <f t="shared" si="11"/>
        <v>102.31715210355988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68816</v>
      </c>
      <c r="C53" s="487">
        <v>16124</v>
      </c>
      <c r="D53" s="487">
        <v>8111</v>
      </c>
      <c r="E53" s="488">
        <f t="shared" si="11"/>
        <v>102.45507466464186</v>
      </c>
      <c r="F53" s="488">
        <f t="shared" si="11"/>
        <v>101.52373756453848</v>
      </c>
      <c r="G53" s="488">
        <f t="shared" si="11"/>
        <v>104.9967637540453</v>
      </c>
      <c r="H53" s="489">
        <f>IF(ISERROR(L53)=TRUE,IF(MONTH(A53)=MONTH(MAX(A$51:A$75)),A53,""),"")</f>
        <v>41883</v>
      </c>
      <c r="I53" s="488">
        <f t="shared" si="12"/>
        <v>102.45507466464186</v>
      </c>
      <c r="J53" s="488">
        <f t="shared" si="10"/>
        <v>101.52373756453848</v>
      </c>
      <c r="K53" s="488">
        <f t="shared" si="10"/>
        <v>104.9967637540453</v>
      </c>
      <c r="L53" s="488" t="e">
        <f t="shared" si="13"/>
        <v>#N/A</v>
      </c>
    </row>
    <row r="54" spans="1:14" ht="15" customHeight="1" x14ac:dyDescent="0.2">
      <c r="A54" s="490" t="s">
        <v>462</v>
      </c>
      <c r="B54" s="487">
        <v>68376</v>
      </c>
      <c r="C54" s="487">
        <v>16072</v>
      </c>
      <c r="D54" s="487">
        <v>8030</v>
      </c>
      <c r="E54" s="488">
        <f t="shared" si="11"/>
        <v>101.79999106704184</v>
      </c>
      <c r="F54" s="488">
        <f t="shared" si="11"/>
        <v>101.19632288124922</v>
      </c>
      <c r="G54" s="488">
        <f t="shared" si="11"/>
        <v>103.94822006472492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69072</v>
      </c>
      <c r="C55" s="487">
        <v>15691</v>
      </c>
      <c r="D55" s="487">
        <v>8037</v>
      </c>
      <c r="E55" s="488">
        <f t="shared" si="11"/>
        <v>102.83621421233642</v>
      </c>
      <c r="F55" s="488">
        <f t="shared" si="11"/>
        <v>98.797380682533685</v>
      </c>
      <c r="G55" s="488">
        <f t="shared" si="11"/>
        <v>104.03883495145632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69672</v>
      </c>
      <c r="C56" s="487">
        <v>15956</v>
      </c>
      <c r="D56" s="487">
        <v>8085</v>
      </c>
      <c r="E56" s="488">
        <f t="shared" si="11"/>
        <v>103.72951002724552</v>
      </c>
      <c r="F56" s="488">
        <f t="shared" si="11"/>
        <v>100.46593628006548</v>
      </c>
      <c r="G56" s="488">
        <f t="shared" si="11"/>
        <v>104.66019417475727</v>
      </c>
      <c r="H56" s="489" t="str">
        <f t="shared" si="14"/>
        <v/>
      </c>
      <c r="I56" s="488" t="str">
        <f t="shared" si="12"/>
        <v/>
      </c>
      <c r="J56" s="488" t="str">
        <f t="shared" si="10"/>
        <v/>
      </c>
      <c r="K56" s="488" t="str">
        <f t="shared" si="10"/>
        <v/>
      </c>
      <c r="L56" s="488" t="e">
        <f t="shared" si="13"/>
        <v>#N/A</v>
      </c>
    </row>
    <row r="57" spans="1:14" ht="15" customHeight="1" x14ac:dyDescent="0.2">
      <c r="A57" s="490">
        <v>42248</v>
      </c>
      <c r="B57" s="487">
        <v>71395</v>
      </c>
      <c r="C57" s="487">
        <v>15684</v>
      </c>
      <c r="D57" s="487">
        <v>8393</v>
      </c>
      <c r="E57" s="488">
        <f t="shared" si="11"/>
        <v>106.29475784239284</v>
      </c>
      <c r="F57" s="488">
        <f t="shared" si="11"/>
        <v>98.75330562901398</v>
      </c>
      <c r="G57" s="488">
        <f t="shared" si="11"/>
        <v>108.64724919093851</v>
      </c>
      <c r="H57" s="489">
        <f t="shared" si="14"/>
        <v>42248</v>
      </c>
      <c r="I57" s="488">
        <f t="shared" si="12"/>
        <v>106.29475784239284</v>
      </c>
      <c r="J57" s="488">
        <f t="shared" si="10"/>
        <v>98.75330562901398</v>
      </c>
      <c r="K57" s="488">
        <f t="shared" si="10"/>
        <v>108.64724919093851</v>
      </c>
      <c r="L57" s="488" t="e">
        <f t="shared" si="13"/>
        <v>#N/A</v>
      </c>
    </row>
    <row r="58" spans="1:14" ht="15" customHeight="1" x14ac:dyDescent="0.2">
      <c r="A58" s="490" t="s">
        <v>465</v>
      </c>
      <c r="B58" s="487">
        <v>70781</v>
      </c>
      <c r="C58" s="487">
        <v>15575</v>
      </c>
      <c r="D58" s="487">
        <v>8205</v>
      </c>
      <c r="E58" s="488">
        <f t="shared" si="11"/>
        <v>105.3806184584692</v>
      </c>
      <c r="F58" s="488">
        <f t="shared" si="11"/>
        <v>98.066994081349961</v>
      </c>
      <c r="G58" s="488">
        <f t="shared" si="11"/>
        <v>106.21359223300971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70908</v>
      </c>
      <c r="C59" s="487">
        <v>15476</v>
      </c>
      <c r="D59" s="487">
        <v>8075</v>
      </c>
      <c r="E59" s="488">
        <f t="shared" si="11"/>
        <v>105.56969940595829</v>
      </c>
      <c r="F59" s="488">
        <f t="shared" si="11"/>
        <v>97.443646895856944</v>
      </c>
      <c r="G59" s="488">
        <f t="shared" si="11"/>
        <v>104.53074433656957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71314</v>
      </c>
      <c r="C60" s="487">
        <v>15694</v>
      </c>
      <c r="D60" s="487">
        <v>8204</v>
      </c>
      <c r="E60" s="488">
        <f t="shared" si="11"/>
        <v>106.17416290738011</v>
      </c>
      <c r="F60" s="488">
        <f t="shared" si="11"/>
        <v>98.816269991184996</v>
      </c>
      <c r="G60" s="488">
        <f t="shared" si="11"/>
        <v>106.20064724919094</v>
      </c>
      <c r="H60" s="489" t="str">
        <f t="shared" si="14"/>
        <v/>
      </c>
      <c r="I60" s="488" t="str">
        <f t="shared" si="12"/>
        <v/>
      </c>
      <c r="J60" s="488" t="str">
        <f t="shared" si="10"/>
        <v/>
      </c>
      <c r="K60" s="488" t="str">
        <f t="shared" si="10"/>
        <v/>
      </c>
      <c r="L60" s="488" t="e">
        <f t="shared" si="13"/>
        <v>#N/A</v>
      </c>
    </row>
    <row r="61" spans="1:14" ht="15" customHeight="1" x14ac:dyDescent="0.2">
      <c r="A61" s="490">
        <v>42614</v>
      </c>
      <c r="B61" s="487">
        <v>72412</v>
      </c>
      <c r="C61" s="487">
        <v>15562</v>
      </c>
      <c r="D61" s="487">
        <v>8438</v>
      </c>
      <c r="E61" s="488">
        <f t="shared" si="11"/>
        <v>107.80889424866378</v>
      </c>
      <c r="F61" s="488">
        <f t="shared" si="11"/>
        <v>97.985140410527634</v>
      </c>
      <c r="G61" s="488">
        <f t="shared" si="11"/>
        <v>109.22977346278317</v>
      </c>
      <c r="H61" s="489">
        <f t="shared" si="14"/>
        <v>42614</v>
      </c>
      <c r="I61" s="488">
        <f t="shared" si="12"/>
        <v>107.80889424866378</v>
      </c>
      <c r="J61" s="488">
        <f t="shared" si="10"/>
        <v>97.985140410527634</v>
      </c>
      <c r="K61" s="488">
        <f t="shared" si="10"/>
        <v>109.22977346278317</v>
      </c>
      <c r="L61" s="488" t="e">
        <f t="shared" si="13"/>
        <v>#N/A</v>
      </c>
    </row>
    <row r="62" spans="1:14" ht="15" customHeight="1" x14ac:dyDescent="0.2">
      <c r="A62" s="490" t="s">
        <v>468</v>
      </c>
      <c r="B62" s="487">
        <v>71779</v>
      </c>
      <c r="C62" s="487">
        <v>15452</v>
      </c>
      <c r="D62" s="487">
        <v>8353</v>
      </c>
      <c r="E62" s="488">
        <f t="shared" si="11"/>
        <v>106.86646716393466</v>
      </c>
      <c r="F62" s="488">
        <f t="shared" si="11"/>
        <v>97.292532426646517</v>
      </c>
      <c r="G62" s="488">
        <f t="shared" si="11"/>
        <v>108.12944983818771</v>
      </c>
      <c r="H62" s="489" t="str">
        <f t="shared" si="14"/>
        <v/>
      </c>
      <c r="I62" s="488" t="str">
        <f t="shared" si="12"/>
        <v/>
      </c>
      <c r="J62" s="488" t="str">
        <f t="shared" si="10"/>
        <v/>
      </c>
      <c r="K62" s="488" t="str">
        <f t="shared" si="10"/>
        <v/>
      </c>
      <c r="L62" s="488" t="e">
        <f t="shared" si="13"/>
        <v>#N/A</v>
      </c>
    </row>
    <row r="63" spans="1:14" ht="15" customHeight="1" x14ac:dyDescent="0.2">
      <c r="A63" s="490" t="s">
        <v>469</v>
      </c>
      <c r="B63" s="487">
        <v>72421</v>
      </c>
      <c r="C63" s="487">
        <v>15284</v>
      </c>
      <c r="D63" s="487">
        <v>8361</v>
      </c>
      <c r="E63" s="488">
        <f t="shared" si="11"/>
        <v>107.8222936858874</v>
      </c>
      <c r="F63" s="488">
        <f t="shared" si="11"/>
        <v>96.23473114217353</v>
      </c>
      <c r="G63" s="488">
        <f t="shared" si="11"/>
        <v>108.23300970873785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72939</v>
      </c>
      <c r="C64" s="487">
        <v>15613</v>
      </c>
      <c r="D64" s="487">
        <v>8600</v>
      </c>
      <c r="E64" s="488">
        <f t="shared" si="11"/>
        <v>108.59350573942561</v>
      </c>
      <c r="F64" s="488">
        <f t="shared" si="11"/>
        <v>98.306258657599798</v>
      </c>
      <c r="G64" s="488">
        <f t="shared" si="11"/>
        <v>111.32686084142395</v>
      </c>
      <c r="H64" s="489" t="str">
        <f t="shared" si="14"/>
        <v/>
      </c>
      <c r="I64" s="488" t="str">
        <f t="shared" si="12"/>
        <v/>
      </c>
      <c r="J64" s="488" t="str">
        <f t="shared" si="10"/>
        <v/>
      </c>
      <c r="K64" s="488" t="str">
        <f t="shared" si="10"/>
        <v/>
      </c>
      <c r="L64" s="488" t="e">
        <f t="shared" si="13"/>
        <v>#N/A</v>
      </c>
    </row>
    <row r="65" spans="1:12" ht="15" customHeight="1" x14ac:dyDescent="0.2">
      <c r="A65" s="490">
        <v>42979</v>
      </c>
      <c r="B65" s="487">
        <v>74482</v>
      </c>
      <c r="C65" s="487">
        <v>15447</v>
      </c>
      <c r="D65" s="487">
        <v>8814</v>
      </c>
      <c r="E65" s="488">
        <f t="shared" si="11"/>
        <v>110.89076481010021</v>
      </c>
      <c r="F65" s="488">
        <f t="shared" si="11"/>
        <v>97.261050245561009</v>
      </c>
      <c r="G65" s="488">
        <f t="shared" si="11"/>
        <v>114.09708737864077</v>
      </c>
      <c r="H65" s="489">
        <f t="shared" si="14"/>
        <v>42979</v>
      </c>
      <c r="I65" s="488">
        <f t="shared" si="12"/>
        <v>110.89076481010021</v>
      </c>
      <c r="J65" s="488">
        <f t="shared" si="10"/>
        <v>97.261050245561009</v>
      </c>
      <c r="K65" s="488">
        <f t="shared" si="10"/>
        <v>114.09708737864077</v>
      </c>
      <c r="L65" s="488" t="e">
        <f t="shared" si="13"/>
        <v>#N/A</v>
      </c>
    </row>
    <row r="66" spans="1:12" ht="15" customHeight="1" x14ac:dyDescent="0.2">
      <c r="A66" s="490" t="s">
        <v>471</v>
      </c>
      <c r="B66" s="487">
        <v>73819</v>
      </c>
      <c r="C66" s="487">
        <v>15240</v>
      </c>
      <c r="D66" s="487">
        <v>8746</v>
      </c>
      <c r="E66" s="488">
        <f t="shared" si="11"/>
        <v>109.90367293462565</v>
      </c>
      <c r="F66" s="488">
        <f t="shared" si="11"/>
        <v>95.957687948621086</v>
      </c>
      <c r="G66" s="488">
        <f t="shared" si="11"/>
        <v>113.21682847896439</v>
      </c>
      <c r="H66" s="489" t="str">
        <f t="shared" si="14"/>
        <v/>
      </c>
      <c r="I66" s="488" t="str">
        <f t="shared" si="12"/>
        <v/>
      </c>
      <c r="J66" s="488" t="str">
        <f t="shared" si="10"/>
        <v/>
      </c>
      <c r="K66" s="488" t="str">
        <f t="shared" si="10"/>
        <v/>
      </c>
      <c r="L66" s="488" t="e">
        <f t="shared" si="13"/>
        <v>#N/A</v>
      </c>
    </row>
    <row r="67" spans="1:12" ht="15" customHeight="1" x14ac:dyDescent="0.2">
      <c r="A67" s="490" t="s">
        <v>472</v>
      </c>
      <c r="B67" s="487">
        <v>74381</v>
      </c>
      <c r="C67" s="487">
        <v>15156</v>
      </c>
      <c r="D67" s="487">
        <v>8729</v>
      </c>
      <c r="E67" s="488">
        <f t="shared" si="11"/>
        <v>110.74039334792383</v>
      </c>
      <c r="F67" s="488">
        <f t="shared" si="11"/>
        <v>95.428787306384592</v>
      </c>
      <c r="G67" s="488">
        <f t="shared" si="11"/>
        <v>112.9967637540453</v>
      </c>
      <c r="H67" s="489" t="str">
        <f t="shared" si="14"/>
        <v/>
      </c>
      <c r="I67" s="488" t="str">
        <f t="shared" si="12"/>
        <v/>
      </c>
      <c r="J67" s="488" t="str">
        <f t="shared" si="12"/>
        <v/>
      </c>
      <c r="K67" s="488" t="str">
        <f t="shared" si="12"/>
        <v/>
      </c>
      <c r="L67" s="488" t="e">
        <f t="shared" si="13"/>
        <v>#N/A</v>
      </c>
    </row>
    <row r="68" spans="1:12" ht="15" customHeight="1" x14ac:dyDescent="0.2">
      <c r="A68" s="490" t="s">
        <v>473</v>
      </c>
      <c r="B68" s="487">
        <v>75286</v>
      </c>
      <c r="C68" s="487">
        <v>15568</v>
      </c>
      <c r="D68" s="487">
        <v>8893</v>
      </c>
      <c r="E68" s="488">
        <f t="shared" si="11"/>
        <v>112.0877812020784</v>
      </c>
      <c r="F68" s="488">
        <f t="shared" si="11"/>
        <v>98.022919027830241</v>
      </c>
      <c r="G68" s="488">
        <f t="shared" si="11"/>
        <v>115.11974110032361</v>
      </c>
      <c r="H68" s="489" t="str">
        <f t="shared" si="14"/>
        <v/>
      </c>
      <c r="I68" s="488" t="str">
        <f t="shared" si="12"/>
        <v/>
      </c>
      <c r="J68" s="488" t="str">
        <f t="shared" si="12"/>
        <v/>
      </c>
      <c r="K68" s="488" t="str">
        <f t="shared" si="12"/>
        <v/>
      </c>
      <c r="L68" s="488" t="e">
        <f t="shared" si="13"/>
        <v>#N/A</v>
      </c>
    </row>
    <row r="69" spans="1:12" ht="15" customHeight="1" x14ac:dyDescent="0.2">
      <c r="A69" s="490">
        <v>43344</v>
      </c>
      <c r="B69" s="487">
        <v>76478</v>
      </c>
      <c r="C69" s="487">
        <v>15290</v>
      </c>
      <c r="D69" s="487">
        <v>9258</v>
      </c>
      <c r="E69" s="488">
        <f t="shared" si="11"/>
        <v>113.86246222103115</v>
      </c>
      <c r="F69" s="488">
        <f t="shared" si="11"/>
        <v>96.272509759476137</v>
      </c>
      <c r="G69" s="488">
        <f t="shared" si="11"/>
        <v>119.84466019417476</v>
      </c>
      <c r="H69" s="489">
        <f t="shared" si="14"/>
        <v>43344</v>
      </c>
      <c r="I69" s="488">
        <f t="shared" si="12"/>
        <v>113.86246222103115</v>
      </c>
      <c r="J69" s="488">
        <f t="shared" si="12"/>
        <v>96.272509759476137</v>
      </c>
      <c r="K69" s="488">
        <f t="shared" si="12"/>
        <v>119.84466019417476</v>
      </c>
      <c r="L69" s="488" t="e">
        <f t="shared" si="13"/>
        <v>#N/A</v>
      </c>
    </row>
    <row r="70" spans="1:12" ht="15" customHeight="1" x14ac:dyDescent="0.2">
      <c r="A70" s="490" t="s">
        <v>474</v>
      </c>
      <c r="B70" s="487">
        <v>75812</v>
      </c>
      <c r="C70" s="487">
        <v>15106</v>
      </c>
      <c r="D70" s="487">
        <v>9200</v>
      </c>
      <c r="E70" s="488">
        <f t="shared" si="11"/>
        <v>112.87090386648204</v>
      </c>
      <c r="F70" s="488">
        <f t="shared" si="11"/>
        <v>95.113965495529527</v>
      </c>
      <c r="G70" s="488">
        <f t="shared" si="11"/>
        <v>119.0938511326861</v>
      </c>
      <c r="H70" s="489" t="str">
        <f t="shared" si="14"/>
        <v/>
      </c>
      <c r="I70" s="488" t="str">
        <f t="shared" si="12"/>
        <v/>
      </c>
      <c r="J70" s="488" t="str">
        <f t="shared" si="12"/>
        <v/>
      </c>
      <c r="K70" s="488" t="str">
        <f t="shared" si="12"/>
        <v/>
      </c>
      <c r="L70" s="488" t="e">
        <f t="shared" si="13"/>
        <v>#N/A</v>
      </c>
    </row>
    <row r="71" spans="1:12" ht="15" customHeight="1" x14ac:dyDescent="0.2">
      <c r="A71" s="490" t="s">
        <v>475</v>
      </c>
      <c r="B71" s="487">
        <v>76282</v>
      </c>
      <c r="C71" s="487">
        <v>15031</v>
      </c>
      <c r="D71" s="487">
        <v>9247</v>
      </c>
      <c r="E71" s="491">
        <f t="shared" ref="E71:G75" si="15">IF($A$51=37802,IF(COUNTBLANK(B$51:B$70)&gt;0,#N/A,IF(ISBLANK(B71)=FALSE,B71/B$51*100,#N/A)),IF(COUNTBLANK(B$51:B$75)&gt;0,#N/A,B71/B$51*100))</f>
        <v>113.57065225482752</v>
      </c>
      <c r="F71" s="491">
        <f t="shared" si="15"/>
        <v>94.641732779246951</v>
      </c>
      <c r="G71" s="491">
        <f t="shared" si="15"/>
        <v>119.70226537216828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76359</v>
      </c>
      <c r="C72" s="487">
        <v>15202</v>
      </c>
      <c r="D72" s="487">
        <v>9227</v>
      </c>
      <c r="E72" s="491">
        <f t="shared" si="15"/>
        <v>113.68529188440752</v>
      </c>
      <c r="F72" s="491">
        <f t="shared" si="15"/>
        <v>95.718423372371248</v>
      </c>
      <c r="G72" s="491">
        <f t="shared" si="15"/>
        <v>119.44336569579288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77743</v>
      </c>
      <c r="C73" s="487">
        <v>14827</v>
      </c>
      <c r="D73" s="487">
        <v>9527</v>
      </c>
      <c r="E73" s="491">
        <f t="shared" si="15"/>
        <v>115.74582756413119</v>
      </c>
      <c r="F73" s="491">
        <f t="shared" si="15"/>
        <v>93.35725979095831</v>
      </c>
      <c r="G73" s="491">
        <f t="shared" si="15"/>
        <v>123.32686084142395</v>
      </c>
      <c r="H73" s="492">
        <f>IF(A$51=37802,IF(ISERROR(L73)=TRUE,IF(ISBLANK(A73)=FALSE,IF(MONTH(A73)=MONTH(MAX(A$51:A$75)),A73,""),""),""),IF(ISERROR(L73)=TRUE,IF(MONTH(A73)=MONTH(MAX(A$51:A$75)),A73,""),""))</f>
        <v>43709</v>
      </c>
      <c r="I73" s="488">
        <f t="shared" si="12"/>
        <v>115.74582756413119</v>
      </c>
      <c r="J73" s="488">
        <f t="shared" si="12"/>
        <v>93.35725979095831</v>
      </c>
      <c r="K73" s="488">
        <f t="shared" si="12"/>
        <v>123.32686084142395</v>
      </c>
      <c r="L73" s="488" t="e">
        <f t="shared" si="13"/>
        <v>#N/A</v>
      </c>
    </row>
    <row r="74" spans="1:12" ht="15" customHeight="1" x14ac:dyDescent="0.2">
      <c r="A74" s="490" t="s">
        <v>477</v>
      </c>
      <c r="B74" s="487">
        <v>77084</v>
      </c>
      <c r="C74" s="487">
        <v>14705</v>
      </c>
      <c r="D74" s="487">
        <v>9476</v>
      </c>
      <c r="E74" s="491">
        <f t="shared" si="15"/>
        <v>114.76469099408936</v>
      </c>
      <c r="F74" s="491">
        <f t="shared" si="15"/>
        <v>92.589094572471993</v>
      </c>
      <c r="G74" s="491">
        <f t="shared" si="15"/>
        <v>122.66666666666666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77110</v>
      </c>
      <c r="C75" s="493">
        <v>14223</v>
      </c>
      <c r="D75" s="493">
        <v>9154</v>
      </c>
      <c r="E75" s="491">
        <f t="shared" si="15"/>
        <v>114.8034004794021</v>
      </c>
      <c r="F75" s="491">
        <f t="shared" si="15"/>
        <v>89.554212315829247</v>
      </c>
      <c r="G75" s="491">
        <f t="shared" si="15"/>
        <v>118.49838187702267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115.74582756413119</v>
      </c>
      <c r="J77" s="488">
        <f>IF(J75&lt;&gt;"",J75,IF(J74&lt;&gt;"",J74,IF(J73&lt;&gt;"",J73,IF(J72&lt;&gt;"",J72,IF(J71&lt;&gt;"",J71,IF(J70&lt;&gt;"",J70,""))))))</f>
        <v>93.35725979095831</v>
      </c>
      <c r="K77" s="488">
        <f>IF(K75&lt;&gt;"",K75,IF(K74&lt;&gt;"",K74,IF(K73&lt;&gt;"",K73,IF(K72&lt;&gt;"",K72,IF(K71&lt;&gt;"",K71,IF(K70&lt;&gt;"",K70,""))))))</f>
        <v>123.32686084142395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+15,7%</v>
      </c>
      <c r="J79" s="488" t="str">
        <f>"GeB - ausschließlich: "&amp;IF(J77&gt;100,"+","")&amp;TEXT(J77-100,"0,0")&amp;"%"</f>
        <v>GeB - ausschließlich: -6,6%</v>
      </c>
      <c r="K79" s="488" t="str">
        <f>"GeB - im Nebenjob: "&amp;IF(K77&gt;100,"+","")&amp;TEXT(K77-100,"0,0")&amp;"%"</f>
        <v>GeB - im Nebenjob: +23,3%</v>
      </c>
    </row>
    <row r="81" spans="9:9" ht="15" customHeight="1" x14ac:dyDescent="0.2">
      <c r="I81" s="488" t="str">
        <f>IF(ISERROR(HLOOKUP(1,I$78:K$79,2,FALSE)),"",HLOOKUP(1,I$78:K$79,2,FALSE))</f>
        <v>GeB - im Nebenjob: +23,3%</v>
      </c>
    </row>
    <row r="82" spans="9:9" ht="15" customHeight="1" x14ac:dyDescent="0.2">
      <c r="I82" s="488" t="str">
        <f>IF(ISERROR(HLOOKUP(2,I$78:K$79,2,FALSE)),"",HLOOKUP(2,I$78:K$79,2,FALSE))</f>
        <v>SvB: +15,7%</v>
      </c>
    </row>
    <row r="83" spans="9:9" ht="15" customHeight="1" x14ac:dyDescent="0.2">
      <c r="I83" s="488" t="str">
        <f>IF(ISERROR(HLOOKUP(3,I$78:K$79,2,FALSE)),"",HLOOKUP(3,I$78:K$79,2,FALSE))</f>
        <v>GeB - ausschließlich: -6,6%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77110</v>
      </c>
      <c r="E12" s="114">
        <v>77084</v>
      </c>
      <c r="F12" s="114">
        <v>77743</v>
      </c>
      <c r="G12" s="114">
        <v>76359</v>
      </c>
      <c r="H12" s="114">
        <v>76282</v>
      </c>
      <c r="I12" s="115">
        <v>828</v>
      </c>
      <c r="J12" s="116">
        <v>1.0854461078629296</v>
      </c>
      <c r="N12" s="117"/>
    </row>
    <row r="13" spans="1:15" s="110" customFormat="1" ht="13.5" customHeight="1" x14ac:dyDescent="0.2">
      <c r="A13" s="118" t="s">
        <v>105</v>
      </c>
      <c r="B13" s="119" t="s">
        <v>106</v>
      </c>
      <c r="C13" s="113">
        <v>53.554662170924651</v>
      </c>
      <c r="D13" s="114">
        <v>41296</v>
      </c>
      <c r="E13" s="114">
        <v>41257</v>
      </c>
      <c r="F13" s="114">
        <v>41830</v>
      </c>
      <c r="G13" s="114">
        <v>41052</v>
      </c>
      <c r="H13" s="114">
        <v>40940</v>
      </c>
      <c r="I13" s="115">
        <v>356</v>
      </c>
      <c r="J13" s="116">
        <v>0.86956521739130432</v>
      </c>
    </row>
    <row r="14" spans="1:15" s="110" customFormat="1" ht="13.5" customHeight="1" x14ac:dyDescent="0.2">
      <c r="A14" s="120"/>
      <c r="B14" s="119" t="s">
        <v>107</v>
      </c>
      <c r="C14" s="113">
        <v>46.445337829075349</v>
      </c>
      <c r="D14" s="114">
        <v>35814</v>
      </c>
      <c r="E14" s="114">
        <v>35827</v>
      </c>
      <c r="F14" s="114">
        <v>35913</v>
      </c>
      <c r="G14" s="114">
        <v>35307</v>
      </c>
      <c r="H14" s="114">
        <v>35342</v>
      </c>
      <c r="I14" s="115">
        <v>472</v>
      </c>
      <c r="J14" s="116">
        <v>1.3355214758644107</v>
      </c>
    </row>
    <row r="15" spans="1:15" s="110" customFormat="1" ht="13.5" customHeight="1" x14ac:dyDescent="0.2">
      <c r="A15" s="118" t="s">
        <v>105</v>
      </c>
      <c r="B15" s="121" t="s">
        <v>108</v>
      </c>
      <c r="C15" s="113">
        <v>9.9675787835559593</v>
      </c>
      <c r="D15" s="114">
        <v>7686</v>
      </c>
      <c r="E15" s="114">
        <v>7867</v>
      </c>
      <c r="F15" s="114">
        <v>8158</v>
      </c>
      <c r="G15" s="114">
        <v>7410</v>
      </c>
      <c r="H15" s="114">
        <v>7699</v>
      </c>
      <c r="I15" s="115">
        <v>-13</v>
      </c>
      <c r="J15" s="116">
        <v>-0.16885309780490973</v>
      </c>
    </row>
    <row r="16" spans="1:15" s="110" customFormat="1" ht="13.5" customHeight="1" x14ac:dyDescent="0.2">
      <c r="A16" s="118"/>
      <c r="B16" s="121" t="s">
        <v>109</v>
      </c>
      <c r="C16" s="113">
        <v>67.440020749578522</v>
      </c>
      <c r="D16" s="114">
        <v>52003</v>
      </c>
      <c r="E16" s="114">
        <v>51985</v>
      </c>
      <c r="F16" s="114">
        <v>52517</v>
      </c>
      <c r="G16" s="114">
        <v>52270</v>
      </c>
      <c r="H16" s="114">
        <v>52164</v>
      </c>
      <c r="I16" s="115">
        <v>-161</v>
      </c>
      <c r="J16" s="116">
        <v>-0.30864197530864196</v>
      </c>
    </row>
    <row r="17" spans="1:10" s="110" customFormat="1" ht="13.5" customHeight="1" x14ac:dyDescent="0.2">
      <c r="A17" s="118"/>
      <c r="B17" s="121" t="s">
        <v>110</v>
      </c>
      <c r="C17" s="113">
        <v>21.211256646349373</v>
      </c>
      <c r="D17" s="114">
        <v>16356</v>
      </c>
      <c r="E17" s="114">
        <v>16141</v>
      </c>
      <c r="F17" s="114">
        <v>16023</v>
      </c>
      <c r="G17" s="114">
        <v>15692</v>
      </c>
      <c r="H17" s="114">
        <v>15445</v>
      </c>
      <c r="I17" s="115">
        <v>911</v>
      </c>
      <c r="J17" s="116">
        <v>5.8983489802525089</v>
      </c>
    </row>
    <row r="18" spans="1:10" s="110" customFormat="1" ht="13.5" customHeight="1" x14ac:dyDescent="0.2">
      <c r="A18" s="120"/>
      <c r="B18" s="121" t="s">
        <v>111</v>
      </c>
      <c r="C18" s="113">
        <v>1.3811438205161457</v>
      </c>
      <c r="D18" s="114">
        <v>1065</v>
      </c>
      <c r="E18" s="114">
        <v>1091</v>
      </c>
      <c r="F18" s="114">
        <v>1045</v>
      </c>
      <c r="G18" s="114">
        <v>987</v>
      </c>
      <c r="H18" s="114">
        <v>974</v>
      </c>
      <c r="I18" s="115">
        <v>91</v>
      </c>
      <c r="J18" s="116">
        <v>9.3429158110882948</v>
      </c>
    </row>
    <row r="19" spans="1:10" s="110" customFormat="1" ht="13.5" customHeight="1" x14ac:dyDescent="0.2">
      <c r="A19" s="120"/>
      <c r="B19" s="121" t="s">
        <v>112</v>
      </c>
      <c r="C19" s="113">
        <v>0.36571132148878227</v>
      </c>
      <c r="D19" s="114">
        <v>282</v>
      </c>
      <c r="E19" s="114">
        <v>279</v>
      </c>
      <c r="F19" s="114">
        <v>264</v>
      </c>
      <c r="G19" s="114">
        <v>237</v>
      </c>
      <c r="H19" s="114">
        <v>214</v>
      </c>
      <c r="I19" s="115">
        <v>68</v>
      </c>
      <c r="J19" s="116">
        <v>31.77570093457944</v>
      </c>
    </row>
    <row r="20" spans="1:10" s="110" customFormat="1" ht="13.5" customHeight="1" x14ac:dyDescent="0.2">
      <c r="A20" s="118" t="s">
        <v>113</v>
      </c>
      <c r="B20" s="122" t="s">
        <v>114</v>
      </c>
      <c r="C20" s="113">
        <v>69.932563869796397</v>
      </c>
      <c r="D20" s="114">
        <v>53925</v>
      </c>
      <c r="E20" s="114">
        <v>53991</v>
      </c>
      <c r="F20" s="114">
        <v>54608</v>
      </c>
      <c r="G20" s="114">
        <v>53564</v>
      </c>
      <c r="H20" s="114">
        <v>53671</v>
      </c>
      <c r="I20" s="115">
        <v>254</v>
      </c>
      <c r="J20" s="116">
        <v>0.47325371243315756</v>
      </c>
    </row>
    <row r="21" spans="1:10" s="110" customFormat="1" ht="13.5" customHeight="1" x14ac:dyDescent="0.2">
      <c r="A21" s="120"/>
      <c r="B21" s="122" t="s">
        <v>115</v>
      </c>
      <c r="C21" s="113">
        <v>30.067436130203607</v>
      </c>
      <c r="D21" s="114">
        <v>23185</v>
      </c>
      <c r="E21" s="114">
        <v>23093</v>
      </c>
      <c r="F21" s="114">
        <v>23135</v>
      </c>
      <c r="G21" s="114">
        <v>22795</v>
      </c>
      <c r="H21" s="114">
        <v>22611</v>
      </c>
      <c r="I21" s="115">
        <v>574</v>
      </c>
      <c r="J21" s="116">
        <v>2.5385874132059616</v>
      </c>
    </row>
    <row r="22" spans="1:10" s="110" customFormat="1" ht="13.5" customHeight="1" x14ac:dyDescent="0.2">
      <c r="A22" s="118" t="s">
        <v>113</v>
      </c>
      <c r="B22" s="122" t="s">
        <v>116</v>
      </c>
      <c r="C22" s="113">
        <v>81.920632862144984</v>
      </c>
      <c r="D22" s="114">
        <v>63169</v>
      </c>
      <c r="E22" s="114">
        <v>63320</v>
      </c>
      <c r="F22" s="114">
        <v>63606</v>
      </c>
      <c r="G22" s="114">
        <v>62749</v>
      </c>
      <c r="H22" s="114">
        <v>62964</v>
      </c>
      <c r="I22" s="115">
        <v>205</v>
      </c>
      <c r="J22" s="116">
        <v>0.32558287275268405</v>
      </c>
    </row>
    <row r="23" spans="1:10" s="110" customFormat="1" ht="13.5" customHeight="1" x14ac:dyDescent="0.2">
      <c r="A23" s="123"/>
      <c r="B23" s="124" t="s">
        <v>117</v>
      </c>
      <c r="C23" s="125">
        <v>18.035274283491116</v>
      </c>
      <c r="D23" s="114">
        <v>13907</v>
      </c>
      <c r="E23" s="114">
        <v>13726</v>
      </c>
      <c r="F23" s="114">
        <v>14103</v>
      </c>
      <c r="G23" s="114">
        <v>13573</v>
      </c>
      <c r="H23" s="114">
        <v>13279</v>
      </c>
      <c r="I23" s="115">
        <v>628</v>
      </c>
      <c r="J23" s="116">
        <v>4.7292717825137434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23377</v>
      </c>
      <c r="E26" s="114">
        <v>24181</v>
      </c>
      <c r="F26" s="114">
        <v>24354</v>
      </c>
      <c r="G26" s="114">
        <v>24429</v>
      </c>
      <c r="H26" s="140">
        <v>24278</v>
      </c>
      <c r="I26" s="115">
        <v>-901</v>
      </c>
      <c r="J26" s="116">
        <v>-3.7111788450448966</v>
      </c>
    </row>
    <row r="27" spans="1:10" s="110" customFormat="1" ht="13.5" customHeight="1" x14ac:dyDescent="0.2">
      <c r="A27" s="118" t="s">
        <v>105</v>
      </c>
      <c r="B27" s="119" t="s">
        <v>106</v>
      </c>
      <c r="C27" s="113">
        <v>39.081148137057795</v>
      </c>
      <c r="D27" s="115">
        <v>9136</v>
      </c>
      <c r="E27" s="114">
        <v>9416</v>
      </c>
      <c r="F27" s="114">
        <v>9489</v>
      </c>
      <c r="G27" s="114">
        <v>9381</v>
      </c>
      <c r="H27" s="140">
        <v>9349</v>
      </c>
      <c r="I27" s="115">
        <v>-213</v>
      </c>
      <c r="J27" s="116">
        <v>-2.2783185367418977</v>
      </c>
    </row>
    <row r="28" spans="1:10" s="110" customFormat="1" ht="13.5" customHeight="1" x14ac:dyDescent="0.2">
      <c r="A28" s="120"/>
      <c r="B28" s="119" t="s">
        <v>107</v>
      </c>
      <c r="C28" s="113">
        <v>60.918851862942205</v>
      </c>
      <c r="D28" s="115">
        <v>14241</v>
      </c>
      <c r="E28" s="114">
        <v>14765</v>
      </c>
      <c r="F28" s="114">
        <v>14865</v>
      </c>
      <c r="G28" s="114">
        <v>15048</v>
      </c>
      <c r="H28" s="140">
        <v>14929</v>
      </c>
      <c r="I28" s="115">
        <v>-688</v>
      </c>
      <c r="J28" s="116">
        <v>-4.6084801393261436</v>
      </c>
    </row>
    <row r="29" spans="1:10" s="110" customFormat="1" ht="13.5" customHeight="1" x14ac:dyDescent="0.2">
      <c r="A29" s="118" t="s">
        <v>105</v>
      </c>
      <c r="B29" s="121" t="s">
        <v>108</v>
      </c>
      <c r="C29" s="113">
        <v>15.784745690208325</v>
      </c>
      <c r="D29" s="115">
        <v>3690</v>
      </c>
      <c r="E29" s="114">
        <v>3902</v>
      </c>
      <c r="F29" s="114">
        <v>4007</v>
      </c>
      <c r="G29" s="114">
        <v>4103</v>
      </c>
      <c r="H29" s="140">
        <v>3870</v>
      </c>
      <c r="I29" s="115">
        <v>-180</v>
      </c>
      <c r="J29" s="116">
        <v>-4.6511627906976747</v>
      </c>
    </row>
    <row r="30" spans="1:10" s="110" customFormat="1" ht="13.5" customHeight="1" x14ac:dyDescent="0.2">
      <c r="A30" s="118"/>
      <c r="B30" s="121" t="s">
        <v>109</v>
      </c>
      <c r="C30" s="113">
        <v>48.590494930915</v>
      </c>
      <c r="D30" s="115">
        <v>11359</v>
      </c>
      <c r="E30" s="114">
        <v>11778</v>
      </c>
      <c r="F30" s="114">
        <v>11866</v>
      </c>
      <c r="G30" s="114">
        <v>11866</v>
      </c>
      <c r="H30" s="140">
        <v>12046</v>
      </c>
      <c r="I30" s="115">
        <v>-687</v>
      </c>
      <c r="J30" s="116">
        <v>-5.7031379711107419</v>
      </c>
    </row>
    <row r="31" spans="1:10" s="110" customFormat="1" ht="13.5" customHeight="1" x14ac:dyDescent="0.2">
      <c r="A31" s="118"/>
      <c r="B31" s="121" t="s">
        <v>110</v>
      </c>
      <c r="C31" s="113">
        <v>19.591906574838518</v>
      </c>
      <c r="D31" s="115">
        <v>4580</v>
      </c>
      <c r="E31" s="114">
        <v>4679</v>
      </c>
      <c r="F31" s="114">
        <v>4649</v>
      </c>
      <c r="G31" s="114">
        <v>4685</v>
      </c>
      <c r="H31" s="140">
        <v>4652</v>
      </c>
      <c r="I31" s="115">
        <v>-72</v>
      </c>
      <c r="J31" s="116">
        <v>-1.5477214101461736</v>
      </c>
    </row>
    <row r="32" spans="1:10" s="110" customFormat="1" ht="13.5" customHeight="1" x14ac:dyDescent="0.2">
      <c r="A32" s="120"/>
      <c r="B32" s="121" t="s">
        <v>111</v>
      </c>
      <c r="C32" s="113">
        <v>16.032852804038157</v>
      </c>
      <c r="D32" s="115">
        <v>3748</v>
      </c>
      <c r="E32" s="114">
        <v>3822</v>
      </c>
      <c r="F32" s="114">
        <v>3832</v>
      </c>
      <c r="G32" s="114">
        <v>3775</v>
      </c>
      <c r="H32" s="140">
        <v>3710</v>
      </c>
      <c r="I32" s="115">
        <v>38</v>
      </c>
      <c r="J32" s="116">
        <v>1.0242587601078168</v>
      </c>
    </row>
    <row r="33" spans="1:10" s="110" customFormat="1" ht="13.5" customHeight="1" x14ac:dyDescent="0.2">
      <c r="A33" s="120"/>
      <c r="B33" s="121" t="s">
        <v>112</v>
      </c>
      <c r="C33" s="113">
        <v>1.4030885057962954</v>
      </c>
      <c r="D33" s="115">
        <v>328</v>
      </c>
      <c r="E33" s="114">
        <v>332</v>
      </c>
      <c r="F33" s="114">
        <v>368</v>
      </c>
      <c r="G33" s="114">
        <v>310</v>
      </c>
      <c r="H33" s="140">
        <v>289</v>
      </c>
      <c r="I33" s="115">
        <v>39</v>
      </c>
      <c r="J33" s="116">
        <v>13.494809688581315</v>
      </c>
    </row>
    <row r="34" spans="1:10" s="110" customFormat="1" ht="13.5" customHeight="1" x14ac:dyDescent="0.2">
      <c r="A34" s="118" t="s">
        <v>113</v>
      </c>
      <c r="B34" s="122" t="s">
        <v>116</v>
      </c>
      <c r="C34" s="113">
        <v>84.26230910724216</v>
      </c>
      <c r="D34" s="115">
        <v>19698</v>
      </c>
      <c r="E34" s="114">
        <v>20413</v>
      </c>
      <c r="F34" s="114">
        <v>20587</v>
      </c>
      <c r="G34" s="114">
        <v>20710</v>
      </c>
      <c r="H34" s="140">
        <v>20487</v>
      </c>
      <c r="I34" s="115">
        <v>-789</v>
      </c>
      <c r="J34" s="116">
        <v>-3.8512227266071166</v>
      </c>
    </row>
    <row r="35" spans="1:10" s="110" customFormat="1" ht="13.5" customHeight="1" x14ac:dyDescent="0.2">
      <c r="A35" s="118"/>
      <c r="B35" s="119" t="s">
        <v>117</v>
      </c>
      <c r="C35" s="113">
        <v>15.442528981477521</v>
      </c>
      <c r="D35" s="115">
        <v>3610</v>
      </c>
      <c r="E35" s="114">
        <v>3691</v>
      </c>
      <c r="F35" s="114">
        <v>3690</v>
      </c>
      <c r="G35" s="114">
        <v>3642</v>
      </c>
      <c r="H35" s="140">
        <v>3722</v>
      </c>
      <c r="I35" s="115">
        <v>-112</v>
      </c>
      <c r="J35" s="116">
        <v>-3.0091348737238044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14223</v>
      </c>
      <c r="E37" s="114">
        <v>14705</v>
      </c>
      <c r="F37" s="114">
        <v>14827</v>
      </c>
      <c r="G37" s="114">
        <v>15202</v>
      </c>
      <c r="H37" s="140">
        <v>15031</v>
      </c>
      <c r="I37" s="115">
        <v>-808</v>
      </c>
      <c r="J37" s="116">
        <v>-5.37555718182423</v>
      </c>
    </row>
    <row r="38" spans="1:10" s="110" customFormat="1" ht="13.5" customHeight="1" x14ac:dyDescent="0.2">
      <c r="A38" s="118" t="s">
        <v>105</v>
      </c>
      <c r="B38" s="119" t="s">
        <v>106</v>
      </c>
      <c r="C38" s="113">
        <v>35.569148562188005</v>
      </c>
      <c r="D38" s="115">
        <v>5059</v>
      </c>
      <c r="E38" s="114">
        <v>5196</v>
      </c>
      <c r="F38" s="114">
        <v>5259</v>
      </c>
      <c r="G38" s="114">
        <v>5345</v>
      </c>
      <c r="H38" s="140">
        <v>5257</v>
      </c>
      <c r="I38" s="115">
        <v>-198</v>
      </c>
      <c r="J38" s="116">
        <v>-3.7664066958341258</v>
      </c>
    </row>
    <row r="39" spans="1:10" s="110" customFormat="1" ht="13.5" customHeight="1" x14ac:dyDescent="0.2">
      <c r="A39" s="120"/>
      <c r="B39" s="119" t="s">
        <v>107</v>
      </c>
      <c r="C39" s="113">
        <v>64.430851437811995</v>
      </c>
      <c r="D39" s="115">
        <v>9164</v>
      </c>
      <c r="E39" s="114">
        <v>9509</v>
      </c>
      <c r="F39" s="114">
        <v>9568</v>
      </c>
      <c r="G39" s="114">
        <v>9857</v>
      </c>
      <c r="H39" s="140">
        <v>9774</v>
      </c>
      <c r="I39" s="115">
        <v>-610</v>
      </c>
      <c r="J39" s="116">
        <v>-6.2410476775117658</v>
      </c>
    </row>
    <row r="40" spans="1:10" s="110" customFormat="1" ht="13.5" customHeight="1" x14ac:dyDescent="0.2">
      <c r="A40" s="118" t="s">
        <v>105</v>
      </c>
      <c r="B40" s="121" t="s">
        <v>108</v>
      </c>
      <c r="C40" s="113">
        <v>18.371651550305842</v>
      </c>
      <c r="D40" s="115">
        <v>2613</v>
      </c>
      <c r="E40" s="114">
        <v>2728</v>
      </c>
      <c r="F40" s="114">
        <v>2769</v>
      </c>
      <c r="G40" s="114">
        <v>3018</v>
      </c>
      <c r="H40" s="140">
        <v>2757</v>
      </c>
      <c r="I40" s="115">
        <v>-144</v>
      </c>
      <c r="J40" s="116">
        <v>-5.2230685527747553</v>
      </c>
    </row>
    <row r="41" spans="1:10" s="110" customFormat="1" ht="13.5" customHeight="1" x14ac:dyDescent="0.2">
      <c r="A41" s="118"/>
      <c r="B41" s="121" t="s">
        <v>109</v>
      </c>
      <c r="C41" s="113">
        <v>35.400407790198976</v>
      </c>
      <c r="D41" s="115">
        <v>5035</v>
      </c>
      <c r="E41" s="114">
        <v>5244</v>
      </c>
      <c r="F41" s="114">
        <v>5346</v>
      </c>
      <c r="G41" s="114">
        <v>5473</v>
      </c>
      <c r="H41" s="140">
        <v>5591</v>
      </c>
      <c r="I41" s="115">
        <v>-556</v>
      </c>
      <c r="J41" s="116">
        <v>-9.9445537470935434</v>
      </c>
    </row>
    <row r="42" spans="1:10" s="110" customFormat="1" ht="13.5" customHeight="1" x14ac:dyDescent="0.2">
      <c r="A42" s="118"/>
      <c r="B42" s="121" t="s">
        <v>110</v>
      </c>
      <c r="C42" s="113">
        <v>20.516065527666456</v>
      </c>
      <c r="D42" s="115">
        <v>2918</v>
      </c>
      <c r="E42" s="114">
        <v>2998</v>
      </c>
      <c r="F42" s="114">
        <v>2971</v>
      </c>
      <c r="G42" s="114">
        <v>3022</v>
      </c>
      <c r="H42" s="140">
        <v>3056</v>
      </c>
      <c r="I42" s="115">
        <v>-138</v>
      </c>
      <c r="J42" s="116">
        <v>-4.5157068062827221</v>
      </c>
    </row>
    <row r="43" spans="1:10" s="110" customFormat="1" ht="13.5" customHeight="1" x14ac:dyDescent="0.2">
      <c r="A43" s="120"/>
      <c r="B43" s="121" t="s">
        <v>111</v>
      </c>
      <c r="C43" s="113">
        <v>25.711875131828727</v>
      </c>
      <c r="D43" s="115">
        <v>3657</v>
      </c>
      <c r="E43" s="114">
        <v>3735</v>
      </c>
      <c r="F43" s="114">
        <v>3741</v>
      </c>
      <c r="G43" s="114">
        <v>3689</v>
      </c>
      <c r="H43" s="140">
        <v>3627</v>
      </c>
      <c r="I43" s="115">
        <v>30</v>
      </c>
      <c r="J43" s="116">
        <v>0.82712985938792394</v>
      </c>
    </row>
    <row r="44" spans="1:10" s="110" customFormat="1" ht="13.5" customHeight="1" x14ac:dyDescent="0.2">
      <c r="A44" s="120"/>
      <c r="B44" s="121" t="s">
        <v>112</v>
      </c>
      <c r="C44" s="113">
        <v>2.123321380861984</v>
      </c>
      <c r="D44" s="115">
        <v>302</v>
      </c>
      <c r="E44" s="114">
        <v>312</v>
      </c>
      <c r="F44" s="114">
        <v>350</v>
      </c>
      <c r="G44" s="114">
        <v>295</v>
      </c>
      <c r="H44" s="140">
        <v>276</v>
      </c>
      <c r="I44" s="115">
        <v>26</v>
      </c>
      <c r="J44" s="116">
        <v>9.420289855072463</v>
      </c>
    </row>
    <row r="45" spans="1:10" s="110" customFormat="1" ht="13.5" customHeight="1" x14ac:dyDescent="0.2">
      <c r="A45" s="118" t="s">
        <v>113</v>
      </c>
      <c r="B45" s="122" t="s">
        <v>116</v>
      </c>
      <c r="C45" s="113">
        <v>84.41257118751318</v>
      </c>
      <c r="D45" s="115">
        <v>12006</v>
      </c>
      <c r="E45" s="114">
        <v>12394</v>
      </c>
      <c r="F45" s="114">
        <v>12532</v>
      </c>
      <c r="G45" s="114">
        <v>12855</v>
      </c>
      <c r="H45" s="140">
        <v>12637</v>
      </c>
      <c r="I45" s="115">
        <v>-631</v>
      </c>
      <c r="J45" s="116">
        <v>-4.9932737200284878</v>
      </c>
    </row>
    <row r="46" spans="1:10" s="110" customFormat="1" ht="13.5" customHeight="1" x14ac:dyDescent="0.2">
      <c r="A46" s="118"/>
      <c r="B46" s="119" t="s">
        <v>117</v>
      </c>
      <c r="C46" s="113">
        <v>15.102299093018351</v>
      </c>
      <c r="D46" s="115">
        <v>2148</v>
      </c>
      <c r="E46" s="114">
        <v>2234</v>
      </c>
      <c r="F46" s="114">
        <v>2218</v>
      </c>
      <c r="G46" s="114">
        <v>2270</v>
      </c>
      <c r="H46" s="140">
        <v>2325</v>
      </c>
      <c r="I46" s="115">
        <v>-177</v>
      </c>
      <c r="J46" s="116">
        <v>-7.612903225806452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9154</v>
      </c>
      <c r="E48" s="114">
        <v>9476</v>
      </c>
      <c r="F48" s="114">
        <v>9527</v>
      </c>
      <c r="G48" s="114">
        <v>9227</v>
      </c>
      <c r="H48" s="140">
        <v>9247</v>
      </c>
      <c r="I48" s="115">
        <v>-93</v>
      </c>
      <c r="J48" s="116">
        <v>-1.0057315886233373</v>
      </c>
    </row>
    <row r="49" spans="1:12" s="110" customFormat="1" ht="13.5" customHeight="1" x14ac:dyDescent="0.2">
      <c r="A49" s="118" t="s">
        <v>105</v>
      </c>
      <c r="B49" s="119" t="s">
        <v>106</v>
      </c>
      <c r="C49" s="113">
        <v>44.537906925934017</v>
      </c>
      <c r="D49" s="115">
        <v>4077</v>
      </c>
      <c r="E49" s="114">
        <v>4220</v>
      </c>
      <c r="F49" s="114">
        <v>4230</v>
      </c>
      <c r="G49" s="114">
        <v>4036</v>
      </c>
      <c r="H49" s="140">
        <v>4092</v>
      </c>
      <c r="I49" s="115">
        <v>-15</v>
      </c>
      <c r="J49" s="116">
        <v>-0.36656891495601174</v>
      </c>
    </row>
    <row r="50" spans="1:12" s="110" customFormat="1" ht="13.5" customHeight="1" x14ac:dyDescent="0.2">
      <c r="A50" s="120"/>
      <c r="B50" s="119" t="s">
        <v>107</v>
      </c>
      <c r="C50" s="113">
        <v>55.462093074065983</v>
      </c>
      <c r="D50" s="115">
        <v>5077</v>
      </c>
      <c r="E50" s="114">
        <v>5256</v>
      </c>
      <c r="F50" s="114">
        <v>5297</v>
      </c>
      <c r="G50" s="114">
        <v>5191</v>
      </c>
      <c r="H50" s="140">
        <v>5155</v>
      </c>
      <c r="I50" s="115">
        <v>-78</v>
      </c>
      <c r="J50" s="116">
        <v>-1.5130940834141611</v>
      </c>
    </row>
    <row r="51" spans="1:12" s="110" customFormat="1" ht="13.5" customHeight="1" x14ac:dyDescent="0.2">
      <c r="A51" s="118" t="s">
        <v>105</v>
      </c>
      <c r="B51" s="121" t="s">
        <v>108</v>
      </c>
      <c r="C51" s="113">
        <v>11.765348481538126</v>
      </c>
      <c r="D51" s="115">
        <v>1077</v>
      </c>
      <c r="E51" s="114">
        <v>1174</v>
      </c>
      <c r="F51" s="114">
        <v>1238</v>
      </c>
      <c r="G51" s="114">
        <v>1085</v>
      </c>
      <c r="H51" s="140">
        <v>1113</v>
      </c>
      <c r="I51" s="115">
        <v>-36</v>
      </c>
      <c r="J51" s="116">
        <v>-3.2345013477088949</v>
      </c>
    </row>
    <row r="52" spans="1:12" s="110" customFormat="1" ht="13.5" customHeight="1" x14ac:dyDescent="0.2">
      <c r="A52" s="118"/>
      <c r="B52" s="121" t="s">
        <v>109</v>
      </c>
      <c r="C52" s="113">
        <v>69.084553200786544</v>
      </c>
      <c r="D52" s="115">
        <v>6324</v>
      </c>
      <c r="E52" s="114">
        <v>6534</v>
      </c>
      <c r="F52" s="114">
        <v>6520</v>
      </c>
      <c r="G52" s="114">
        <v>6393</v>
      </c>
      <c r="H52" s="140">
        <v>6455</v>
      </c>
      <c r="I52" s="115">
        <v>-131</v>
      </c>
      <c r="J52" s="116">
        <v>-2.0294345468628969</v>
      </c>
    </row>
    <row r="53" spans="1:12" s="110" customFormat="1" ht="13.5" customHeight="1" x14ac:dyDescent="0.2">
      <c r="A53" s="118"/>
      <c r="B53" s="121" t="s">
        <v>110</v>
      </c>
      <c r="C53" s="113">
        <v>18.155997378195323</v>
      </c>
      <c r="D53" s="115">
        <v>1662</v>
      </c>
      <c r="E53" s="114">
        <v>1681</v>
      </c>
      <c r="F53" s="114">
        <v>1678</v>
      </c>
      <c r="G53" s="114">
        <v>1663</v>
      </c>
      <c r="H53" s="140">
        <v>1596</v>
      </c>
      <c r="I53" s="115">
        <v>66</v>
      </c>
      <c r="J53" s="116">
        <v>4.1353383458646613</v>
      </c>
    </row>
    <row r="54" spans="1:12" s="110" customFormat="1" ht="13.5" customHeight="1" x14ac:dyDescent="0.2">
      <c r="A54" s="120"/>
      <c r="B54" s="121" t="s">
        <v>111</v>
      </c>
      <c r="C54" s="113">
        <v>0.99410093948000877</v>
      </c>
      <c r="D54" s="115">
        <v>91</v>
      </c>
      <c r="E54" s="114">
        <v>87</v>
      </c>
      <c r="F54" s="114">
        <v>91</v>
      </c>
      <c r="G54" s="114">
        <v>86</v>
      </c>
      <c r="H54" s="140">
        <v>83</v>
      </c>
      <c r="I54" s="115">
        <v>8</v>
      </c>
      <c r="J54" s="116">
        <v>9.6385542168674707</v>
      </c>
    </row>
    <row r="55" spans="1:12" s="110" customFormat="1" ht="13.5" customHeight="1" x14ac:dyDescent="0.2">
      <c r="A55" s="120"/>
      <c r="B55" s="121" t="s">
        <v>112</v>
      </c>
      <c r="C55" s="113">
        <v>0.28402883985143107</v>
      </c>
      <c r="D55" s="115">
        <v>26</v>
      </c>
      <c r="E55" s="114">
        <v>20</v>
      </c>
      <c r="F55" s="114">
        <v>18</v>
      </c>
      <c r="G55" s="114">
        <v>15</v>
      </c>
      <c r="H55" s="140">
        <v>13</v>
      </c>
      <c r="I55" s="115">
        <v>13</v>
      </c>
      <c r="J55" s="116">
        <v>100</v>
      </c>
    </row>
    <row r="56" spans="1:12" s="110" customFormat="1" ht="13.5" customHeight="1" x14ac:dyDescent="0.2">
      <c r="A56" s="118" t="s">
        <v>113</v>
      </c>
      <c r="B56" s="122" t="s">
        <v>116</v>
      </c>
      <c r="C56" s="113">
        <v>84.028839851431073</v>
      </c>
      <c r="D56" s="115">
        <v>7692</v>
      </c>
      <c r="E56" s="114">
        <v>8019</v>
      </c>
      <c r="F56" s="114">
        <v>8055</v>
      </c>
      <c r="G56" s="114">
        <v>7855</v>
      </c>
      <c r="H56" s="140">
        <v>7850</v>
      </c>
      <c r="I56" s="115">
        <v>-158</v>
      </c>
      <c r="J56" s="116">
        <v>-2.0127388535031847</v>
      </c>
    </row>
    <row r="57" spans="1:12" s="110" customFormat="1" ht="13.5" customHeight="1" x14ac:dyDescent="0.2">
      <c r="A57" s="142"/>
      <c r="B57" s="124" t="s">
        <v>117</v>
      </c>
      <c r="C57" s="125">
        <v>15.971160148568931</v>
      </c>
      <c r="D57" s="143">
        <v>1462</v>
      </c>
      <c r="E57" s="144">
        <v>1457</v>
      </c>
      <c r="F57" s="144">
        <v>1472</v>
      </c>
      <c r="G57" s="144">
        <v>1372</v>
      </c>
      <c r="H57" s="145">
        <v>1397</v>
      </c>
      <c r="I57" s="143">
        <v>65</v>
      </c>
      <c r="J57" s="146">
        <v>4.6528274874731563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77110</v>
      </c>
      <c r="E12" s="236">
        <v>77084</v>
      </c>
      <c r="F12" s="114">
        <v>77743</v>
      </c>
      <c r="G12" s="114">
        <v>76359</v>
      </c>
      <c r="H12" s="140">
        <v>76282</v>
      </c>
      <c r="I12" s="115">
        <v>828</v>
      </c>
      <c r="J12" s="116">
        <v>1.0854461078629296</v>
      </c>
    </row>
    <row r="13" spans="1:15" s="110" customFormat="1" ht="12" customHeight="1" x14ac:dyDescent="0.2">
      <c r="A13" s="118" t="s">
        <v>105</v>
      </c>
      <c r="B13" s="119" t="s">
        <v>106</v>
      </c>
      <c r="C13" s="113">
        <v>53.554662170924651</v>
      </c>
      <c r="D13" s="115">
        <v>41296</v>
      </c>
      <c r="E13" s="114">
        <v>41257</v>
      </c>
      <c r="F13" s="114">
        <v>41830</v>
      </c>
      <c r="G13" s="114">
        <v>41052</v>
      </c>
      <c r="H13" s="140">
        <v>40940</v>
      </c>
      <c r="I13" s="115">
        <v>356</v>
      </c>
      <c r="J13" s="116">
        <v>0.86956521739130432</v>
      </c>
    </row>
    <row r="14" spans="1:15" s="110" customFormat="1" ht="12" customHeight="1" x14ac:dyDescent="0.2">
      <c r="A14" s="118"/>
      <c r="B14" s="119" t="s">
        <v>107</v>
      </c>
      <c r="C14" s="113">
        <v>46.445337829075349</v>
      </c>
      <c r="D14" s="115">
        <v>35814</v>
      </c>
      <c r="E14" s="114">
        <v>35827</v>
      </c>
      <c r="F14" s="114">
        <v>35913</v>
      </c>
      <c r="G14" s="114">
        <v>35307</v>
      </c>
      <c r="H14" s="140">
        <v>35342</v>
      </c>
      <c r="I14" s="115">
        <v>472</v>
      </c>
      <c r="J14" s="116">
        <v>1.3355214758644107</v>
      </c>
    </row>
    <row r="15" spans="1:15" s="110" customFormat="1" ht="12" customHeight="1" x14ac:dyDescent="0.2">
      <c r="A15" s="118" t="s">
        <v>105</v>
      </c>
      <c r="B15" s="121" t="s">
        <v>108</v>
      </c>
      <c r="C15" s="113">
        <v>9.9675787835559593</v>
      </c>
      <c r="D15" s="115">
        <v>7686</v>
      </c>
      <c r="E15" s="114">
        <v>7867</v>
      </c>
      <c r="F15" s="114">
        <v>8158</v>
      </c>
      <c r="G15" s="114">
        <v>7410</v>
      </c>
      <c r="H15" s="140">
        <v>7699</v>
      </c>
      <c r="I15" s="115">
        <v>-13</v>
      </c>
      <c r="J15" s="116">
        <v>-0.16885309780490973</v>
      </c>
    </row>
    <row r="16" spans="1:15" s="110" customFormat="1" ht="12" customHeight="1" x14ac:dyDescent="0.2">
      <c r="A16" s="118"/>
      <c r="B16" s="121" t="s">
        <v>109</v>
      </c>
      <c r="C16" s="113">
        <v>67.440020749578522</v>
      </c>
      <c r="D16" s="115">
        <v>52003</v>
      </c>
      <c r="E16" s="114">
        <v>51985</v>
      </c>
      <c r="F16" s="114">
        <v>52517</v>
      </c>
      <c r="G16" s="114">
        <v>52270</v>
      </c>
      <c r="H16" s="140">
        <v>52164</v>
      </c>
      <c r="I16" s="115">
        <v>-161</v>
      </c>
      <c r="J16" s="116">
        <v>-0.30864197530864196</v>
      </c>
    </row>
    <row r="17" spans="1:10" s="110" customFormat="1" ht="12" customHeight="1" x14ac:dyDescent="0.2">
      <c r="A17" s="118"/>
      <c r="B17" s="121" t="s">
        <v>110</v>
      </c>
      <c r="C17" s="113">
        <v>21.211256646349373</v>
      </c>
      <c r="D17" s="115">
        <v>16356</v>
      </c>
      <c r="E17" s="114">
        <v>16141</v>
      </c>
      <c r="F17" s="114">
        <v>16023</v>
      </c>
      <c r="G17" s="114">
        <v>15692</v>
      </c>
      <c r="H17" s="140">
        <v>15445</v>
      </c>
      <c r="I17" s="115">
        <v>911</v>
      </c>
      <c r="J17" s="116">
        <v>5.8983489802525089</v>
      </c>
    </row>
    <row r="18" spans="1:10" s="110" customFormat="1" ht="12" customHeight="1" x14ac:dyDescent="0.2">
      <c r="A18" s="120"/>
      <c r="B18" s="121" t="s">
        <v>111</v>
      </c>
      <c r="C18" s="113">
        <v>1.3811438205161457</v>
      </c>
      <c r="D18" s="115">
        <v>1065</v>
      </c>
      <c r="E18" s="114">
        <v>1091</v>
      </c>
      <c r="F18" s="114">
        <v>1045</v>
      </c>
      <c r="G18" s="114">
        <v>987</v>
      </c>
      <c r="H18" s="140">
        <v>974</v>
      </c>
      <c r="I18" s="115">
        <v>91</v>
      </c>
      <c r="J18" s="116">
        <v>9.3429158110882948</v>
      </c>
    </row>
    <row r="19" spans="1:10" s="110" customFormat="1" ht="12" customHeight="1" x14ac:dyDescent="0.2">
      <c r="A19" s="120"/>
      <c r="B19" s="121" t="s">
        <v>112</v>
      </c>
      <c r="C19" s="113">
        <v>0.36571132148878227</v>
      </c>
      <c r="D19" s="115">
        <v>282</v>
      </c>
      <c r="E19" s="114">
        <v>279</v>
      </c>
      <c r="F19" s="114">
        <v>264</v>
      </c>
      <c r="G19" s="114">
        <v>237</v>
      </c>
      <c r="H19" s="140">
        <v>214</v>
      </c>
      <c r="I19" s="115">
        <v>68</v>
      </c>
      <c r="J19" s="116">
        <v>31.77570093457944</v>
      </c>
    </row>
    <row r="20" spans="1:10" s="110" customFormat="1" ht="12" customHeight="1" x14ac:dyDescent="0.2">
      <c r="A20" s="118" t="s">
        <v>113</v>
      </c>
      <c r="B20" s="119" t="s">
        <v>181</v>
      </c>
      <c r="C20" s="113">
        <v>69.932563869796397</v>
      </c>
      <c r="D20" s="115">
        <v>53925</v>
      </c>
      <c r="E20" s="114">
        <v>53991</v>
      </c>
      <c r="F20" s="114">
        <v>54608</v>
      </c>
      <c r="G20" s="114">
        <v>53564</v>
      </c>
      <c r="H20" s="140">
        <v>53671</v>
      </c>
      <c r="I20" s="115">
        <v>254</v>
      </c>
      <c r="J20" s="116">
        <v>0.47325371243315756</v>
      </c>
    </row>
    <row r="21" spans="1:10" s="110" customFormat="1" ht="12" customHeight="1" x14ac:dyDescent="0.2">
      <c r="A21" s="118"/>
      <c r="B21" s="119" t="s">
        <v>182</v>
      </c>
      <c r="C21" s="113">
        <v>30.067436130203607</v>
      </c>
      <c r="D21" s="115">
        <v>23185</v>
      </c>
      <c r="E21" s="114">
        <v>23093</v>
      </c>
      <c r="F21" s="114">
        <v>23135</v>
      </c>
      <c r="G21" s="114">
        <v>22795</v>
      </c>
      <c r="H21" s="140">
        <v>22611</v>
      </c>
      <c r="I21" s="115">
        <v>574</v>
      </c>
      <c r="J21" s="116">
        <v>2.5385874132059616</v>
      </c>
    </row>
    <row r="22" spans="1:10" s="110" customFormat="1" ht="12" customHeight="1" x14ac:dyDescent="0.2">
      <c r="A22" s="118" t="s">
        <v>113</v>
      </c>
      <c r="B22" s="119" t="s">
        <v>116</v>
      </c>
      <c r="C22" s="113">
        <v>81.920632862144984</v>
      </c>
      <c r="D22" s="115">
        <v>63169</v>
      </c>
      <c r="E22" s="114">
        <v>63320</v>
      </c>
      <c r="F22" s="114">
        <v>63606</v>
      </c>
      <c r="G22" s="114">
        <v>62749</v>
      </c>
      <c r="H22" s="140">
        <v>62964</v>
      </c>
      <c r="I22" s="115">
        <v>205</v>
      </c>
      <c r="J22" s="116">
        <v>0.32558287275268405</v>
      </c>
    </row>
    <row r="23" spans="1:10" s="110" customFormat="1" ht="12" customHeight="1" x14ac:dyDescent="0.2">
      <c r="A23" s="118"/>
      <c r="B23" s="119" t="s">
        <v>117</v>
      </c>
      <c r="C23" s="113">
        <v>18.035274283491116</v>
      </c>
      <c r="D23" s="115">
        <v>13907</v>
      </c>
      <c r="E23" s="114">
        <v>13726</v>
      </c>
      <c r="F23" s="114">
        <v>14103</v>
      </c>
      <c r="G23" s="114">
        <v>13573</v>
      </c>
      <c r="H23" s="140">
        <v>13279</v>
      </c>
      <c r="I23" s="115">
        <v>628</v>
      </c>
      <c r="J23" s="116">
        <v>4.7292717825137434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108388</v>
      </c>
      <c r="E64" s="236">
        <v>108510</v>
      </c>
      <c r="F64" s="236">
        <v>109073</v>
      </c>
      <c r="G64" s="236">
        <v>107106</v>
      </c>
      <c r="H64" s="140">
        <v>107108</v>
      </c>
      <c r="I64" s="115">
        <v>1280</v>
      </c>
      <c r="J64" s="116">
        <v>1.1950554580423498</v>
      </c>
    </row>
    <row r="65" spans="1:12" s="110" customFormat="1" ht="12" customHeight="1" x14ac:dyDescent="0.2">
      <c r="A65" s="118" t="s">
        <v>105</v>
      </c>
      <c r="B65" s="119" t="s">
        <v>106</v>
      </c>
      <c r="C65" s="113">
        <v>54.475587703435806</v>
      </c>
      <c r="D65" s="235">
        <v>59045</v>
      </c>
      <c r="E65" s="236">
        <v>59036</v>
      </c>
      <c r="F65" s="236">
        <v>59552</v>
      </c>
      <c r="G65" s="236">
        <v>58502</v>
      </c>
      <c r="H65" s="140">
        <v>58531</v>
      </c>
      <c r="I65" s="115">
        <v>514</v>
      </c>
      <c r="J65" s="116">
        <v>0.87816712511318784</v>
      </c>
    </row>
    <row r="66" spans="1:12" s="110" customFormat="1" ht="12" customHeight="1" x14ac:dyDescent="0.2">
      <c r="A66" s="118"/>
      <c r="B66" s="119" t="s">
        <v>107</v>
      </c>
      <c r="C66" s="113">
        <v>45.524412296564194</v>
      </c>
      <c r="D66" s="235">
        <v>49343</v>
      </c>
      <c r="E66" s="236">
        <v>49474</v>
      </c>
      <c r="F66" s="236">
        <v>49521</v>
      </c>
      <c r="G66" s="236">
        <v>48604</v>
      </c>
      <c r="H66" s="140">
        <v>48577</v>
      </c>
      <c r="I66" s="115">
        <v>766</v>
      </c>
      <c r="J66" s="116">
        <v>1.5768779463532123</v>
      </c>
    </row>
    <row r="67" spans="1:12" s="110" customFormat="1" ht="12" customHeight="1" x14ac:dyDescent="0.2">
      <c r="A67" s="118" t="s">
        <v>105</v>
      </c>
      <c r="B67" s="121" t="s">
        <v>108</v>
      </c>
      <c r="C67" s="113">
        <v>10.019559360814851</v>
      </c>
      <c r="D67" s="235">
        <v>10860</v>
      </c>
      <c r="E67" s="236">
        <v>11288</v>
      </c>
      <c r="F67" s="236">
        <v>11620</v>
      </c>
      <c r="G67" s="236">
        <v>10516</v>
      </c>
      <c r="H67" s="140">
        <v>10948</v>
      </c>
      <c r="I67" s="115">
        <v>-88</v>
      </c>
      <c r="J67" s="116">
        <v>-0.80379978078187797</v>
      </c>
    </row>
    <row r="68" spans="1:12" s="110" customFormat="1" ht="12" customHeight="1" x14ac:dyDescent="0.2">
      <c r="A68" s="118"/>
      <c r="B68" s="121" t="s">
        <v>109</v>
      </c>
      <c r="C68" s="113">
        <v>67.110750267557293</v>
      </c>
      <c r="D68" s="235">
        <v>72740</v>
      </c>
      <c r="E68" s="236">
        <v>72678</v>
      </c>
      <c r="F68" s="236">
        <v>73095</v>
      </c>
      <c r="G68" s="236">
        <v>72746</v>
      </c>
      <c r="H68" s="140">
        <v>72731</v>
      </c>
      <c r="I68" s="115">
        <v>9</v>
      </c>
      <c r="J68" s="116">
        <v>1.2374365813752045E-2</v>
      </c>
    </row>
    <row r="69" spans="1:12" s="110" customFormat="1" ht="12" customHeight="1" x14ac:dyDescent="0.2">
      <c r="A69" s="118"/>
      <c r="B69" s="121" t="s">
        <v>110</v>
      </c>
      <c r="C69" s="113">
        <v>21.688747831863306</v>
      </c>
      <c r="D69" s="235">
        <v>23508</v>
      </c>
      <c r="E69" s="236">
        <v>23262</v>
      </c>
      <c r="F69" s="236">
        <v>23118</v>
      </c>
      <c r="G69" s="236">
        <v>22669</v>
      </c>
      <c r="H69" s="140">
        <v>22286</v>
      </c>
      <c r="I69" s="115">
        <v>1222</v>
      </c>
      <c r="J69" s="116">
        <v>5.4832630350892941</v>
      </c>
    </row>
    <row r="70" spans="1:12" s="110" customFormat="1" ht="12" customHeight="1" x14ac:dyDescent="0.2">
      <c r="A70" s="120"/>
      <c r="B70" s="121" t="s">
        <v>111</v>
      </c>
      <c r="C70" s="113">
        <v>1.1809425397645497</v>
      </c>
      <c r="D70" s="235">
        <v>1280</v>
      </c>
      <c r="E70" s="236">
        <v>1282</v>
      </c>
      <c r="F70" s="236">
        <v>1240</v>
      </c>
      <c r="G70" s="236">
        <v>1175</v>
      </c>
      <c r="H70" s="140">
        <v>1143</v>
      </c>
      <c r="I70" s="115">
        <v>137</v>
      </c>
      <c r="J70" s="116">
        <v>11.986001749781277</v>
      </c>
    </row>
    <row r="71" spans="1:12" s="110" customFormat="1" ht="12" customHeight="1" x14ac:dyDescent="0.2">
      <c r="A71" s="120"/>
      <c r="B71" s="121" t="s">
        <v>112</v>
      </c>
      <c r="C71" s="113">
        <v>0.35336015057017384</v>
      </c>
      <c r="D71" s="235">
        <v>383</v>
      </c>
      <c r="E71" s="236">
        <v>357</v>
      </c>
      <c r="F71" s="236">
        <v>362</v>
      </c>
      <c r="G71" s="236">
        <v>322</v>
      </c>
      <c r="H71" s="140">
        <v>316</v>
      </c>
      <c r="I71" s="115">
        <v>67</v>
      </c>
      <c r="J71" s="116">
        <v>21.202531645569621</v>
      </c>
    </row>
    <row r="72" spans="1:12" s="110" customFormat="1" ht="12" customHeight="1" x14ac:dyDescent="0.2">
      <c r="A72" s="118" t="s">
        <v>113</v>
      </c>
      <c r="B72" s="119" t="s">
        <v>181</v>
      </c>
      <c r="C72" s="113">
        <v>71.969221685057391</v>
      </c>
      <c r="D72" s="235">
        <v>78006</v>
      </c>
      <c r="E72" s="236">
        <v>78169</v>
      </c>
      <c r="F72" s="236">
        <v>78907</v>
      </c>
      <c r="G72" s="236">
        <v>77396</v>
      </c>
      <c r="H72" s="140">
        <v>77635</v>
      </c>
      <c r="I72" s="115">
        <v>371</v>
      </c>
      <c r="J72" s="116">
        <v>0.47787724608746057</v>
      </c>
    </row>
    <row r="73" spans="1:12" s="110" customFormat="1" ht="12" customHeight="1" x14ac:dyDescent="0.2">
      <c r="A73" s="118"/>
      <c r="B73" s="119" t="s">
        <v>182</v>
      </c>
      <c r="C73" s="113">
        <v>28.030778314942612</v>
      </c>
      <c r="D73" s="115">
        <v>30382</v>
      </c>
      <c r="E73" s="114">
        <v>30341</v>
      </c>
      <c r="F73" s="114">
        <v>30166</v>
      </c>
      <c r="G73" s="114">
        <v>29710</v>
      </c>
      <c r="H73" s="140">
        <v>29473</v>
      </c>
      <c r="I73" s="115">
        <v>909</v>
      </c>
      <c r="J73" s="116">
        <v>3.0841787398636038</v>
      </c>
    </row>
    <row r="74" spans="1:12" s="110" customFormat="1" ht="12" customHeight="1" x14ac:dyDescent="0.2">
      <c r="A74" s="118" t="s">
        <v>113</v>
      </c>
      <c r="B74" s="119" t="s">
        <v>116</v>
      </c>
      <c r="C74" s="113">
        <v>85.820386020592679</v>
      </c>
      <c r="D74" s="115">
        <v>93019</v>
      </c>
      <c r="E74" s="114">
        <v>93301</v>
      </c>
      <c r="F74" s="114">
        <v>93650</v>
      </c>
      <c r="G74" s="114">
        <v>92259</v>
      </c>
      <c r="H74" s="140">
        <v>92572</v>
      </c>
      <c r="I74" s="115">
        <v>447</v>
      </c>
      <c r="J74" s="116">
        <v>0.48286738970747095</v>
      </c>
    </row>
    <row r="75" spans="1:12" s="110" customFormat="1" ht="12" customHeight="1" x14ac:dyDescent="0.2">
      <c r="A75" s="142"/>
      <c r="B75" s="124" t="s">
        <v>117</v>
      </c>
      <c r="C75" s="125">
        <v>14.150090415913201</v>
      </c>
      <c r="D75" s="143">
        <v>15337</v>
      </c>
      <c r="E75" s="144">
        <v>15174</v>
      </c>
      <c r="F75" s="144">
        <v>15392</v>
      </c>
      <c r="G75" s="144">
        <v>14810</v>
      </c>
      <c r="H75" s="145">
        <v>14494</v>
      </c>
      <c r="I75" s="143">
        <v>843</v>
      </c>
      <c r="J75" s="146">
        <v>5.8161998068166136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77110</v>
      </c>
      <c r="G11" s="114">
        <v>77084</v>
      </c>
      <c r="H11" s="114">
        <v>77743</v>
      </c>
      <c r="I11" s="114">
        <v>76359</v>
      </c>
      <c r="J11" s="140">
        <v>76282</v>
      </c>
      <c r="K11" s="114">
        <v>828</v>
      </c>
      <c r="L11" s="116">
        <v>1.0854461078629296</v>
      </c>
    </row>
    <row r="12" spans="1:17" s="110" customFormat="1" ht="24.95" customHeight="1" x14ac:dyDescent="0.2">
      <c r="A12" s="604" t="s">
        <v>185</v>
      </c>
      <c r="B12" s="605"/>
      <c r="C12" s="605"/>
      <c r="D12" s="606"/>
      <c r="E12" s="113">
        <v>53.554662170924651</v>
      </c>
      <c r="F12" s="115">
        <v>41296</v>
      </c>
      <c r="G12" s="114">
        <v>41257</v>
      </c>
      <c r="H12" s="114">
        <v>41830</v>
      </c>
      <c r="I12" s="114">
        <v>41052</v>
      </c>
      <c r="J12" s="140">
        <v>40940</v>
      </c>
      <c r="K12" s="114">
        <v>356</v>
      </c>
      <c r="L12" s="116">
        <v>0.86956521739130432</v>
      </c>
    </row>
    <row r="13" spans="1:17" s="110" customFormat="1" ht="15" customHeight="1" x14ac:dyDescent="0.2">
      <c r="A13" s="120"/>
      <c r="B13" s="612" t="s">
        <v>107</v>
      </c>
      <c r="C13" s="612"/>
      <c r="E13" s="113">
        <v>46.445337829075349</v>
      </c>
      <c r="F13" s="115">
        <v>35814</v>
      </c>
      <c r="G13" s="114">
        <v>35827</v>
      </c>
      <c r="H13" s="114">
        <v>35913</v>
      </c>
      <c r="I13" s="114">
        <v>35307</v>
      </c>
      <c r="J13" s="140">
        <v>35342</v>
      </c>
      <c r="K13" s="114">
        <v>472</v>
      </c>
      <c r="L13" s="116">
        <v>1.3355214758644107</v>
      </c>
    </row>
    <row r="14" spans="1:17" s="110" customFormat="1" ht="24.95" customHeight="1" x14ac:dyDescent="0.2">
      <c r="A14" s="604" t="s">
        <v>186</v>
      </c>
      <c r="B14" s="605"/>
      <c r="C14" s="605"/>
      <c r="D14" s="606"/>
      <c r="E14" s="113">
        <v>9.9675787835559593</v>
      </c>
      <c r="F14" s="115">
        <v>7686</v>
      </c>
      <c r="G14" s="114">
        <v>7867</v>
      </c>
      <c r="H14" s="114">
        <v>8158</v>
      </c>
      <c r="I14" s="114">
        <v>7410</v>
      </c>
      <c r="J14" s="140">
        <v>7699</v>
      </c>
      <c r="K14" s="114">
        <v>-13</v>
      </c>
      <c r="L14" s="116">
        <v>-0.16885309780490973</v>
      </c>
    </row>
    <row r="15" spans="1:17" s="110" customFormat="1" ht="15" customHeight="1" x14ac:dyDescent="0.2">
      <c r="A15" s="120"/>
      <c r="B15" s="119"/>
      <c r="C15" s="258" t="s">
        <v>106</v>
      </c>
      <c r="E15" s="113">
        <v>57.468123861566482</v>
      </c>
      <c r="F15" s="115">
        <v>4417</v>
      </c>
      <c r="G15" s="114">
        <v>4527</v>
      </c>
      <c r="H15" s="114">
        <v>4710</v>
      </c>
      <c r="I15" s="114">
        <v>4318</v>
      </c>
      <c r="J15" s="140">
        <v>4449</v>
      </c>
      <c r="K15" s="114">
        <v>-32</v>
      </c>
      <c r="L15" s="116">
        <v>-0.71926275567543263</v>
      </c>
    </row>
    <row r="16" spans="1:17" s="110" customFormat="1" ht="15" customHeight="1" x14ac:dyDescent="0.2">
      <c r="A16" s="120"/>
      <c r="B16" s="119"/>
      <c r="C16" s="258" t="s">
        <v>107</v>
      </c>
      <c r="E16" s="113">
        <v>42.531876138433518</v>
      </c>
      <c r="F16" s="115">
        <v>3269</v>
      </c>
      <c r="G16" s="114">
        <v>3340</v>
      </c>
      <c r="H16" s="114">
        <v>3448</v>
      </c>
      <c r="I16" s="114">
        <v>3092</v>
      </c>
      <c r="J16" s="140">
        <v>3250</v>
      </c>
      <c r="K16" s="114">
        <v>19</v>
      </c>
      <c r="L16" s="116">
        <v>0.58461538461538465</v>
      </c>
    </row>
    <row r="17" spans="1:12" s="110" customFormat="1" ht="15" customHeight="1" x14ac:dyDescent="0.2">
      <c r="A17" s="120"/>
      <c r="B17" s="121" t="s">
        <v>109</v>
      </c>
      <c r="C17" s="258"/>
      <c r="E17" s="113">
        <v>67.440020749578522</v>
      </c>
      <c r="F17" s="115">
        <v>52003</v>
      </c>
      <c r="G17" s="114">
        <v>51985</v>
      </c>
      <c r="H17" s="114">
        <v>52517</v>
      </c>
      <c r="I17" s="114">
        <v>52270</v>
      </c>
      <c r="J17" s="140">
        <v>52164</v>
      </c>
      <c r="K17" s="114">
        <v>-161</v>
      </c>
      <c r="L17" s="116">
        <v>-0.30864197530864196</v>
      </c>
    </row>
    <row r="18" spans="1:12" s="110" customFormat="1" ht="15" customHeight="1" x14ac:dyDescent="0.2">
      <c r="A18" s="120"/>
      <c r="B18" s="119"/>
      <c r="C18" s="258" t="s">
        <v>106</v>
      </c>
      <c r="E18" s="113">
        <v>53.775743707093824</v>
      </c>
      <c r="F18" s="115">
        <v>27965</v>
      </c>
      <c r="G18" s="114">
        <v>27903</v>
      </c>
      <c r="H18" s="114">
        <v>28348</v>
      </c>
      <c r="I18" s="114">
        <v>28201</v>
      </c>
      <c r="J18" s="140">
        <v>28099</v>
      </c>
      <c r="K18" s="114">
        <v>-134</v>
      </c>
      <c r="L18" s="116">
        <v>-0.47688529840919608</v>
      </c>
    </row>
    <row r="19" spans="1:12" s="110" customFormat="1" ht="15" customHeight="1" x14ac:dyDescent="0.2">
      <c r="A19" s="120"/>
      <c r="B19" s="119"/>
      <c r="C19" s="258" t="s">
        <v>107</v>
      </c>
      <c r="E19" s="113">
        <v>46.224256292906176</v>
      </c>
      <c r="F19" s="115">
        <v>24038</v>
      </c>
      <c r="G19" s="114">
        <v>24082</v>
      </c>
      <c r="H19" s="114">
        <v>24169</v>
      </c>
      <c r="I19" s="114">
        <v>24069</v>
      </c>
      <c r="J19" s="140">
        <v>24065</v>
      </c>
      <c r="K19" s="114">
        <v>-27</v>
      </c>
      <c r="L19" s="116">
        <v>-0.11219613546644504</v>
      </c>
    </row>
    <row r="20" spans="1:12" s="110" customFormat="1" ht="15" customHeight="1" x14ac:dyDescent="0.2">
      <c r="A20" s="120"/>
      <c r="B20" s="121" t="s">
        <v>110</v>
      </c>
      <c r="C20" s="258"/>
      <c r="E20" s="113">
        <v>21.211256646349373</v>
      </c>
      <c r="F20" s="115">
        <v>16356</v>
      </c>
      <c r="G20" s="114">
        <v>16141</v>
      </c>
      <c r="H20" s="114">
        <v>16023</v>
      </c>
      <c r="I20" s="114">
        <v>15692</v>
      </c>
      <c r="J20" s="140">
        <v>15445</v>
      </c>
      <c r="K20" s="114">
        <v>911</v>
      </c>
      <c r="L20" s="116">
        <v>5.8983489802525089</v>
      </c>
    </row>
    <row r="21" spans="1:12" s="110" customFormat="1" ht="15" customHeight="1" x14ac:dyDescent="0.2">
      <c r="A21" s="120"/>
      <c r="B21" s="119"/>
      <c r="C21" s="258" t="s">
        <v>106</v>
      </c>
      <c r="E21" s="113">
        <v>50.678650036683784</v>
      </c>
      <c r="F21" s="115">
        <v>8289</v>
      </c>
      <c r="G21" s="114">
        <v>8169</v>
      </c>
      <c r="H21" s="114">
        <v>8119</v>
      </c>
      <c r="I21" s="114">
        <v>7940</v>
      </c>
      <c r="J21" s="140">
        <v>7803</v>
      </c>
      <c r="K21" s="114">
        <v>486</v>
      </c>
      <c r="L21" s="116">
        <v>6.2283737024221457</v>
      </c>
    </row>
    <row r="22" spans="1:12" s="110" customFormat="1" ht="15" customHeight="1" x14ac:dyDescent="0.2">
      <c r="A22" s="120"/>
      <c r="B22" s="119"/>
      <c r="C22" s="258" t="s">
        <v>107</v>
      </c>
      <c r="E22" s="113">
        <v>49.321349963316216</v>
      </c>
      <c r="F22" s="115">
        <v>8067</v>
      </c>
      <c r="G22" s="114">
        <v>7972</v>
      </c>
      <c r="H22" s="114">
        <v>7904</v>
      </c>
      <c r="I22" s="114">
        <v>7752</v>
      </c>
      <c r="J22" s="140">
        <v>7642</v>
      </c>
      <c r="K22" s="114">
        <v>425</v>
      </c>
      <c r="L22" s="116">
        <v>5.5613713687516357</v>
      </c>
    </row>
    <row r="23" spans="1:12" s="110" customFormat="1" ht="15" customHeight="1" x14ac:dyDescent="0.2">
      <c r="A23" s="120"/>
      <c r="B23" s="121" t="s">
        <v>111</v>
      </c>
      <c r="C23" s="258"/>
      <c r="E23" s="113">
        <v>1.3811438205161457</v>
      </c>
      <c r="F23" s="115">
        <v>1065</v>
      </c>
      <c r="G23" s="114">
        <v>1091</v>
      </c>
      <c r="H23" s="114">
        <v>1045</v>
      </c>
      <c r="I23" s="114">
        <v>987</v>
      </c>
      <c r="J23" s="140">
        <v>974</v>
      </c>
      <c r="K23" s="114">
        <v>91</v>
      </c>
      <c r="L23" s="116">
        <v>9.3429158110882948</v>
      </c>
    </row>
    <row r="24" spans="1:12" s="110" customFormat="1" ht="15" customHeight="1" x14ac:dyDescent="0.2">
      <c r="A24" s="120"/>
      <c r="B24" s="119"/>
      <c r="C24" s="258" t="s">
        <v>106</v>
      </c>
      <c r="E24" s="113">
        <v>58.685446009389672</v>
      </c>
      <c r="F24" s="115">
        <v>625</v>
      </c>
      <c r="G24" s="114">
        <v>658</v>
      </c>
      <c r="H24" s="114">
        <v>653</v>
      </c>
      <c r="I24" s="114">
        <v>593</v>
      </c>
      <c r="J24" s="140">
        <v>589</v>
      </c>
      <c r="K24" s="114">
        <v>36</v>
      </c>
      <c r="L24" s="116">
        <v>6.1120543293718166</v>
      </c>
    </row>
    <row r="25" spans="1:12" s="110" customFormat="1" ht="15" customHeight="1" x14ac:dyDescent="0.2">
      <c r="A25" s="120"/>
      <c r="B25" s="119"/>
      <c r="C25" s="258" t="s">
        <v>107</v>
      </c>
      <c r="E25" s="113">
        <v>41.314553990610328</v>
      </c>
      <c r="F25" s="115">
        <v>440</v>
      </c>
      <c r="G25" s="114">
        <v>433</v>
      </c>
      <c r="H25" s="114">
        <v>392</v>
      </c>
      <c r="I25" s="114">
        <v>394</v>
      </c>
      <c r="J25" s="140">
        <v>385</v>
      </c>
      <c r="K25" s="114">
        <v>55</v>
      </c>
      <c r="L25" s="116">
        <v>14.285714285714286</v>
      </c>
    </row>
    <row r="26" spans="1:12" s="110" customFormat="1" ht="15" customHeight="1" x14ac:dyDescent="0.2">
      <c r="A26" s="120"/>
      <c r="C26" s="121" t="s">
        <v>187</v>
      </c>
      <c r="D26" s="110" t="s">
        <v>188</v>
      </c>
      <c r="E26" s="113">
        <v>0.36571132148878227</v>
      </c>
      <c r="F26" s="115">
        <v>282</v>
      </c>
      <c r="G26" s="114">
        <v>279</v>
      </c>
      <c r="H26" s="114">
        <v>264</v>
      </c>
      <c r="I26" s="114">
        <v>237</v>
      </c>
      <c r="J26" s="140">
        <v>214</v>
      </c>
      <c r="K26" s="114">
        <v>68</v>
      </c>
      <c r="L26" s="116">
        <v>31.77570093457944</v>
      </c>
    </row>
    <row r="27" spans="1:12" s="110" customFormat="1" ht="15" customHeight="1" x14ac:dyDescent="0.2">
      <c r="A27" s="120"/>
      <c r="B27" s="119"/>
      <c r="D27" s="259" t="s">
        <v>106</v>
      </c>
      <c r="E27" s="113">
        <v>47.163120567375884</v>
      </c>
      <c r="F27" s="115">
        <v>133</v>
      </c>
      <c r="G27" s="114">
        <v>142</v>
      </c>
      <c r="H27" s="114">
        <v>153</v>
      </c>
      <c r="I27" s="114">
        <v>128</v>
      </c>
      <c r="J27" s="140">
        <v>116</v>
      </c>
      <c r="K27" s="114">
        <v>17</v>
      </c>
      <c r="L27" s="116">
        <v>14.655172413793103</v>
      </c>
    </row>
    <row r="28" spans="1:12" s="110" customFormat="1" ht="15" customHeight="1" x14ac:dyDescent="0.2">
      <c r="A28" s="120"/>
      <c r="B28" s="119"/>
      <c r="D28" s="259" t="s">
        <v>107</v>
      </c>
      <c r="E28" s="113">
        <v>52.836879432624116</v>
      </c>
      <c r="F28" s="115">
        <v>149</v>
      </c>
      <c r="G28" s="114">
        <v>137</v>
      </c>
      <c r="H28" s="114">
        <v>111</v>
      </c>
      <c r="I28" s="114">
        <v>109</v>
      </c>
      <c r="J28" s="140">
        <v>98</v>
      </c>
      <c r="K28" s="114">
        <v>51</v>
      </c>
      <c r="L28" s="116">
        <v>52.04081632653061</v>
      </c>
    </row>
    <row r="29" spans="1:12" s="110" customFormat="1" ht="24.95" customHeight="1" x14ac:dyDescent="0.2">
      <c r="A29" s="604" t="s">
        <v>189</v>
      </c>
      <c r="B29" s="605"/>
      <c r="C29" s="605"/>
      <c r="D29" s="606"/>
      <c r="E29" s="113">
        <v>81.920632862144984</v>
      </c>
      <c r="F29" s="115">
        <v>63169</v>
      </c>
      <c r="G29" s="114">
        <v>63320</v>
      </c>
      <c r="H29" s="114">
        <v>63606</v>
      </c>
      <c r="I29" s="114">
        <v>62749</v>
      </c>
      <c r="J29" s="140">
        <v>62964</v>
      </c>
      <c r="K29" s="114">
        <v>205</v>
      </c>
      <c r="L29" s="116">
        <v>0.32558287275268405</v>
      </c>
    </row>
    <row r="30" spans="1:12" s="110" customFormat="1" ht="15" customHeight="1" x14ac:dyDescent="0.2">
      <c r="A30" s="120"/>
      <c r="B30" s="119"/>
      <c r="C30" s="258" t="s">
        <v>106</v>
      </c>
      <c r="E30" s="113">
        <v>51.235574411499314</v>
      </c>
      <c r="F30" s="115">
        <v>32365</v>
      </c>
      <c r="G30" s="114">
        <v>32508</v>
      </c>
      <c r="H30" s="114">
        <v>32751</v>
      </c>
      <c r="I30" s="114">
        <v>32367</v>
      </c>
      <c r="J30" s="140">
        <v>32460</v>
      </c>
      <c r="K30" s="114">
        <v>-95</v>
      </c>
      <c r="L30" s="116">
        <v>-0.29266789895255702</v>
      </c>
    </row>
    <row r="31" spans="1:12" s="110" customFormat="1" ht="15" customHeight="1" x14ac:dyDescent="0.2">
      <c r="A31" s="120"/>
      <c r="B31" s="119"/>
      <c r="C31" s="258" t="s">
        <v>107</v>
      </c>
      <c r="E31" s="113">
        <v>48.764425588500686</v>
      </c>
      <c r="F31" s="115">
        <v>30804</v>
      </c>
      <c r="G31" s="114">
        <v>30812</v>
      </c>
      <c r="H31" s="114">
        <v>30855</v>
      </c>
      <c r="I31" s="114">
        <v>30382</v>
      </c>
      <c r="J31" s="140">
        <v>30504</v>
      </c>
      <c r="K31" s="114">
        <v>300</v>
      </c>
      <c r="L31" s="116">
        <v>0.98347757671125102</v>
      </c>
    </row>
    <row r="32" spans="1:12" s="110" customFormat="1" ht="15" customHeight="1" x14ac:dyDescent="0.2">
      <c r="A32" s="120"/>
      <c r="B32" s="119" t="s">
        <v>117</v>
      </c>
      <c r="C32" s="258"/>
      <c r="E32" s="113">
        <v>18.035274283491116</v>
      </c>
      <c r="F32" s="115">
        <v>13907</v>
      </c>
      <c r="G32" s="114">
        <v>13726</v>
      </c>
      <c r="H32" s="114">
        <v>14103</v>
      </c>
      <c r="I32" s="114">
        <v>13573</v>
      </c>
      <c r="J32" s="140">
        <v>13279</v>
      </c>
      <c r="K32" s="114">
        <v>628</v>
      </c>
      <c r="L32" s="116">
        <v>4.7292717825137434</v>
      </c>
    </row>
    <row r="33" spans="1:12" s="110" customFormat="1" ht="15" customHeight="1" x14ac:dyDescent="0.2">
      <c r="A33" s="120"/>
      <c r="B33" s="119"/>
      <c r="C33" s="258" t="s">
        <v>106</v>
      </c>
      <c r="E33" s="113">
        <v>64.054073488171426</v>
      </c>
      <c r="F33" s="115">
        <v>8908</v>
      </c>
      <c r="G33" s="114">
        <v>8722</v>
      </c>
      <c r="H33" s="114">
        <v>9056</v>
      </c>
      <c r="I33" s="114">
        <v>8660</v>
      </c>
      <c r="J33" s="140">
        <v>8454</v>
      </c>
      <c r="K33" s="114">
        <v>454</v>
      </c>
      <c r="L33" s="116">
        <v>5.3702389401466757</v>
      </c>
    </row>
    <row r="34" spans="1:12" s="110" customFormat="1" ht="15" customHeight="1" x14ac:dyDescent="0.2">
      <c r="A34" s="120"/>
      <c r="B34" s="119"/>
      <c r="C34" s="258" t="s">
        <v>107</v>
      </c>
      <c r="E34" s="113">
        <v>35.945926511828574</v>
      </c>
      <c r="F34" s="115">
        <v>4999</v>
      </c>
      <c r="G34" s="114">
        <v>5004</v>
      </c>
      <c r="H34" s="114">
        <v>5047</v>
      </c>
      <c r="I34" s="114">
        <v>4913</v>
      </c>
      <c r="J34" s="140">
        <v>4825</v>
      </c>
      <c r="K34" s="114">
        <v>174</v>
      </c>
      <c r="L34" s="116">
        <v>3.6062176165803108</v>
      </c>
    </row>
    <row r="35" spans="1:12" s="110" customFormat="1" ht="24.95" customHeight="1" x14ac:dyDescent="0.2">
      <c r="A35" s="604" t="s">
        <v>190</v>
      </c>
      <c r="B35" s="605"/>
      <c r="C35" s="605"/>
      <c r="D35" s="606"/>
      <c r="E35" s="113">
        <v>69.932563869796397</v>
      </c>
      <c r="F35" s="115">
        <v>53925</v>
      </c>
      <c r="G35" s="114">
        <v>53991</v>
      </c>
      <c r="H35" s="114">
        <v>54608</v>
      </c>
      <c r="I35" s="114">
        <v>53564</v>
      </c>
      <c r="J35" s="140">
        <v>53671</v>
      </c>
      <c r="K35" s="114">
        <v>254</v>
      </c>
      <c r="L35" s="116">
        <v>0.47325371243315756</v>
      </c>
    </row>
    <row r="36" spans="1:12" s="110" customFormat="1" ht="15" customHeight="1" x14ac:dyDescent="0.2">
      <c r="A36" s="120"/>
      <c r="B36" s="119"/>
      <c r="C36" s="258" t="s">
        <v>106</v>
      </c>
      <c r="E36" s="113">
        <v>68.213259156235509</v>
      </c>
      <c r="F36" s="115">
        <v>36784</v>
      </c>
      <c r="G36" s="114">
        <v>36827</v>
      </c>
      <c r="H36" s="114">
        <v>37273</v>
      </c>
      <c r="I36" s="114">
        <v>36572</v>
      </c>
      <c r="J36" s="140">
        <v>36568</v>
      </c>
      <c r="K36" s="114">
        <v>216</v>
      </c>
      <c r="L36" s="116">
        <v>0.5906803762852767</v>
      </c>
    </row>
    <row r="37" spans="1:12" s="110" customFormat="1" ht="15" customHeight="1" x14ac:dyDescent="0.2">
      <c r="A37" s="120"/>
      <c r="B37" s="119"/>
      <c r="C37" s="258" t="s">
        <v>107</v>
      </c>
      <c r="E37" s="113">
        <v>31.786740843764488</v>
      </c>
      <c r="F37" s="115">
        <v>17141</v>
      </c>
      <c r="G37" s="114">
        <v>17164</v>
      </c>
      <c r="H37" s="114">
        <v>17335</v>
      </c>
      <c r="I37" s="114">
        <v>16992</v>
      </c>
      <c r="J37" s="140">
        <v>17103</v>
      </c>
      <c r="K37" s="114">
        <v>38</v>
      </c>
      <c r="L37" s="116">
        <v>0.22218324270595802</v>
      </c>
    </row>
    <row r="38" spans="1:12" s="110" customFormat="1" ht="15" customHeight="1" x14ac:dyDescent="0.2">
      <c r="A38" s="120"/>
      <c r="B38" s="119" t="s">
        <v>182</v>
      </c>
      <c r="C38" s="258"/>
      <c r="E38" s="113">
        <v>30.067436130203607</v>
      </c>
      <c r="F38" s="115">
        <v>23185</v>
      </c>
      <c r="G38" s="114">
        <v>23093</v>
      </c>
      <c r="H38" s="114">
        <v>23135</v>
      </c>
      <c r="I38" s="114">
        <v>22795</v>
      </c>
      <c r="J38" s="140">
        <v>22611</v>
      </c>
      <c r="K38" s="114">
        <v>574</v>
      </c>
      <c r="L38" s="116">
        <v>2.5385874132059616</v>
      </c>
    </row>
    <row r="39" spans="1:12" s="110" customFormat="1" ht="15" customHeight="1" x14ac:dyDescent="0.2">
      <c r="A39" s="120"/>
      <c r="B39" s="119"/>
      <c r="C39" s="258" t="s">
        <v>106</v>
      </c>
      <c r="E39" s="113">
        <v>19.460858313564806</v>
      </c>
      <c r="F39" s="115">
        <v>4512</v>
      </c>
      <c r="G39" s="114">
        <v>4430</v>
      </c>
      <c r="H39" s="114">
        <v>4557</v>
      </c>
      <c r="I39" s="114">
        <v>4480</v>
      </c>
      <c r="J39" s="140">
        <v>4372</v>
      </c>
      <c r="K39" s="114">
        <v>140</v>
      </c>
      <c r="L39" s="116">
        <v>3.2021957913998169</v>
      </c>
    </row>
    <row r="40" spans="1:12" s="110" customFormat="1" ht="15" customHeight="1" x14ac:dyDescent="0.2">
      <c r="A40" s="120"/>
      <c r="B40" s="119"/>
      <c r="C40" s="258" t="s">
        <v>107</v>
      </c>
      <c r="E40" s="113">
        <v>80.539141686435201</v>
      </c>
      <c r="F40" s="115">
        <v>18673</v>
      </c>
      <c r="G40" s="114">
        <v>18663</v>
      </c>
      <c r="H40" s="114">
        <v>18578</v>
      </c>
      <c r="I40" s="114">
        <v>18315</v>
      </c>
      <c r="J40" s="140">
        <v>18239</v>
      </c>
      <c r="K40" s="114">
        <v>434</v>
      </c>
      <c r="L40" s="116">
        <v>2.3795164208564068</v>
      </c>
    </row>
    <row r="41" spans="1:12" s="110" customFormat="1" ht="24.75" customHeight="1" x14ac:dyDescent="0.2">
      <c r="A41" s="604" t="s">
        <v>517</v>
      </c>
      <c r="B41" s="605"/>
      <c r="C41" s="605"/>
      <c r="D41" s="606"/>
      <c r="E41" s="113">
        <v>4.130462974970821</v>
      </c>
      <c r="F41" s="115">
        <v>3185</v>
      </c>
      <c r="G41" s="114">
        <v>3490</v>
      </c>
      <c r="H41" s="114">
        <v>3569</v>
      </c>
      <c r="I41" s="114">
        <v>2793</v>
      </c>
      <c r="J41" s="140">
        <v>3145</v>
      </c>
      <c r="K41" s="114">
        <v>40</v>
      </c>
      <c r="L41" s="116">
        <v>1.2718600953895072</v>
      </c>
    </row>
    <row r="42" spans="1:12" s="110" customFormat="1" ht="15" customHeight="1" x14ac:dyDescent="0.2">
      <c r="A42" s="120"/>
      <c r="B42" s="119"/>
      <c r="C42" s="258" t="s">
        <v>106</v>
      </c>
      <c r="E42" s="113">
        <v>58.869701726844582</v>
      </c>
      <c r="F42" s="115">
        <v>1875</v>
      </c>
      <c r="G42" s="114">
        <v>2084</v>
      </c>
      <c r="H42" s="114">
        <v>2140</v>
      </c>
      <c r="I42" s="114">
        <v>1642</v>
      </c>
      <c r="J42" s="140">
        <v>1828</v>
      </c>
      <c r="K42" s="114">
        <v>47</v>
      </c>
      <c r="L42" s="116">
        <v>2.5711159737417941</v>
      </c>
    </row>
    <row r="43" spans="1:12" s="110" customFormat="1" ht="15" customHeight="1" x14ac:dyDescent="0.2">
      <c r="A43" s="123"/>
      <c r="B43" s="124"/>
      <c r="C43" s="260" t="s">
        <v>107</v>
      </c>
      <c r="D43" s="261"/>
      <c r="E43" s="125">
        <v>41.130298273155418</v>
      </c>
      <c r="F43" s="143">
        <v>1310</v>
      </c>
      <c r="G43" s="144">
        <v>1406</v>
      </c>
      <c r="H43" s="144">
        <v>1429</v>
      </c>
      <c r="I43" s="144">
        <v>1151</v>
      </c>
      <c r="J43" s="145">
        <v>1317</v>
      </c>
      <c r="K43" s="144">
        <v>-7</v>
      </c>
      <c r="L43" s="146">
        <v>-0.5315110098709187</v>
      </c>
    </row>
    <row r="44" spans="1:12" s="110" customFormat="1" ht="45.75" customHeight="1" x14ac:dyDescent="0.2">
      <c r="A44" s="604" t="s">
        <v>191</v>
      </c>
      <c r="B44" s="605"/>
      <c r="C44" s="605"/>
      <c r="D44" s="606"/>
      <c r="E44" s="113">
        <v>0.89352872519776938</v>
      </c>
      <c r="F44" s="115">
        <v>689</v>
      </c>
      <c r="G44" s="114">
        <v>698</v>
      </c>
      <c r="H44" s="114">
        <v>694</v>
      </c>
      <c r="I44" s="114">
        <v>667</v>
      </c>
      <c r="J44" s="140">
        <v>689</v>
      </c>
      <c r="K44" s="114">
        <v>0</v>
      </c>
      <c r="L44" s="116">
        <v>0</v>
      </c>
    </row>
    <row r="45" spans="1:12" s="110" customFormat="1" ht="15" customHeight="1" x14ac:dyDescent="0.2">
      <c r="A45" s="120"/>
      <c r="B45" s="119"/>
      <c r="C45" s="258" t="s">
        <v>106</v>
      </c>
      <c r="E45" s="113">
        <v>61.973875181422351</v>
      </c>
      <c r="F45" s="115">
        <v>427</v>
      </c>
      <c r="G45" s="114">
        <v>433</v>
      </c>
      <c r="H45" s="114">
        <v>428</v>
      </c>
      <c r="I45" s="114">
        <v>407</v>
      </c>
      <c r="J45" s="140">
        <v>419</v>
      </c>
      <c r="K45" s="114">
        <v>8</v>
      </c>
      <c r="L45" s="116">
        <v>1.909307875894988</v>
      </c>
    </row>
    <row r="46" spans="1:12" s="110" customFormat="1" ht="15" customHeight="1" x14ac:dyDescent="0.2">
      <c r="A46" s="123"/>
      <c r="B46" s="124"/>
      <c r="C46" s="260" t="s">
        <v>107</v>
      </c>
      <c r="D46" s="261"/>
      <c r="E46" s="125">
        <v>38.026124818577649</v>
      </c>
      <c r="F46" s="143">
        <v>262</v>
      </c>
      <c r="G46" s="144">
        <v>265</v>
      </c>
      <c r="H46" s="144">
        <v>266</v>
      </c>
      <c r="I46" s="144">
        <v>260</v>
      </c>
      <c r="J46" s="145">
        <v>270</v>
      </c>
      <c r="K46" s="144">
        <v>-8</v>
      </c>
      <c r="L46" s="146">
        <v>-2.9629629629629628</v>
      </c>
    </row>
    <row r="47" spans="1:12" s="110" customFormat="1" ht="39" customHeight="1" x14ac:dyDescent="0.2">
      <c r="A47" s="604" t="s">
        <v>518</v>
      </c>
      <c r="B47" s="607"/>
      <c r="C47" s="607"/>
      <c r="D47" s="608"/>
      <c r="E47" s="113">
        <v>0.41239787316820126</v>
      </c>
      <c r="F47" s="115">
        <v>318</v>
      </c>
      <c r="G47" s="114">
        <v>313</v>
      </c>
      <c r="H47" s="114">
        <v>286</v>
      </c>
      <c r="I47" s="114">
        <v>280</v>
      </c>
      <c r="J47" s="140">
        <v>297</v>
      </c>
      <c r="K47" s="114">
        <v>21</v>
      </c>
      <c r="L47" s="116">
        <v>7.0707070707070709</v>
      </c>
    </row>
    <row r="48" spans="1:12" s="110" customFormat="1" ht="15" customHeight="1" x14ac:dyDescent="0.2">
      <c r="A48" s="120"/>
      <c r="B48" s="119"/>
      <c r="C48" s="258" t="s">
        <v>106</v>
      </c>
      <c r="E48" s="113">
        <v>36.163522012578618</v>
      </c>
      <c r="F48" s="115">
        <v>115</v>
      </c>
      <c r="G48" s="114">
        <v>116</v>
      </c>
      <c r="H48" s="114">
        <v>107</v>
      </c>
      <c r="I48" s="114">
        <v>106</v>
      </c>
      <c r="J48" s="140">
        <v>114</v>
      </c>
      <c r="K48" s="114">
        <v>1</v>
      </c>
      <c r="L48" s="116">
        <v>0.8771929824561403</v>
      </c>
    </row>
    <row r="49" spans="1:12" s="110" customFormat="1" ht="15" customHeight="1" x14ac:dyDescent="0.2">
      <c r="A49" s="123"/>
      <c r="B49" s="124"/>
      <c r="C49" s="260" t="s">
        <v>107</v>
      </c>
      <c r="D49" s="261"/>
      <c r="E49" s="125">
        <v>63.836477987421382</v>
      </c>
      <c r="F49" s="143">
        <v>203</v>
      </c>
      <c r="G49" s="144">
        <v>197</v>
      </c>
      <c r="H49" s="144">
        <v>179</v>
      </c>
      <c r="I49" s="144">
        <v>174</v>
      </c>
      <c r="J49" s="145">
        <v>183</v>
      </c>
      <c r="K49" s="144">
        <v>20</v>
      </c>
      <c r="L49" s="146">
        <v>10.928961748633879</v>
      </c>
    </row>
    <row r="50" spans="1:12" s="110" customFormat="1" ht="24.95" customHeight="1" x14ac:dyDescent="0.2">
      <c r="A50" s="609" t="s">
        <v>192</v>
      </c>
      <c r="B50" s="610"/>
      <c r="C50" s="610"/>
      <c r="D50" s="611"/>
      <c r="E50" s="262">
        <v>13.45739852159253</v>
      </c>
      <c r="F50" s="263">
        <v>10377</v>
      </c>
      <c r="G50" s="264">
        <v>10600</v>
      </c>
      <c r="H50" s="264">
        <v>10666</v>
      </c>
      <c r="I50" s="264">
        <v>9978</v>
      </c>
      <c r="J50" s="265">
        <v>10071</v>
      </c>
      <c r="K50" s="263">
        <v>306</v>
      </c>
      <c r="L50" s="266">
        <v>3.0384271671134941</v>
      </c>
    </row>
    <row r="51" spans="1:12" s="110" customFormat="1" ht="15" customHeight="1" x14ac:dyDescent="0.2">
      <c r="A51" s="120"/>
      <c r="B51" s="119"/>
      <c r="C51" s="258" t="s">
        <v>106</v>
      </c>
      <c r="E51" s="113">
        <v>57.829815939096079</v>
      </c>
      <c r="F51" s="115">
        <v>6001</v>
      </c>
      <c r="G51" s="114">
        <v>6076</v>
      </c>
      <c r="H51" s="114">
        <v>6118</v>
      </c>
      <c r="I51" s="114">
        <v>5782</v>
      </c>
      <c r="J51" s="140">
        <v>5763</v>
      </c>
      <c r="K51" s="114">
        <v>238</v>
      </c>
      <c r="L51" s="116">
        <v>4.1297935103244834</v>
      </c>
    </row>
    <row r="52" spans="1:12" s="110" customFormat="1" ht="15" customHeight="1" x14ac:dyDescent="0.2">
      <c r="A52" s="120"/>
      <c r="B52" s="119"/>
      <c r="C52" s="258" t="s">
        <v>107</v>
      </c>
      <c r="E52" s="113">
        <v>42.170184060903921</v>
      </c>
      <c r="F52" s="115">
        <v>4376</v>
      </c>
      <c r="G52" s="114">
        <v>4524</v>
      </c>
      <c r="H52" s="114">
        <v>4548</v>
      </c>
      <c r="I52" s="114">
        <v>4196</v>
      </c>
      <c r="J52" s="140">
        <v>4308</v>
      </c>
      <c r="K52" s="114">
        <v>68</v>
      </c>
      <c r="L52" s="116">
        <v>1.5784586815227484</v>
      </c>
    </row>
    <row r="53" spans="1:12" s="110" customFormat="1" ht="15" customHeight="1" x14ac:dyDescent="0.2">
      <c r="A53" s="120"/>
      <c r="B53" s="119"/>
      <c r="C53" s="258" t="s">
        <v>187</v>
      </c>
      <c r="D53" s="110" t="s">
        <v>193</v>
      </c>
      <c r="E53" s="113">
        <v>21.258552568179628</v>
      </c>
      <c r="F53" s="115">
        <v>2206</v>
      </c>
      <c r="G53" s="114">
        <v>2530</v>
      </c>
      <c r="H53" s="114">
        <v>2616</v>
      </c>
      <c r="I53" s="114">
        <v>1991</v>
      </c>
      <c r="J53" s="140">
        <v>2174</v>
      </c>
      <c r="K53" s="114">
        <v>32</v>
      </c>
      <c r="L53" s="116">
        <v>1.4719411223551058</v>
      </c>
    </row>
    <row r="54" spans="1:12" s="110" customFormat="1" ht="15" customHeight="1" x14ac:dyDescent="0.2">
      <c r="A54" s="120"/>
      <c r="B54" s="119"/>
      <c r="D54" s="267" t="s">
        <v>194</v>
      </c>
      <c r="E54" s="113">
        <v>60.290117860380782</v>
      </c>
      <c r="F54" s="115">
        <v>1330</v>
      </c>
      <c r="G54" s="114">
        <v>1510</v>
      </c>
      <c r="H54" s="114">
        <v>1562</v>
      </c>
      <c r="I54" s="114">
        <v>1195</v>
      </c>
      <c r="J54" s="140">
        <v>1287</v>
      </c>
      <c r="K54" s="114">
        <v>43</v>
      </c>
      <c r="L54" s="116">
        <v>3.3411033411033411</v>
      </c>
    </row>
    <row r="55" spans="1:12" s="110" customFormat="1" ht="15" customHeight="1" x14ac:dyDescent="0.2">
      <c r="A55" s="120"/>
      <c r="B55" s="119"/>
      <c r="D55" s="267" t="s">
        <v>195</v>
      </c>
      <c r="E55" s="113">
        <v>39.709882139619218</v>
      </c>
      <c r="F55" s="115">
        <v>876</v>
      </c>
      <c r="G55" s="114">
        <v>1020</v>
      </c>
      <c r="H55" s="114">
        <v>1054</v>
      </c>
      <c r="I55" s="114">
        <v>796</v>
      </c>
      <c r="J55" s="140">
        <v>887</v>
      </c>
      <c r="K55" s="114">
        <v>-11</v>
      </c>
      <c r="L55" s="116">
        <v>-1.2401352874859075</v>
      </c>
    </row>
    <row r="56" spans="1:12" s="110" customFormat="1" ht="15" customHeight="1" x14ac:dyDescent="0.2">
      <c r="A56" s="120"/>
      <c r="B56" s="119" t="s">
        <v>196</v>
      </c>
      <c r="C56" s="258"/>
      <c r="E56" s="113">
        <v>60.870185449358061</v>
      </c>
      <c r="F56" s="115">
        <v>46937</v>
      </c>
      <c r="G56" s="114">
        <v>46865</v>
      </c>
      <c r="H56" s="114">
        <v>47066</v>
      </c>
      <c r="I56" s="114">
        <v>46786</v>
      </c>
      <c r="J56" s="140">
        <v>46700</v>
      </c>
      <c r="K56" s="114">
        <v>237</v>
      </c>
      <c r="L56" s="116">
        <v>0.50749464668094213</v>
      </c>
    </row>
    <row r="57" spans="1:12" s="110" customFormat="1" ht="15" customHeight="1" x14ac:dyDescent="0.2">
      <c r="A57" s="120"/>
      <c r="B57" s="119"/>
      <c r="C57" s="258" t="s">
        <v>106</v>
      </c>
      <c r="E57" s="113">
        <v>50.601870592496326</v>
      </c>
      <c r="F57" s="115">
        <v>23751</v>
      </c>
      <c r="G57" s="114">
        <v>23775</v>
      </c>
      <c r="H57" s="114">
        <v>23957</v>
      </c>
      <c r="I57" s="114">
        <v>23869</v>
      </c>
      <c r="J57" s="140">
        <v>23800</v>
      </c>
      <c r="K57" s="114">
        <v>-49</v>
      </c>
      <c r="L57" s="116">
        <v>-0.20588235294117646</v>
      </c>
    </row>
    <row r="58" spans="1:12" s="110" customFormat="1" ht="15" customHeight="1" x14ac:dyDescent="0.2">
      <c r="A58" s="120"/>
      <c r="B58" s="119"/>
      <c r="C58" s="258" t="s">
        <v>107</v>
      </c>
      <c r="E58" s="113">
        <v>49.398129407503674</v>
      </c>
      <c r="F58" s="115">
        <v>23186</v>
      </c>
      <c r="G58" s="114">
        <v>23090</v>
      </c>
      <c r="H58" s="114">
        <v>23109</v>
      </c>
      <c r="I58" s="114">
        <v>22917</v>
      </c>
      <c r="J58" s="140">
        <v>22900</v>
      </c>
      <c r="K58" s="114">
        <v>286</v>
      </c>
      <c r="L58" s="116">
        <v>1.2489082969432315</v>
      </c>
    </row>
    <row r="59" spans="1:12" s="110" customFormat="1" ht="15" customHeight="1" x14ac:dyDescent="0.2">
      <c r="A59" s="120"/>
      <c r="B59" s="119"/>
      <c r="C59" s="258" t="s">
        <v>105</v>
      </c>
      <c r="D59" s="110" t="s">
        <v>197</v>
      </c>
      <c r="E59" s="113">
        <v>90.721605556384091</v>
      </c>
      <c r="F59" s="115">
        <v>42582</v>
      </c>
      <c r="G59" s="114">
        <v>42510</v>
      </c>
      <c r="H59" s="114">
        <v>42693</v>
      </c>
      <c r="I59" s="114">
        <v>42419</v>
      </c>
      <c r="J59" s="140">
        <v>42333</v>
      </c>
      <c r="K59" s="114">
        <v>249</v>
      </c>
      <c r="L59" s="116">
        <v>0.58819360782368368</v>
      </c>
    </row>
    <row r="60" spans="1:12" s="110" customFormat="1" ht="15" customHeight="1" x14ac:dyDescent="0.2">
      <c r="A60" s="120"/>
      <c r="B60" s="119"/>
      <c r="C60" s="258"/>
      <c r="D60" s="267" t="s">
        <v>198</v>
      </c>
      <c r="E60" s="113">
        <v>48.163543281198628</v>
      </c>
      <c r="F60" s="115">
        <v>20509</v>
      </c>
      <c r="G60" s="114">
        <v>20528</v>
      </c>
      <c r="H60" s="114">
        <v>20700</v>
      </c>
      <c r="I60" s="114">
        <v>20618</v>
      </c>
      <c r="J60" s="140">
        <v>20537</v>
      </c>
      <c r="K60" s="114">
        <v>-28</v>
      </c>
      <c r="L60" s="116">
        <v>-0.13633929006183962</v>
      </c>
    </row>
    <row r="61" spans="1:12" s="110" customFormat="1" ht="15" customHeight="1" x14ac:dyDescent="0.2">
      <c r="A61" s="120"/>
      <c r="B61" s="119"/>
      <c r="C61" s="258"/>
      <c r="D61" s="267" t="s">
        <v>199</v>
      </c>
      <c r="E61" s="113">
        <v>51.836456718801372</v>
      </c>
      <c r="F61" s="115">
        <v>22073</v>
      </c>
      <c r="G61" s="114">
        <v>21982</v>
      </c>
      <c r="H61" s="114">
        <v>21993</v>
      </c>
      <c r="I61" s="114">
        <v>21801</v>
      </c>
      <c r="J61" s="140">
        <v>21796</v>
      </c>
      <c r="K61" s="114">
        <v>277</v>
      </c>
      <c r="L61" s="116">
        <v>1.2708753899798129</v>
      </c>
    </row>
    <row r="62" spans="1:12" s="110" customFormat="1" ht="15" customHeight="1" x14ac:dyDescent="0.2">
      <c r="A62" s="120"/>
      <c r="B62" s="119"/>
      <c r="C62" s="258"/>
      <c r="D62" s="258" t="s">
        <v>200</v>
      </c>
      <c r="E62" s="113">
        <v>9.2783944436159107</v>
      </c>
      <c r="F62" s="115">
        <v>4355</v>
      </c>
      <c r="G62" s="114">
        <v>4355</v>
      </c>
      <c r="H62" s="114">
        <v>4373</v>
      </c>
      <c r="I62" s="114">
        <v>4367</v>
      </c>
      <c r="J62" s="140">
        <v>4367</v>
      </c>
      <c r="K62" s="114">
        <v>-12</v>
      </c>
      <c r="L62" s="116">
        <v>-0.27478818410808337</v>
      </c>
    </row>
    <row r="63" spans="1:12" s="110" customFormat="1" ht="15" customHeight="1" x14ac:dyDescent="0.2">
      <c r="A63" s="120"/>
      <c r="B63" s="119"/>
      <c r="C63" s="258"/>
      <c r="D63" s="267" t="s">
        <v>198</v>
      </c>
      <c r="E63" s="113">
        <v>74.443168771526985</v>
      </c>
      <c r="F63" s="115">
        <v>3242</v>
      </c>
      <c r="G63" s="114">
        <v>3247</v>
      </c>
      <c r="H63" s="114">
        <v>3257</v>
      </c>
      <c r="I63" s="114">
        <v>3251</v>
      </c>
      <c r="J63" s="140">
        <v>3263</v>
      </c>
      <c r="K63" s="114">
        <v>-21</v>
      </c>
      <c r="L63" s="116">
        <v>-0.64357952804167939</v>
      </c>
    </row>
    <row r="64" spans="1:12" s="110" customFormat="1" ht="15" customHeight="1" x14ac:dyDescent="0.2">
      <c r="A64" s="120"/>
      <c r="B64" s="119"/>
      <c r="C64" s="258"/>
      <c r="D64" s="267" t="s">
        <v>199</v>
      </c>
      <c r="E64" s="113">
        <v>25.556831228473019</v>
      </c>
      <c r="F64" s="115">
        <v>1113</v>
      </c>
      <c r="G64" s="114">
        <v>1108</v>
      </c>
      <c r="H64" s="114">
        <v>1116</v>
      </c>
      <c r="I64" s="114">
        <v>1116</v>
      </c>
      <c r="J64" s="140">
        <v>1104</v>
      </c>
      <c r="K64" s="114">
        <v>9</v>
      </c>
      <c r="L64" s="116">
        <v>0.81521739130434778</v>
      </c>
    </row>
    <row r="65" spans="1:12" s="110" customFormat="1" ht="15" customHeight="1" x14ac:dyDescent="0.2">
      <c r="A65" s="120"/>
      <c r="B65" s="119" t="s">
        <v>201</v>
      </c>
      <c r="C65" s="258"/>
      <c r="E65" s="113">
        <v>13.238231098430813</v>
      </c>
      <c r="F65" s="115">
        <v>10208</v>
      </c>
      <c r="G65" s="114">
        <v>10070</v>
      </c>
      <c r="H65" s="114">
        <v>9986</v>
      </c>
      <c r="I65" s="114">
        <v>9872</v>
      </c>
      <c r="J65" s="140">
        <v>9758</v>
      </c>
      <c r="K65" s="114">
        <v>450</v>
      </c>
      <c r="L65" s="116">
        <v>4.6116007378561177</v>
      </c>
    </row>
    <row r="66" spans="1:12" s="110" customFormat="1" ht="15" customHeight="1" x14ac:dyDescent="0.2">
      <c r="A66" s="120"/>
      <c r="B66" s="119"/>
      <c r="C66" s="258" t="s">
        <v>106</v>
      </c>
      <c r="E66" s="113">
        <v>54.231974921630091</v>
      </c>
      <c r="F66" s="115">
        <v>5536</v>
      </c>
      <c r="G66" s="114">
        <v>5468</v>
      </c>
      <c r="H66" s="114">
        <v>5456</v>
      </c>
      <c r="I66" s="114">
        <v>5375</v>
      </c>
      <c r="J66" s="140">
        <v>5340</v>
      </c>
      <c r="K66" s="114">
        <v>196</v>
      </c>
      <c r="L66" s="116">
        <v>3.6704119850187267</v>
      </c>
    </row>
    <row r="67" spans="1:12" s="110" customFormat="1" ht="15" customHeight="1" x14ac:dyDescent="0.2">
      <c r="A67" s="120"/>
      <c r="B67" s="119"/>
      <c r="C67" s="258" t="s">
        <v>107</v>
      </c>
      <c r="E67" s="113">
        <v>45.768025078369909</v>
      </c>
      <c r="F67" s="115">
        <v>4672</v>
      </c>
      <c r="G67" s="114">
        <v>4602</v>
      </c>
      <c r="H67" s="114">
        <v>4530</v>
      </c>
      <c r="I67" s="114">
        <v>4497</v>
      </c>
      <c r="J67" s="140">
        <v>4418</v>
      </c>
      <c r="K67" s="114">
        <v>254</v>
      </c>
      <c r="L67" s="116">
        <v>5.7492077863286557</v>
      </c>
    </row>
    <row r="68" spans="1:12" s="110" customFormat="1" ht="15" customHeight="1" x14ac:dyDescent="0.2">
      <c r="A68" s="120"/>
      <c r="B68" s="119"/>
      <c r="C68" s="258" t="s">
        <v>105</v>
      </c>
      <c r="D68" s="110" t="s">
        <v>202</v>
      </c>
      <c r="E68" s="113">
        <v>18.622648902821318</v>
      </c>
      <c r="F68" s="115">
        <v>1901</v>
      </c>
      <c r="G68" s="114">
        <v>1862</v>
      </c>
      <c r="H68" s="114">
        <v>1820</v>
      </c>
      <c r="I68" s="114">
        <v>1778</v>
      </c>
      <c r="J68" s="140">
        <v>1714</v>
      </c>
      <c r="K68" s="114">
        <v>187</v>
      </c>
      <c r="L68" s="116">
        <v>10.910151691948657</v>
      </c>
    </row>
    <row r="69" spans="1:12" s="110" customFormat="1" ht="15" customHeight="1" x14ac:dyDescent="0.2">
      <c r="A69" s="120"/>
      <c r="B69" s="119"/>
      <c r="C69" s="258"/>
      <c r="D69" s="267" t="s">
        <v>198</v>
      </c>
      <c r="E69" s="113">
        <v>51.078379800105211</v>
      </c>
      <c r="F69" s="115">
        <v>971</v>
      </c>
      <c r="G69" s="114">
        <v>942</v>
      </c>
      <c r="H69" s="114">
        <v>921</v>
      </c>
      <c r="I69" s="114">
        <v>885</v>
      </c>
      <c r="J69" s="140">
        <v>865</v>
      </c>
      <c r="K69" s="114">
        <v>106</v>
      </c>
      <c r="L69" s="116">
        <v>12.254335260115607</v>
      </c>
    </row>
    <row r="70" spans="1:12" s="110" customFormat="1" ht="15" customHeight="1" x14ac:dyDescent="0.2">
      <c r="A70" s="120"/>
      <c r="B70" s="119"/>
      <c r="C70" s="258"/>
      <c r="D70" s="267" t="s">
        <v>199</v>
      </c>
      <c r="E70" s="113">
        <v>48.921620199894789</v>
      </c>
      <c r="F70" s="115">
        <v>930</v>
      </c>
      <c r="G70" s="114">
        <v>920</v>
      </c>
      <c r="H70" s="114">
        <v>899</v>
      </c>
      <c r="I70" s="114">
        <v>893</v>
      </c>
      <c r="J70" s="140">
        <v>849</v>
      </c>
      <c r="K70" s="114">
        <v>81</v>
      </c>
      <c r="L70" s="116">
        <v>9.5406360424028271</v>
      </c>
    </row>
    <row r="71" spans="1:12" s="110" customFormat="1" ht="15" customHeight="1" x14ac:dyDescent="0.2">
      <c r="A71" s="120"/>
      <c r="B71" s="119"/>
      <c r="C71" s="258"/>
      <c r="D71" s="110" t="s">
        <v>203</v>
      </c>
      <c r="E71" s="113">
        <v>73.442398119122259</v>
      </c>
      <c r="F71" s="115">
        <v>7497</v>
      </c>
      <c r="G71" s="114">
        <v>7419</v>
      </c>
      <c r="H71" s="114">
        <v>7366</v>
      </c>
      <c r="I71" s="114">
        <v>7321</v>
      </c>
      <c r="J71" s="140">
        <v>7280</v>
      </c>
      <c r="K71" s="114">
        <v>217</v>
      </c>
      <c r="L71" s="116">
        <v>2.9807692307692308</v>
      </c>
    </row>
    <row r="72" spans="1:12" s="110" customFormat="1" ht="15" customHeight="1" x14ac:dyDescent="0.2">
      <c r="A72" s="120"/>
      <c r="B72" s="119"/>
      <c r="C72" s="258"/>
      <c r="D72" s="267" t="s">
        <v>198</v>
      </c>
      <c r="E72" s="113">
        <v>54.675203414699212</v>
      </c>
      <c r="F72" s="115">
        <v>4099</v>
      </c>
      <c r="G72" s="114">
        <v>4080</v>
      </c>
      <c r="H72" s="114">
        <v>4076</v>
      </c>
      <c r="I72" s="114">
        <v>4055</v>
      </c>
      <c r="J72" s="140">
        <v>4044</v>
      </c>
      <c r="K72" s="114">
        <v>55</v>
      </c>
      <c r="L72" s="116">
        <v>1.3600395647873393</v>
      </c>
    </row>
    <row r="73" spans="1:12" s="110" customFormat="1" ht="15" customHeight="1" x14ac:dyDescent="0.2">
      <c r="A73" s="120"/>
      <c r="B73" s="119"/>
      <c r="C73" s="258"/>
      <c r="D73" s="267" t="s">
        <v>199</v>
      </c>
      <c r="E73" s="113">
        <v>45.324796585300788</v>
      </c>
      <c r="F73" s="115">
        <v>3398</v>
      </c>
      <c r="G73" s="114">
        <v>3339</v>
      </c>
      <c r="H73" s="114">
        <v>3290</v>
      </c>
      <c r="I73" s="114">
        <v>3266</v>
      </c>
      <c r="J73" s="140">
        <v>3236</v>
      </c>
      <c r="K73" s="114">
        <v>162</v>
      </c>
      <c r="L73" s="116">
        <v>5.006180469715698</v>
      </c>
    </row>
    <row r="74" spans="1:12" s="110" customFormat="1" ht="15" customHeight="1" x14ac:dyDescent="0.2">
      <c r="A74" s="120"/>
      <c r="B74" s="119"/>
      <c r="C74" s="258"/>
      <c r="D74" s="110" t="s">
        <v>204</v>
      </c>
      <c r="E74" s="113">
        <v>7.9349529780564261</v>
      </c>
      <c r="F74" s="115">
        <v>810</v>
      </c>
      <c r="G74" s="114">
        <v>789</v>
      </c>
      <c r="H74" s="114">
        <v>800</v>
      </c>
      <c r="I74" s="114">
        <v>773</v>
      </c>
      <c r="J74" s="140">
        <v>764</v>
      </c>
      <c r="K74" s="114">
        <v>46</v>
      </c>
      <c r="L74" s="116">
        <v>6.0209424083769632</v>
      </c>
    </row>
    <row r="75" spans="1:12" s="110" customFormat="1" ht="15" customHeight="1" x14ac:dyDescent="0.2">
      <c r="A75" s="120"/>
      <c r="B75" s="119"/>
      <c r="C75" s="258"/>
      <c r="D75" s="267" t="s">
        <v>198</v>
      </c>
      <c r="E75" s="113">
        <v>57.530864197530867</v>
      </c>
      <c r="F75" s="115">
        <v>466</v>
      </c>
      <c r="G75" s="114">
        <v>446</v>
      </c>
      <c r="H75" s="114">
        <v>459</v>
      </c>
      <c r="I75" s="114">
        <v>435</v>
      </c>
      <c r="J75" s="140">
        <v>431</v>
      </c>
      <c r="K75" s="114">
        <v>35</v>
      </c>
      <c r="L75" s="116">
        <v>8.1206496519721583</v>
      </c>
    </row>
    <row r="76" spans="1:12" s="110" customFormat="1" ht="15" customHeight="1" x14ac:dyDescent="0.2">
      <c r="A76" s="120"/>
      <c r="B76" s="119"/>
      <c r="C76" s="258"/>
      <c r="D76" s="267" t="s">
        <v>199</v>
      </c>
      <c r="E76" s="113">
        <v>42.469135802469133</v>
      </c>
      <c r="F76" s="115">
        <v>344</v>
      </c>
      <c r="G76" s="114">
        <v>343</v>
      </c>
      <c r="H76" s="114">
        <v>341</v>
      </c>
      <c r="I76" s="114">
        <v>338</v>
      </c>
      <c r="J76" s="140">
        <v>333</v>
      </c>
      <c r="K76" s="114">
        <v>11</v>
      </c>
      <c r="L76" s="116">
        <v>3.3033033033033035</v>
      </c>
    </row>
    <row r="77" spans="1:12" s="110" customFormat="1" ht="15" customHeight="1" x14ac:dyDescent="0.2">
      <c r="A77" s="534"/>
      <c r="B77" s="119" t="s">
        <v>205</v>
      </c>
      <c r="C77" s="268"/>
      <c r="D77" s="182"/>
      <c r="E77" s="113">
        <v>12.434184930618597</v>
      </c>
      <c r="F77" s="115">
        <v>9588</v>
      </c>
      <c r="G77" s="114">
        <v>9549</v>
      </c>
      <c r="H77" s="114">
        <v>10025</v>
      </c>
      <c r="I77" s="114">
        <v>9723</v>
      </c>
      <c r="J77" s="140">
        <v>9753</v>
      </c>
      <c r="K77" s="114">
        <v>-165</v>
      </c>
      <c r="L77" s="116">
        <v>-1.6917871424177175</v>
      </c>
    </row>
    <row r="78" spans="1:12" s="110" customFormat="1" ht="15" customHeight="1" x14ac:dyDescent="0.2">
      <c r="A78" s="120"/>
      <c r="B78" s="119"/>
      <c r="C78" s="268" t="s">
        <v>106</v>
      </c>
      <c r="D78" s="182"/>
      <c r="E78" s="113">
        <v>62.661660408844391</v>
      </c>
      <c r="F78" s="115">
        <v>6008</v>
      </c>
      <c r="G78" s="114">
        <v>5938</v>
      </c>
      <c r="H78" s="114">
        <v>6299</v>
      </c>
      <c r="I78" s="114">
        <v>6026</v>
      </c>
      <c r="J78" s="140">
        <v>6037</v>
      </c>
      <c r="K78" s="114">
        <v>-29</v>
      </c>
      <c r="L78" s="116">
        <v>-0.48037104522113633</v>
      </c>
    </row>
    <row r="79" spans="1:12" s="110" customFormat="1" ht="15" customHeight="1" x14ac:dyDescent="0.2">
      <c r="A79" s="123"/>
      <c r="B79" s="124"/>
      <c r="C79" s="260" t="s">
        <v>107</v>
      </c>
      <c r="D79" s="261"/>
      <c r="E79" s="125">
        <v>37.338339591155609</v>
      </c>
      <c r="F79" s="143">
        <v>3580</v>
      </c>
      <c r="G79" s="144">
        <v>3611</v>
      </c>
      <c r="H79" s="144">
        <v>3726</v>
      </c>
      <c r="I79" s="144">
        <v>3697</v>
      </c>
      <c r="J79" s="145">
        <v>3716</v>
      </c>
      <c r="K79" s="144">
        <v>-136</v>
      </c>
      <c r="L79" s="146">
        <v>-3.6598493003229278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77110</v>
      </c>
      <c r="E11" s="114">
        <v>77084</v>
      </c>
      <c r="F11" s="114">
        <v>77743</v>
      </c>
      <c r="G11" s="114">
        <v>76359</v>
      </c>
      <c r="H11" s="140">
        <v>76282</v>
      </c>
      <c r="I11" s="115">
        <v>828</v>
      </c>
      <c r="J11" s="116">
        <v>1.0854461078629296</v>
      </c>
    </row>
    <row r="12" spans="1:15" s="110" customFormat="1" ht="24.95" customHeight="1" x14ac:dyDescent="0.2">
      <c r="A12" s="193" t="s">
        <v>132</v>
      </c>
      <c r="B12" s="194" t="s">
        <v>133</v>
      </c>
      <c r="C12" s="113">
        <v>0.94021527687718842</v>
      </c>
      <c r="D12" s="115">
        <v>725</v>
      </c>
      <c r="E12" s="114">
        <v>711</v>
      </c>
      <c r="F12" s="114">
        <v>845</v>
      </c>
      <c r="G12" s="114">
        <v>827</v>
      </c>
      <c r="H12" s="140">
        <v>715</v>
      </c>
      <c r="I12" s="115">
        <v>10</v>
      </c>
      <c r="J12" s="116">
        <v>1.3986013986013985</v>
      </c>
    </row>
    <row r="13" spans="1:15" s="110" customFormat="1" ht="24.95" customHeight="1" x14ac:dyDescent="0.2">
      <c r="A13" s="193" t="s">
        <v>134</v>
      </c>
      <c r="B13" s="199" t="s">
        <v>214</v>
      </c>
      <c r="C13" s="113">
        <v>2.4614187524315914</v>
      </c>
      <c r="D13" s="115">
        <v>1898</v>
      </c>
      <c r="E13" s="114">
        <v>1896</v>
      </c>
      <c r="F13" s="114">
        <v>1894</v>
      </c>
      <c r="G13" s="114">
        <v>1869</v>
      </c>
      <c r="H13" s="140">
        <v>1847</v>
      </c>
      <c r="I13" s="115">
        <v>51</v>
      </c>
      <c r="J13" s="116">
        <v>2.7612344342176502</v>
      </c>
    </row>
    <row r="14" spans="1:15" s="287" customFormat="1" ht="24" customHeight="1" x14ac:dyDescent="0.2">
      <c r="A14" s="193" t="s">
        <v>215</v>
      </c>
      <c r="B14" s="199" t="s">
        <v>137</v>
      </c>
      <c r="C14" s="113">
        <v>20.99597976916094</v>
      </c>
      <c r="D14" s="115">
        <v>16190</v>
      </c>
      <c r="E14" s="114">
        <v>16312</v>
      </c>
      <c r="F14" s="114">
        <v>16632</v>
      </c>
      <c r="G14" s="114">
        <v>16420</v>
      </c>
      <c r="H14" s="140">
        <v>16478</v>
      </c>
      <c r="I14" s="115">
        <v>-288</v>
      </c>
      <c r="J14" s="116">
        <v>-1.7477849253550188</v>
      </c>
      <c r="K14" s="110"/>
      <c r="L14" s="110"/>
      <c r="M14" s="110"/>
      <c r="N14" s="110"/>
      <c r="O14" s="110"/>
    </row>
    <row r="15" spans="1:15" s="110" customFormat="1" ht="24.75" customHeight="1" x14ac:dyDescent="0.2">
      <c r="A15" s="193" t="s">
        <v>216</v>
      </c>
      <c r="B15" s="199" t="s">
        <v>217</v>
      </c>
      <c r="C15" s="113">
        <v>5.7424458565685388</v>
      </c>
      <c r="D15" s="115">
        <v>4428</v>
      </c>
      <c r="E15" s="114">
        <v>4477</v>
      </c>
      <c r="F15" s="114">
        <v>4475</v>
      </c>
      <c r="G15" s="114">
        <v>4459</v>
      </c>
      <c r="H15" s="140">
        <v>4443</v>
      </c>
      <c r="I15" s="115">
        <v>-15</v>
      </c>
      <c r="J15" s="116">
        <v>-0.33760972316002702</v>
      </c>
    </row>
    <row r="16" spans="1:15" s="287" customFormat="1" ht="24.95" customHeight="1" x14ac:dyDescent="0.2">
      <c r="A16" s="193" t="s">
        <v>218</v>
      </c>
      <c r="B16" s="199" t="s">
        <v>141</v>
      </c>
      <c r="C16" s="113">
        <v>10.080404616781221</v>
      </c>
      <c r="D16" s="115">
        <v>7773</v>
      </c>
      <c r="E16" s="114">
        <v>7902</v>
      </c>
      <c r="F16" s="114">
        <v>8161</v>
      </c>
      <c r="G16" s="114">
        <v>8021</v>
      </c>
      <c r="H16" s="140">
        <v>8121</v>
      </c>
      <c r="I16" s="115">
        <v>-348</v>
      </c>
      <c r="J16" s="116">
        <v>-4.2851865533801252</v>
      </c>
      <c r="K16" s="110"/>
      <c r="L16" s="110"/>
      <c r="M16" s="110"/>
      <c r="N16" s="110"/>
      <c r="O16" s="110"/>
    </row>
    <row r="17" spans="1:15" s="110" customFormat="1" ht="24.95" customHeight="1" x14ac:dyDescent="0.2">
      <c r="A17" s="193" t="s">
        <v>219</v>
      </c>
      <c r="B17" s="199" t="s">
        <v>220</v>
      </c>
      <c r="C17" s="113">
        <v>5.1731292958111785</v>
      </c>
      <c r="D17" s="115">
        <v>3989</v>
      </c>
      <c r="E17" s="114">
        <v>3933</v>
      </c>
      <c r="F17" s="114">
        <v>3996</v>
      </c>
      <c r="G17" s="114">
        <v>3940</v>
      </c>
      <c r="H17" s="140">
        <v>3914</v>
      </c>
      <c r="I17" s="115">
        <v>75</v>
      </c>
      <c r="J17" s="116">
        <v>1.9161982626469085</v>
      </c>
    </row>
    <row r="18" spans="1:15" s="287" customFormat="1" ht="24.95" customHeight="1" x14ac:dyDescent="0.2">
      <c r="A18" s="201" t="s">
        <v>144</v>
      </c>
      <c r="B18" s="202" t="s">
        <v>145</v>
      </c>
      <c r="C18" s="113">
        <v>8.0443522240954479</v>
      </c>
      <c r="D18" s="115">
        <v>6203</v>
      </c>
      <c r="E18" s="114">
        <v>6124</v>
      </c>
      <c r="F18" s="114">
        <v>6299</v>
      </c>
      <c r="G18" s="114">
        <v>6126</v>
      </c>
      <c r="H18" s="140">
        <v>6068</v>
      </c>
      <c r="I18" s="115">
        <v>135</v>
      </c>
      <c r="J18" s="116">
        <v>2.2247857613711273</v>
      </c>
      <c r="K18" s="110"/>
      <c r="L18" s="110"/>
      <c r="M18" s="110"/>
      <c r="N18" s="110"/>
      <c r="O18" s="110"/>
    </row>
    <row r="19" spans="1:15" s="110" customFormat="1" ht="24.95" customHeight="1" x14ac:dyDescent="0.2">
      <c r="A19" s="193" t="s">
        <v>146</v>
      </c>
      <c r="B19" s="199" t="s">
        <v>147</v>
      </c>
      <c r="C19" s="113">
        <v>18.395798210348854</v>
      </c>
      <c r="D19" s="115">
        <v>14185</v>
      </c>
      <c r="E19" s="114">
        <v>14044</v>
      </c>
      <c r="F19" s="114">
        <v>14200</v>
      </c>
      <c r="G19" s="114">
        <v>14108</v>
      </c>
      <c r="H19" s="140">
        <v>14264</v>
      </c>
      <c r="I19" s="115">
        <v>-79</v>
      </c>
      <c r="J19" s="116">
        <v>-0.55384183959618616</v>
      </c>
    </row>
    <row r="20" spans="1:15" s="287" customFormat="1" ht="24.95" customHeight="1" x14ac:dyDescent="0.2">
      <c r="A20" s="193" t="s">
        <v>148</v>
      </c>
      <c r="B20" s="199" t="s">
        <v>149</v>
      </c>
      <c r="C20" s="113">
        <v>4.7840746984826872</v>
      </c>
      <c r="D20" s="115">
        <v>3689</v>
      </c>
      <c r="E20" s="114">
        <v>3680</v>
      </c>
      <c r="F20" s="114">
        <v>3662</v>
      </c>
      <c r="G20" s="114">
        <v>3545</v>
      </c>
      <c r="H20" s="140">
        <v>3459</v>
      </c>
      <c r="I20" s="115">
        <v>230</v>
      </c>
      <c r="J20" s="116">
        <v>6.6493206128938995</v>
      </c>
      <c r="K20" s="110"/>
      <c r="L20" s="110"/>
      <c r="M20" s="110"/>
      <c r="N20" s="110"/>
      <c r="O20" s="110"/>
    </row>
    <row r="21" spans="1:15" s="110" customFormat="1" ht="24.95" customHeight="1" x14ac:dyDescent="0.2">
      <c r="A21" s="201" t="s">
        <v>150</v>
      </c>
      <c r="B21" s="202" t="s">
        <v>151</v>
      </c>
      <c r="C21" s="113">
        <v>2.8984567500972638</v>
      </c>
      <c r="D21" s="115">
        <v>2235</v>
      </c>
      <c r="E21" s="114">
        <v>2279</v>
      </c>
      <c r="F21" s="114">
        <v>2382</v>
      </c>
      <c r="G21" s="114">
        <v>2334</v>
      </c>
      <c r="H21" s="140">
        <v>2314</v>
      </c>
      <c r="I21" s="115">
        <v>-79</v>
      </c>
      <c r="J21" s="116">
        <v>-3.4140017286084703</v>
      </c>
    </row>
    <row r="22" spans="1:15" s="110" customFormat="1" ht="24.95" customHeight="1" x14ac:dyDescent="0.2">
      <c r="A22" s="201" t="s">
        <v>152</v>
      </c>
      <c r="B22" s="199" t="s">
        <v>153</v>
      </c>
      <c r="C22" s="113">
        <v>1.6599662819348981</v>
      </c>
      <c r="D22" s="115">
        <v>1280</v>
      </c>
      <c r="E22" s="114">
        <v>1279</v>
      </c>
      <c r="F22" s="114">
        <v>1277</v>
      </c>
      <c r="G22" s="114">
        <v>1273</v>
      </c>
      <c r="H22" s="140">
        <v>1250</v>
      </c>
      <c r="I22" s="115">
        <v>30</v>
      </c>
      <c r="J22" s="116">
        <v>2.4</v>
      </c>
    </row>
    <row r="23" spans="1:15" s="110" customFormat="1" ht="24.95" customHeight="1" x14ac:dyDescent="0.2">
      <c r="A23" s="193" t="s">
        <v>154</v>
      </c>
      <c r="B23" s="199" t="s">
        <v>155</v>
      </c>
      <c r="C23" s="113">
        <v>1.9763973544287381</v>
      </c>
      <c r="D23" s="115">
        <v>1524</v>
      </c>
      <c r="E23" s="114">
        <v>1543</v>
      </c>
      <c r="F23" s="114">
        <v>1538</v>
      </c>
      <c r="G23" s="114">
        <v>1555</v>
      </c>
      <c r="H23" s="140">
        <v>1575</v>
      </c>
      <c r="I23" s="115">
        <v>-51</v>
      </c>
      <c r="J23" s="116">
        <v>-3.2380952380952381</v>
      </c>
    </row>
    <row r="24" spans="1:15" s="110" customFormat="1" ht="24.95" customHeight="1" x14ac:dyDescent="0.2">
      <c r="A24" s="193" t="s">
        <v>156</v>
      </c>
      <c r="B24" s="199" t="s">
        <v>221</v>
      </c>
      <c r="C24" s="113">
        <v>5.9019582414732197</v>
      </c>
      <c r="D24" s="115">
        <v>4551</v>
      </c>
      <c r="E24" s="114">
        <v>4534</v>
      </c>
      <c r="F24" s="114">
        <v>4479</v>
      </c>
      <c r="G24" s="114">
        <v>4411</v>
      </c>
      <c r="H24" s="140">
        <v>4394</v>
      </c>
      <c r="I24" s="115">
        <v>157</v>
      </c>
      <c r="J24" s="116">
        <v>3.573054164770141</v>
      </c>
    </row>
    <row r="25" spans="1:15" s="110" customFormat="1" ht="24.95" customHeight="1" x14ac:dyDescent="0.2">
      <c r="A25" s="193" t="s">
        <v>222</v>
      </c>
      <c r="B25" s="204" t="s">
        <v>159</v>
      </c>
      <c r="C25" s="113">
        <v>4.1071196991311112</v>
      </c>
      <c r="D25" s="115">
        <v>3167</v>
      </c>
      <c r="E25" s="114">
        <v>3189</v>
      </c>
      <c r="F25" s="114">
        <v>3298</v>
      </c>
      <c r="G25" s="114">
        <v>3312</v>
      </c>
      <c r="H25" s="140">
        <v>3352</v>
      </c>
      <c r="I25" s="115">
        <v>-185</v>
      </c>
      <c r="J25" s="116">
        <v>-5.5190930787589503</v>
      </c>
    </row>
    <row r="26" spans="1:15" s="110" customFormat="1" ht="24.95" customHeight="1" x14ac:dyDescent="0.2">
      <c r="A26" s="201">
        <v>782.78300000000002</v>
      </c>
      <c r="B26" s="203" t="s">
        <v>160</v>
      </c>
      <c r="C26" s="113">
        <v>1.3811438205161457</v>
      </c>
      <c r="D26" s="115">
        <v>1065</v>
      </c>
      <c r="E26" s="114">
        <v>1086</v>
      </c>
      <c r="F26" s="114">
        <v>1007</v>
      </c>
      <c r="G26" s="114">
        <v>965</v>
      </c>
      <c r="H26" s="140">
        <v>1020</v>
      </c>
      <c r="I26" s="115">
        <v>45</v>
      </c>
      <c r="J26" s="116">
        <v>4.4117647058823533</v>
      </c>
    </row>
    <row r="27" spans="1:15" s="110" customFormat="1" ht="24.95" customHeight="1" x14ac:dyDescent="0.2">
      <c r="A27" s="193" t="s">
        <v>161</v>
      </c>
      <c r="B27" s="199" t="s">
        <v>223</v>
      </c>
      <c r="C27" s="113">
        <v>4.868369861237194</v>
      </c>
      <c r="D27" s="115">
        <v>3754</v>
      </c>
      <c r="E27" s="114">
        <v>3781</v>
      </c>
      <c r="F27" s="114">
        <v>3752</v>
      </c>
      <c r="G27" s="114">
        <v>3667</v>
      </c>
      <c r="H27" s="140">
        <v>3655</v>
      </c>
      <c r="I27" s="115">
        <v>99</v>
      </c>
      <c r="J27" s="116">
        <v>2.7086183310533514</v>
      </c>
    </row>
    <row r="28" spans="1:15" s="110" customFormat="1" ht="24.95" customHeight="1" x14ac:dyDescent="0.2">
      <c r="A28" s="193" t="s">
        <v>163</v>
      </c>
      <c r="B28" s="199" t="s">
        <v>164</v>
      </c>
      <c r="C28" s="113">
        <v>3.0916872001037481</v>
      </c>
      <c r="D28" s="115">
        <v>2384</v>
      </c>
      <c r="E28" s="114">
        <v>2374</v>
      </c>
      <c r="F28" s="114">
        <v>2357</v>
      </c>
      <c r="G28" s="114">
        <v>2257</v>
      </c>
      <c r="H28" s="140">
        <v>2326</v>
      </c>
      <c r="I28" s="115">
        <v>58</v>
      </c>
      <c r="J28" s="116">
        <v>2.4935511607910574</v>
      </c>
    </row>
    <row r="29" spans="1:15" s="110" customFormat="1" ht="24.95" customHeight="1" x14ac:dyDescent="0.2">
      <c r="A29" s="193">
        <v>86</v>
      </c>
      <c r="B29" s="199" t="s">
        <v>165</v>
      </c>
      <c r="C29" s="113">
        <v>6.7591752042536637</v>
      </c>
      <c r="D29" s="115">
        <v>5212</v>
      </c>
      <c r="E29" s="114">
        <v>5200</v>
      </c>
      <c r="F29" s="114">
        <v>5192</v>
      </c>
      <c r="G29" s="114">
        <v>5057</v>
      </c>
      <c r="H29" s="140">
        <v>5076</v>
      </c>
      <c r="I29" s="115">
        <v>136</v>
      </c>
      <c r="J29" s="116">
        <v>2.6792750197005515</v>
      </c>
    </row>
    <row r="30" spans="1:15" s="110" customFormat="1" ht="24.95" customHeight="1" x14ac:dyDescent="0.2">
      <c r="A30" s="193">
        <v>87.88</v>
      </c>
      <c r="B30" s="204" t="s">
        <v>166</v>
      </c>
      <c r="C30" s="113">
        <v>8.0676954999351569</v>
      </c>
      <c r="D30" s="115">
        <v>6221</v>
      </c>
      <c r="E30" s="114">
        <v>6169</v>
      </c>
      <c r="F30" s="114">
        <v>6061</v>
      </c>
      <c r="G30" s="114">
        <v>5804</v>
      </c>
      <c r="H30" s="140">
        <v>5722</v>
      </c>
      <c r="I30" s="115">
        <v>499</v>
      </c>
      <c r="J30" s="116">
        <v>8.7207270185249914</v>
      </c>
    </row>
    <row r="31" spans="1:15" s="110" customFormat="1" ht="24.95" customHeight="1" x14ac:dyDescent="0.2">
      <c r="A31" s="193" t="s">
        <v>167</v>
      </c>
      <c r="B31" s="199" t="s">
        <v>168</v>
      </c>
      <c r="C31" s="113">
        <v>3.6661911554921542</v>
      </c>
      <c r="D31" s="115">
        <v>2827</v>
      </c>
      <c r="E31" s="114">
        <v>2883</v>
      </c>
      <c r="F31" s="114">
        <v>2868</v>
      </c>
      <c r="G31" s="114">
        <v>2829</v>
      </c>
      <c r="H31" s="140">
        <v>2767</v>
      </c>
      <c r="I31" s="115">
        <v>60</v>
      </c>
      <c r="J31" s="116">
        <v>2.1684134441633538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0.94021527687718842</v>
      </c>
      <c r="D34" s="115">
        <v>725</v>
      </c>
      <c r="E34" s="114">
        <v>711</v>
      </c>
      <c r="F34" s="114">
        <v>845</v>
      </c>
      <c r="G34" s="114">
        <v>827</v>
      </c>
      <c r="H34" s="140">
        <v>715</v>
      </c>
      <c r="I34" s="115">
        <v>10</v>
      </c>
      <c r="J34" s="116">
        <v>1.3986013986013985</v>
      </c>
    </row>
    <row r="35" spans="1:10" s="110" customFormat="1" ht="24.95" customHeight="1" x14ac:dyDescent="0.2">
      <c r="A35" s="292" t="s">
        <v>171</v>
      </c>
      <c r="B35" s="293" t="s">
        <v>172</v>
      </c>
      <c r="C35" s="113">
        <v>31.501750745687978</v>
      </c>
      <c r="D35" s="115">
        <v>24291</v>
      </c>
      <c r="E35" s="114">
        <v>24332</v>
      </c>
      <c r="F35" s="114">
        <v>24825</v>
      </c>
      <c r="G35" s="114">
        <v>24415</v>
      </c>
      <c r="H35" s="140">
        <v>24393</v>
      </c>
      <c r="I35" s="115">
        <v>-102</v>
      </c>
      <c r="J35" s="116">
        <v>-0.41815274873939245</v>
      </c>
    </row>
    <row r="36" spans="1:10" s="110" customFormat="1" ht="24.95" customHeight="1" x14ac:dyDescent="0.2">
      <c r="A36" s="294" t="s">
        <v>173</v>
      </c>
      <c r="B36" s="295" t="s">
        <v>174</v>
      </c>
      <c r="C36" s="125">
        <v>67.558033977434832</v>
      </c>
      <c r="D36" s="143">
        <v>52094</v>
      </c>
      <c r="E36" s="144">
        <v>52041</v>
      </c>
      <c r="F36" s="144">
        <v>52073</v>
      </c>
      <c r="G36" s="144">
        <v>51117</v>
      </c>
      <c r="H36" s="145">
        <v>51174</v>
      </c>
      <c r="I36" s="143">
        <v>920</v>
      </c>
      <c r="J36" s="146">
        <v>1.7977879391878688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2020-09-25T08:38:39Z</dcterms:created>
  <dcterms:modified xsi:type="dcterms:W3CDTF">2020-09-28T08:08:20Z</dcterms:modified>
</cp:coreProperties>
</file>