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J77" i="24" s="1"/>
  <c r="G75" i="24"/>
  <c r="F75" i="24"/>
  <c r="E75" i="24"/>
  <c r="L74" i="24"/>
  <c r="H74" i="24" s="1"/>
  <c r="J74" i="24"/>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L44" i="24"/>
  <c r="I44" i="24"/>
  <c r="G44" i="24"/>
  <c r="D44" i="24"/>
  <c r="C44" i="24"/>
  <c r="M44" i="24" s="1"/>
  <c r="B44" i="24"/>
  <c r="K44" i="24" s="1"/>
  <c r="M43" i="24"/>
  <c r="K43" i="24"/>
  <c r="H43" i="24"/>
  <c r="F43" i="24"/>
  <c r="D43" i="24"/>
  <c r="C43" i="24"/>
  <c r="B43" i="24"/>
  <c r="J43" i="24" s="1"/>
  <c r="L42" i="24"/>
  <c r="I42" i="24"/>
  <c r="G42" i="24"/>
  <c r="D42" i="24"/>
  <c r="C42" i="24"/>
  <c r="M42" i="24" s="1"/>
  <c r="B42" i="24"/>
  <c r="K42" i="24" s="1"/>
  <c r="K41" i="24"/>
  <c r="H41" i="24"/>
  <c r="F41" i="24"/>
  <c r="D41" i="24"/>
  <c r="C41" i="24"/>
  <c r="M41" i="24" s="1"/>
  <c r="B41" i="24"/>
  <c r="J41" i="24" s="1"/>
  <c r="L40" i="24"/>
  <c r="I40" i="24"/>
  <c r="G40" i="24"/>
  <c r="D40" i="24"/>
  <c r="C40" i="24"/>
  <c r="M40" i="24" s="1"/>
  <c r="B40" i="24"/>
  <c r="K40" i="24" s="1"/>
  <c r="M36" i="24"/>
  <c r="L36" i="24"/>
  <c r="K36" i="24"/>
  <c r="J36" i="24"/>
  <c r="I36" i="24"/>
  <c r="H36" i="24"/>
  <c r="G36" i="24"/>
  <c r="F36" i="24"/>
  <c r="E36" i="24"/>
  <c r="D36" i="24"/>
  <c r="L57" i="15"/>
  <c r="K57" i="15"/>
  <c r="C45" i="24"/>
  <c r="C38" i="24"/>
  <c r="C37" i="24"/>
  <c r="C35" i="24"/>
  <c r="C34" i="24"/>
  <c r="M34" i="24" s="1"/>
  <c r="C33" i="24"/>
  <c r="C32" i="24"/>
  <c r="C31" i="24"/>
  <c r="C30" i="24"/>
  <c r="M30" i="24" s="1"/>
  <c r="C29" i="24"/>
  <c r="C28" i="24"/>
  <c r="C27" i="24"/>
  <c r="C26" i="24"/>
  <c r="M26" i="24" s="1"/>
  <c r="C25" i="24"/>
  <c r="C24" i="24"/>
  <c r="C23" i="24"/>
  <c r="C22" i="24"/>
  <c r="M22" i="24" s="1"/>
  <c r="C21" i="24"/>
  <c r="C20" i="24"/>
  <c r="C19" i="24"/>
  <c r="C18" i="24"/>
  <c r="M18" i="24" s="1"/>
  <c r="C17" i="24"/>
  <c r="C16" i="24"/>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2" i="24" l="1"/>
  <c r="J22" i="24"/>
  <c r="H22" i="24"/>
  <c r="F22" i="24"/>
  <c r="D22" i="24"/>
  <c r="F29" i="24"/>
  <c r="D29" i="24"/>
  <c r="J29" i="24"/>
  <c r="H29" i="24"/>
  <c r="K29" i="24"/>
  <c r="F25" i="24"/>
  <c r="D25" i="24"/>
  <c r="J25" i="24"/>
  <c r="H25" i="24"/>
  <c r="K25" i="24"/>
  <c r="K34" i="24"/>
  <c r="J34" i="24"/>
  <c r="H34" i="24"/>
  <c r="F34" i="24"/>
  <c r="D34" i="24"/>
  <c r="D38" i="24"/>
  <c r="K38" i="24"/>
  <c r="J38" i="24"/>
  <c r="H38" i="24"/>
  <c r="F38" i="24"/>
  <c r="G25" i="24"/>
  <c r="M25" i="24"/>
  <c r="E25" i="24"/>
  <c r="L25" i="24"/>
  <c r="I25" i="24"/>
  <c r="I45" i="24"/>
  <c r="G45" i="24"/>
  <c r="L45" i="24"/>
  <c r="E45" i="24"/>
  <c r="M45" i="24"/>
  <c r="K16" i="24"/>
  <c r="H16" i="24"/>
  <c r="F16" i="24"/>
  <c r="D16" i="24"/>
  <c r="J16" i="24"/>
  <c r="F19" i="24"/>
  <c r="D19" i="24"/>
  <c r="J19" i="24"/>
  <c r="H19" i="24"/>
  <c r="K19" i="24"/>
  <c r="K28" i="24"/>
  <c r="J28" i="24"/>
  <c r="H28" i="24"/>
  <c r="F28" i="24"/>
  <c r="D28" i="24"/>
  <c r="F31" i="24"/>
  <c r="D31" i="24"/>
  <c r="J31" i="24"/>
  <c r="H31" i="24"/>
  <c r="K31" i="24"/>
  <c r="G19" i="24"/>
  <c r="M19" i="24"/>
  <c r="E19" i="24"/>
  <c r="L19" i="24"/>
  <c r="I19" i="24"/>
  <c r="G29" i="24"/>
  <c r="M29" i="24"/>
  <c r="E29" i="24"/>
  <c r="L29" i="24"/>
  <c r="I29" i="24"/>
  <c r="G35" i="24"/>
  <c r="M35" i="24"/>
  <c r="E35" i="24"/>
  <c r="L35" i="24"/>
  <c r="I35" i="24"/>
  <c r="D9" i="24"/>
  <c r="J9" i="24"/>
  <c r="H9" i="24"/>
  <c r="K9" i="24"/>
  <c r="F9" i="24"/>
  <c r="G9" i="24"/>
  <c r="M9" i="24"/>
  <c r="E9" i="24"/>
  <c r="L9" i="24"/>
  <c r="I9" i="24"/>
  <c r="I16" i="24"/>
  <c r="L16" i="24"/>
  <c r="M16" i="24"/>
  <c r="G16" i="24"/>
  <c r="E16" i="24"/>
  <c r="I32" i="24"/>
  <c r="L32" i="24"/>
  <c r="M32" i="24"/>
  <c r="G32" i="24"/>
  <c r="E32" i="24"/>
  <c r="D7" i="24"/>
  <c r="J7" i="24"/>
  <c r="H7" i="24"/>
  <c r="K7" i="24"/>
  <c r="F7" i="24"/>
  <c r="D17" i="24"/>
  <c r="J17" i="24"/>
  <c r="H17" i="24"/>
  <c r="K17" i="24"/>
  <c r="F17" i="24"/>
  <c r="K26" i="24"/>
  <c r="J26" i="24"/>
  <c r="H26" i="24"/>
  <c r="F26" i="24"/>
  <c r="D26" i="24"/>
  <c r="K32" i="24"/>
  <c r="J32" i="24"/>
  <c r="H32" i="24"/>
  <c r="F32" i="24"/>
  <c r="D32" i="24"/>
  <c r="B45" i="24"/>
  <c r="B39" i="24"/>
  <c r="G7" i="24"/>
  <c r="M7" i="24"/>
  <c r="E7" i="24"/>
  <c r="L7" i="24"/>
  <c r="I7" i="24"/>
  <c r="I20" i="24"/>
  <c r="L20" i="24"/>
  <c r="M20" i="24"/>
  <c r="G20" i="24"/>
  <c r="E20" i="24"/>
  <c r="G23" i="24"/>
  <c r="M23" i="24"/>
  <c r="E23" i="24"/>
  <c r="L23" i="24"/>
  <c r="I23" i="24"/>
  <c r="I37" i="24"/>
  <c r="G37" i="24"/>
  <c r="L37" i="24"/>
  <c r="M37" i="24"/>
  <c r="E37" i="24"/>
  <c r="K20" i="24"/>
  <c r="J20" i="24"/>
  <c r="H20" i="24"/>
  <c r="F20" i="24"/>
  <c r="D20" i="24"/>
  <c r="F23" i="24"/>
  <c r="D23" i="24"/>
  <c r="J23" i="24"/>
  <c r="H23" i="24"/>
  <c r="K23" i="24"/>
  <c r="G17" i="24"/>
  <c r="M17" i="24"/>
  <c r="E17" i="24"/>
  <c r="L17" i="24"/>
  <c r="I17" i="24"/>
  <c r="G33" i="24"/>
  <c r="M33" i="24"/>
  <c r="E33" i="24"/>
  <c r="L33" i="24"/>
  <c r="I33" i="24"/>
  <c r="B14" i="24"/>
  <c r="B6" i="24"/>
  <c r="F33" i="24"/>
  <c r="D33" i="24"/>
  <c r="J33" i="24"/>
  <c r="H33" i="24"/>
  <c r="K33" i="24"/>
  <c r="G21" i="24"/>
  <c r="M21" i="24"/>
  <c r="E21" i="24"/>
  <c r="L21" i="24"/>
  <c r="I21" i="24"/>
  <c r="G27" i="24"/>
  <c r="M27" i="24"/>
  <c r="E27" i="24"/>
  <c r="L27" i="24"/>
  <c r="I27" i="24"/>
  <c r="M38" i="24"/>
  <c r="E38" i="24"/>
  <c r="L38" i="24"/>
  <c r="I38" i="24"/>
  <c r="G38" i="24"/>
  <c r="K8" i="24"/>
  <c r="H8" i="24"/>
  <c r="F8" i="24"/>
  <c r="D8" i="24"/>
  <c r="J8" i="24"/>
  <c r="K18" i="24"/>
  <c r="H18" i="24"/>
  <c r="F18" i="24"/>
  <c r="D18" i="24"/>
  <c r="J18" i="24"/>
  <c r="K24" i="24"/>
  <c r="J24" i="24"/>
  <c r="H24" i="24"/>
  <c r="F24" i="24"/>
  <c r="D24" i="24"/>
  <c r="F27" i="24"/>
  <c r="D27" i="24"/>
  <c r="J27" i="24"/>
  <c r="H27" i="24"/>
  <c r="K27" i="24"/>
  <c r="H37" i="24"/>
  <c r="F37" i="24"/>
  <c r="D37" i="24"/>
  <c r="J37" i="24"/>
  <c r="K37" i="24"/>
  <c r="I24" i="24"/>
  <c r="L24" i="24"/>
  <c r="M24" i="24"/>
  <c r="G24" i="24"/>
  <c r="E24" i="24"/>
  <c r="D15" i="24"/>
  <c r="J15" i="24"/>
  <c r="H15" i="24"/>
  <c r="K15" i="24"/>
  <c r="F15" i="24"/>
  <c r="F21" i="24"/>
  <c r="D21" i="24"/>
  <c r="J21" i="24"/>
  <c r="H21" i="24"/>
  <c r="K21" i="24"/>
  <c r="K30" i="24"/>
  <c r="J30" i="24"/>
  <c r="H30" i="24"/>
  <c r="F30" i="24"/>
  <c r="D30" i="24"/>
  <c r="G15" i="24"/>
  <c r="M15" i="24"/>
  <c r="E15" i="24"/>
  <c r="L15" i="24"/>
  <c r="I15" i="24"/>
  <c r="I28" i="24"/>
  <c r="L28" i="24"/>
  <c r="M28" i="24"/>
  <c r="G28" i="24"/>
  <c r="E28" i="24"/>
  <c r="G31" i="24"/>
  <c r="M31" i="24"/>
  <c r="E31" i="24"/>
  <c r="L31" i="24"/>
  <c r="I31" i="24"/>
  <c r="J79" i="24"/>
  <c r="C39" i="24"/>
  <c r="K53" i="24"/>
  <c r="I53" i="24"/>
  <c r="K61" i="24"/>
  <c r="I61" i="24"/>
  <c r="K69" i="24"/>
  <c r="I69" i="24"/>
  <c r="E18" i="24"/>
  <c r="I43" i="24"/>
  <c r="G43" i="24"/>
  <c r="L43" i="24"/>
  <c r="K58" i="24"/>
  <c r="I58" i="24"/>
  <c r="K66" i="24"/>
  <c r="I66" i="24"/>
  <c r="K74" i="24"/>
  <c r="I74" i="24"/>
  <c r="C14" i="24"/>
  <c r="C6" i="24"/>
  <c r="I22" i="24"/>
  <c r="L22" i="24"/>
  <c r="I30" i="24"/>
  <c r="L30" i="24"/>
  <c r="G18" i="24"/>
  <c r="E26" i="24"/>
  <c r="E34" i="24"/>
  <c r="K55" i="24"/>
  <c r="I55" i="24"/>
  <c r="K63" i="24"/>
  <c r="I63" i="24"/>
  <c r="K71" i="24"/>
  <c r="I71" i="24"/>
  <c r="G26" i="24"/>
  <c r="G34" i="24"/>
  <c r="I41" i="24"/>
  <c r="G41" i="24"/>
  <c r="L41" i="24"/>
  <c r="E43" i="24"/>
  <c r="K52" i="24"/>
  <c r="I52" i="24"/>
  <c r="K60" i="24"/>
  <c r="I60" i="24"/>
  <c r="K68" i="24"/>
  <c r="I68" i="24"/>
  <c r="K57" i="24"/>
  <c r="I57" i="24"/>
  <c r="K65" i="24"/>
  <c r="I65" i="24"/>
  <c r="K73" i="24"/>
  <c r="I73" i="24"/>
  <c r="F35" i="24"/>
  <c r="D35" i="24"/>
  <c r="J35" i="24"/>
  <c r="H35" i="24"/>
  <c r="E41" i="24"/>
  <c r="K54" i="24"/>
  <c r="I54" i="24"/>
  <c r="K62" i="24"/>
  <c r="I62" i="24"/>
  <c r="K70" i="24"/>
  <c r="I70" i="24"/>
  <c r="I8" i="24"/>
  <c r="L8" i="24"/>
  <c r="I18" i="24"/>
  <c r="L18" i="24"/>
  <c r="I26" i="24"/>
  <c r="L26" i="24"/>
  <c r="I34" i="24"/>
  <c r="L34" i="24"/>
  <c r="E8" i="24"/>
  <c r="E22" i="24"/>
  <c r="E30" i="24"/>
  <c r="K51" i="24"/>
  <c r="I51" i="24"/>
  <c r="K59" i="24"/>
  <c r="I59" i="24"/>
  <c r="K67" i="24"/>
  <c r="I67" i="24"/>
  <c r="K75" i="24"/>
  <c r="I75" i="24"/>
  <c r="I77" i="24" s="1"/>
  <c r="G8" i="24"/>
  <c r="G22" i="24"/>
  <c r="G30" i="24"/>
  <c r="K35" i="24"/>
  <c r="J53" i="24"/>
  <c r="K56" i="24"/>
  <c r="I56" i="24"/>
  <c r="J61" i="24"/>
  <c r="K64" i="24"/>
  <c r="I64" i="24"/>
  <c r="J69" i="24"/>
  <c r="K72" i="24"/>
  <c r="I72" i="24"/>
  <c r="F40" i="24"/>
  <c r="F42" i="24"/>
  <c r="F44" i="24"/>
  <c r="H40" i="24"/>
  <c r="H42" i="24"/>
  <c r="H44" i="24"/>
  <c r="J40" i="24"/>
  <c r="J42" i="24"/>
  <c r="J44" i="24"/>
  <c r="E40" i="24"/>
  <c r="E42" i="24"/>
  <c r="E44" i="24"/>
  <c r="K14" i="24" l="1"/>
  <c r="H14" i="24"/>
  <c r="F14" i="24"/>
  <c r="D14" i="24"/>
  <c r="J14" i="24"/>
  <c r="H39" i="24"/>
  <c r="F39" i="24"/>
  <c r="D39" i="24"/>
  <c r="J39" i="24"/>
  <c r="K39" i="24"/>
  <c r="I6" i="24"/>
  <c r="L6" i="24"/>
  <c r="G6" i="24"/>
  <c r="E6" i="24"/>
  <c r="M6" i="24"/>
  <c r="H45" i="24"/>
  <c r="F45" i="24"/>
  <c r="D45" i="24"/>
  <c r="J45" i="24"/>
  <c r="K45" i="24"/>
  <c r="I14" i="24"/>
  <c r="L14" i="24"/>
  <c r="E14" i="24"/>
  <c r="M14" i="24"/>
  <c r="G14" i="24"/>
  <c r="I39" i="24"/>
  <c r="G39" i="24"/>
  <c r="L39" i="24"/>
  <c r="M39" i="24"/>
  <c r="E39" i="24"/>
  <c r="I78" i="24"/>
  <c r="I79" i="24"/>
  <c r="K77" i="24"/>
  <c r="K6" i="24"/>
  <c r="H6" i="24"/>
  <c r="F6" i="24"/>
  <c r="D6" i="24"/>
  <c r="J6" i="24"/>
  <c r="J78" i="24"/>
  <c r="K79" i="24" l="1"/>
  <c r="I81" i="24" s="1"/>
  <c r="K78" i="24"/>
  <c r="I83" i="24"/>
  <c r="I82" i="24"/>
</calcChain>
</file>

<file path=xl/sharedStrings.xml><?xml version="1.0" encoding="utf-8"?>
<sst xmlns="http://schemas.openxmlformats.org/spreadsheetml/2006/main" count="1674" uniqueCount="520">
  <si>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</si>
  <si>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</si>
  <si>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</si>
  <si>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</si>
  <si>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</si>
  <si>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</si>
  <si>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</si>
  <si>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</si>
  <si>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</si>
  <si>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</si>
  <si>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</si>
  <si>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</si>
  <si>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</si>
  <si>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Darmstadt-Dieburg (06432)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</si>
  <si>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</si>
  <si>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</si>
  <si>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</si>
  <si>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</si>
  <si>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</si>
  <si>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</si>
  <si>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</si>
  <si>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</si>
  <si>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</si>
  <si>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</si>
  <si>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</si>
  <si>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</si>
  <si>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</si>
  <si>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</si>
  <si>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</si>
  <si>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</si>
  <si>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</si>
  <si>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</si>
  <si>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</si>
  <si>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</si>
  <si>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</si>
  <si>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</si>
  <si>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</si>
  <si>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</si>
  <si>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</si>
  <si>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</si>
  <si>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</si>
  <si>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</si>
  <si>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</si>
  <si>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</si>
  <si>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</si>
  <si>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</si>
  <si>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</si>
  <si>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</si>
  <si>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</si>
  <si>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</si>
  <si>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</si>
  <si>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</si>
  <si>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</si>
  <si>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</si>
  <si>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</si>
  <si>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</si>
  <si>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</si>
  <si>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</si>
  <si>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</si>
  <si>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</si>
  <si>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</si>
  <si>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</si>
  <si>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</si>
  <si>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</si>
  <si>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</si>
  <si>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</si>
  <si>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</si>
  <si>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</si>
  <si>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</si>
  <si>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</si>
  <si>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</si>
  <si>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</si>
  <si>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</si>
  <si>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</si>
  <si>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</si>
  <si>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</si>
  <si>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</si>
  <si>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</si>
  <si>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</si>
  <si>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</si>
  <si>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</si>
  <si>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</si>
  <si>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</si>
  <si>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</si>
  <si>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</si>
  <si>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</si>
  <si>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</si>
  <si>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</si>
  <si>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</si>
  <si>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</si>
  <si>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</si>
  <si>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</si>
  <si>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Darmstadt-Dieburg (06432);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</si>
  <si>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</si>
  <si>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</si>
  <si>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</si>
  <si>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</si>
  <si>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</si>
  <si>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</si>
  <si>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</si>
  <si>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</si>
  <si>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</si>
  <si>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</si>
  <si>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</si>
  <si>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</si>
  <si>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</si>
  <si>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</si>
  <si>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</si>
  <si>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</si>
  <si>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</si>
  <si>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</si>
  <si>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</si>
  <si>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</si>
  <si>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</si>
  <si>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</si>
  <si>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</si>
  <si>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</si>
  <si>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</si>
  <si>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</si>
  <si>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</si>
  <si>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</si>
  <si>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</si>
  <si>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</si>
  <si>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</si>
  <si>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</si>
  <si>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</si>
  <si>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</si>
  <si>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</si>
  <si>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</si>
  <si>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</si>
  <si>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</si>
  <si>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</si>
  <si>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</si>
  <si>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</si>
  <si>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</si>
  <si>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</si>
  <si>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</si>
  <si>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</si>
  <si>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</si>
  <si>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</si>
  <si>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</si>
  <si>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</si>
  <si>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</si>
  <si>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</si>
  <si>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</si>
  <si>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</si>
  <si>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</si>
  <si>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</si>
  <si>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</si>
  <si>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</si>
  <si>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</si>
  <si>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</si>
  <si>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</si>
  <si>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</si>
  <si>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</si>
  <si>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</si>
  <si>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</si>
  <si>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</si>
  <si>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</si>
  <si>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</si>
  <si>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</si>
  <si>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</si>
  <si>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</si>
  <si>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</si>
  <si>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</si>
  <si>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</si>
  <si>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</si>
  <si>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</si>
  <si>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</si>
  <si>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</si>
  <si>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</si>
  <si>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</si>
  <si>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</si>
  <si>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</si>
  <si>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</si>
  <si>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</si>
  <si>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</si>
  <si>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</si>
  <si>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</si>
  <si>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</si>
  <si>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</si>
  <si>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</si>
  <si>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</si>
  <si>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Darmstadt-Dieburg (06432)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</si>
  <si>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</si>
  <si>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</si>
  <si>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</si>
  <si>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</si>
  <si>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</si>
  <si>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</si>
  <si>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</si>
  <si>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</si>
  <si>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</si>
  <si>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</si>
  <si>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</si>
  <si>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</si>
  <si>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</si>
  <si>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</si>
  <si>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</si>
  <si>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</si>
  <si>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</si>
  <si>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</si>
  <si>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</si>
  <si>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</si>
  <si>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</si>
  <si>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</si>
  <si>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</si>
  <si>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</si>
  <si>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</si>
  <si>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</si>
  <si>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</si>
  <si>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</si>
  <si>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</si>
  <si>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</si>
  <si>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</si>
  <si>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</si>
  <si>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</si>
  <si>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</si>
  <si>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</si>
  <si>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</si>
  <si>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</si>
  <si>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</si>
  <si>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</si>
  <si>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</si>
  <si>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</si>
  <si>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</si>
  <si>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</si>
  <si>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</si>
  <si>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</si>
  <si>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</si>
  <si>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</si>
  <si>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</si>
  <si>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</si>
  <si>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</si>
  <si>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</si>
  <si>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</si>
  <si>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</si>
  <si>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</si>
  <si>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</si>
  <si>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</si>
  <si>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</si>
  <si>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</si>
  <si>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</si>
  <si>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</si>
  <si>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</si>
  <si>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</si>
  <si>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</si>
  <si>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</si>
  <si>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</si>
  <si>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</si>
  <si>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</si>
  <si>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</si>
  <si>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</si>
  <si>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</si>
  <si>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</si>
  <si>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</si>
  <si>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</si>
  <si>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</si>
  <si>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</si>
  <si>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</si>
  <si>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</si>
  <si>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</si>
  <si>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</si>
  <si>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</si>
  <si>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</si>
  <si>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</si>
  <si>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</si>
  <si>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</si>
  <si>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</si>
  <si>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</si>
  <si>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</si>
  <si>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</si>
  <si>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</si>
  <si>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</si>
  <si>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</si>
  <si>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</si>
  <si>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</si>
  <si>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</si>
  <si>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</si>
  <si>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</si>
  <si>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</si>
  <si>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</si>
  <si>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</si>
  <si>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</si>
  <si>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</si>
  <si>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</si>
  <si>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</si>
  <si>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</si>
  <si>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</si>
  <si>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</si>
  <si>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</si>
  <si>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</si>
  <si>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</si>
  <si>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</si>
  <si>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</si>
  <si>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</si>
  <si>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</si>
  <si>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</si>
  <si>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</si>
  <si>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</si>
  <si>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</si>
  <si>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</si>
  <si>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</si>
  <si>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</si>
  <si>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</si>
  <si>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</si>
  <si>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</si>
  <si>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</si>
  <si>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</si>
  <si>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</si>
  <si>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</si>
  <si>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</si>
  <si>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</si>
  <si>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</si>
  <si>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</si>
  <si>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</si>
  <si>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</si>
  <si>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</si>
  <si>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</si>
  <si>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</si>
  <si>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</si>
  <si>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</si>
  <si>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</si>
  <si>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</si>
  <si>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</si>
  <si>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</si>
  <si>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</si>
  <si>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</si>
  <si>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</si>
  <si>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</si>
  <si>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</si>
  <si>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</si>
  <si>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</si>
  <si>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</si>
  <si>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</si>
  <si>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</si>
  <si>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</si>
  <si>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</si>
  <si>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</si>
  <si>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</si>
  <si>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</si>
  <si>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</si>
  <si>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</si>
  <si>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</si>
  <si>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</si>
  <si>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</si>
  <si>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</si>
  <si>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</si>
  <si>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</si>
  <si>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</si>
  <si>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</si>
  <si>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</si>
  <si>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</si>
  <si>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</si>
  <si>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</si>
  <si>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</si>
  <si>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</si>
  <si>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</si>
  <si>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</si>
  <si>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</si>
  <si>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</si>
  <si>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</si>
  <si>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</si>
  <si>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</si>
  <si>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</si>
  <si>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</si>
  <si>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</si>
  <si>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</si>
  <si>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</si>
  <si>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</si>
  <si>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</si>
  <si>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</si>
  <si>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</si>
  <si>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Darmstadt-Dieburg (06432);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</si>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</sst>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{6EDA88F2-2596-4260-BB68-DAEB2ED8EFEB}</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BDA6-4E47-B8A3-5B445F46C1CE}"/>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{947A3C99-74D8-4D18-B37E-31BB37F6512E}</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BDA6-4E47-B8A3-5B445F46C1C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{CFF83217-E5F6-48BE-AF26-2E01A9175E1D}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DA6-4E47-B8A3-5B445F46C1C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{A260195B-4FEE-4EC6-94EB-1E2E26ED037D}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DA6-4E47-B8A3-5B445F46C1C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1.9108445621413921</c:v>
                </c:pt>
                <c:pt idx="1">
                  <c:v>1.1168123612881518</c:v>
                </c:pt>
                <c:pt idx="2">
                  <c:v>1.1186464311118853</c:v>
                </c:pt>
                <c:pt idx="3">
                  <c:v>1.0875687030768</c:v>
                </c:pt>
              </c:numCache>
            </c:numRef>
          </c:val>
          <c:extLst>
            <c:ext xmlns:c16="http://schemas.microsoft.com/office/drawing/2014/chart" uri="{C3380CC4-5D6E-409C-BE32-E72D297353CC}">
              <c16:uniqueId val="{00000004-BDA6-4E47-B8A3-5B445F46C1C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{80EF655B-A156-4A89-9C38-07936791EB0B}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DA6-4E47-B8A3-5B445F46C1C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{15450B39-4D8D-4EA3-96DD-9554895F6AC8}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DA6-4E47-B8A3-5B445F46C1C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{B8F73789-E21C-4A49-9CD4-DE8443EF19F3}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DA6-4E47-B8A3-5B445F46C1C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{AD7D9115-9415-4928-929B-2874B5037F01}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DA6-4E47-B8A3-5B445F46C1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DA6-4E47-B8A3-5B445F46C1C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DA6-4E47-B8A3-5B445F46C1C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{90414E91-2C76-494F-8F02-1436F0596446}</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7439-40D8-9771-8E4E48EF12DB}"/>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{023590AB-B61C-455D-AD0B-9AA2AACC69A2}</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7439-40D8-9771-8E4E48EF12D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{CDDE0978-9329-49DC-8B2D-AB33CBB1E6C1}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439-40D8-9771-8E4E48EF12D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{629B3FFD-739B-4B77-B83C-97CC807EFB67}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439-40D8-9771-8E4E48EF12D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-2.9047718274640548</c:v>
                </c:pt>
                <c:pt idx="1">
                  <c:v>-2.6469525004774508</c:v>
                </c:pt>
                <c:pt idx="2">
                  <c:v>-2.7637010795899166</c:v>
                </c:pt>
                <c:pt idx="3">
                  <c:v>-2.8655893304673015</c:v>
                </c:pt>
              </c:numCache>
            </c:numRef>
          </c:val>
          <c:extLst>
            <c:ext xmlns:c16="http://schemas.microsoft.com/office/drawing/2014/chart" uri="{C3380CC4-5D6E-409C-BE32-E72D297353CC}">
              <c16:uniqueId val="{00000004-7439-40D8-9771-8E4E48EF12D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{D8600890-C85F-4086-A2B3-EDE131D0B5B4}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439-40D8-9771-8E4E48EF12D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{F24AF6AD-FF53-40C3-BE74-3A38661E39B0}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439-40D8-9771-8E4E48EF12D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{A11DD8D4-B510-4D8A-9583-48668FA546BB}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439-40D8-9771-8E4E48EF12D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{6DECC8D1-F7CC-443A-B16F-D3C5C8FABCE7}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439-40D8-9771-8E4E48EF12D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439-40D8-9771-8E4E48EF12D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439-40D8-9771-8E4E48EF12D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{843B70C4-130C-480E-A1DF-FBF5ACA94053}</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C243-44C1-9E49-90E16B9B634F}"/>
                </c:ext>
              </c:extLst>
            </c:dLbl>
            <c:dLbl>
              <c:idx val="1"/>
              <c:tx>
                <c:strRef>
                  <c:f>Daten_Diagramme!$D$15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{2DFD244F-9181-47BE-983B-C27433ACFA63}</c15:txfldGUID>
                      <c15:f>Daten_Diagramme!$D$15</c15:f>
                      <c15:dlblFieldTableCache>
                        <c:ptCount val="1"/>
                        <c:pt idx="0">
                          <c:v>0.1</c:v>
                        </c:pt>
                      </c15:dlblFieldTableCache>
                    </c15:dlblFTEntry>
                  </c15:dlblFieldTable>
                  <c15:showDataLabelsRange val="0"/>
                </c:ext>
                <c:ext xmlns:c16="http://schemas.microsoft.com/office/drawing/2014/chart" uri="{C3380CC4-5D6E-409C-BE32-E72D297353CC}">
                  <c16:uniqueId val="{00000001-C243-44C1-9E49-90E16B9B634F}"/>
                </c:ext>
              </c:extLst>
            </c:dLbl>
            <c:dLbl>
              <c:idx val="2"/>
              <c:tx>
                <c:strRef>
                  <c:f>Daten_Diagramme!$D$16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{ADA12025-E1B1-409D-852E-6A4562F20A76}</c15:txfldGUID>
                      <c15:f>Daten_Diagramme!$D$16</c15:f>
                      <c15:dlblFieldTableCache>
                        <c:ptCount val="1"/>
                        <c:pt idx="0">
                          <c:v>2.1</c:v>
                        </c:pt>
                      </c15:dlblFieldTableCache>
                    </c15:dlblFTEntry>
                  </c15:dlblFieldTable>
                  <c15:showDataLabelsRange val="0"/>
                </c:ext>
                <c:ext xmlns:c16="http://schemas.microsoft.com/office/drawing/2014/chart" uri="{C3380CC4-5D6E-409C-BE32-E72D297353CC}">
                  <c16:uniqueId val="{00000002-C243-44C1-9E49-90E16B9B634F}"/>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{DA3A43FD-DD1D-4504-934E-01A01DAFB95C}</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C243-44C1-9E49-90E16B9B634F}"/>
                </c:ext>
              </c:extLst>
            </c:dLbl>
            <c:dLbl>
              <c:idx val="4"/>
              <c:tx>
                <c:strRef>
                  <c:f>Daten_Diagramme!$D$18</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{B783321F-C1BE-41E5-9714-AA1A4AFD7DEA}</c15:txfldGUID>
                      <c15:f>Daten_Diagramme!$D$18</c15:f>
                      <c15:dlblFieldTableCache>
                        <c:ptCount val="1"/>
                        <c:pt idx="0">
                          <c:v>-7.3</c:v>
                        </c:pt>
                      </c15:dlblFieldTableCache>
                    </c15:dlblFTEntry>
                  </c15:dlblFieldTable>
                  <c15:showDataLabelsRange val="0"/>
                </c:ext>
                <c:ext xmlns:c16="http://schemas.microsoft.com/office/drawing/2014/chart" uri="{C3380CC4-5D6E-409C-BE32-E72D297353CC}">
                  <c16:uniqueId val="{00000004-C243-44C1-9E49-90E16B9B634F}"/>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{AF39ABCF-0BA6-4B1B-8A09-3CBCFF9DE06B}</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C243-44C1-9E49-90E16B9B634F}"/>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{ACCD8308-C93A-44C5-B0E3-45F3E3ED6E1B}</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C243-44C1-9E49-90E16B9B634F}"/>
                </c:ext>
              </c:extLst>
            </c:dLbl>
            <c:dLbl>
              <c:idx val="7"/>
              <c:tx>
                <c:strRef>
                  <c:f>Daten_Diagramme!$D$21</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{B799EB17-D67A-4447-A5F9-9C6E09178BF6}</c15:txfldGUID>
                      <c15:f>Daten_Diagramme!$D$21</c15:f>
                      <c15:dlblFieldTableCache>
                        <c:ptCount val="1"/>
                        <c:pt idx="0">
                          <c:v>7.0</c:v>
                        </c:pt>
                      </c15:dlblFieldTableCache>
                    </c15:dlblFTEntry>
                  </c15:dlblFieldTable>
                  <c15:showDataLabelsRange val="0"/>
                </c:ext>
                <c:ext xmlns:c16="http://schemas.microsoft.com/office/drawing/2014/chart" uri="{C3380CC4-5D6E-409C-BE32-E72D297353CC}">
                  <c16:uniqueId val="{00000007-C243-44C1-9E49-90E16B9B634F}"/>
                </c:ext>
              </c:extLst>
            </c:dLbl>
            <c:dLbl>
              <c:idx val="8"/>
              <c:tx>
                <c:strRef>
                  <c:f>Daten_Diagramme!$D$22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{C7169896-350B-4CD3-9BF4-010E7E61340A}</c15:txfldGUID>
                      <c15:f>Daten_Diagramme!$D$22</c15:f>
                      <c15:dlblFieldTableCache>
                        <c:ptCount val="1"/>
                        <c:pt idx="0">
                          <c:v>0.9</c:v>
                        </c:pt>
                      </c15:dlblFieldTableCache>
                    </c15:dlblFTEntry>
                  </c15:dlblFieldTable>
                  <c15:showDataLabelsRange val="0"/>
                </c:ext>
                <c:ext xmlns:c16="http://schemas.microsoft.com/office/drawing/2014/chart" uri="{C3380CC4-5D6E-409C-BE32-E72D297353CC}">
                  <c16:uniqueId val="{00000008-C243-44C1-9E49-90E16B9B634F}"/>
                </c:ext>
              </c:extLst>
            </c:dLbl>
            <c:dLbl>
              <c:idx val="9"/>
              <c:tx>
                <c:strRef>
                  <c:f>Daten_Diagramme!$D$23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{888A70B1-3C6C-4A41-98D8-41810CCDE9C3}</c15:txfldGUID>
                      <c15:f>Daten_Diagramme!$D$23</c15:f>
                      <c15:dlblFieldTableCache>
                        <c:ptCount val="1"/>
                        <c:pt idx="0">
                          <c:v>5.4</c:v>
                        </c:pt>
                      </c15:dlblFieldTableCache>
                    </c15:dlblFTEntry>
                  </c15:dlblFieldTable>
                  <c15:showDataLabelsRange val="0"/>
                </c:ext>
                <c:ext xmlns:c16="http://schemas.microsoft.com/office/drawing/2014/chart" uri="{C3380CC4-5D6E-409C-BE32-E72D297353CC}">
                  <c16:uniqueId val="{00000009-C243-44C1-9E49-90E16B9B634F}"/>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{06521831-F5A0-4FC1-99FE-A226B28C9AEA}</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C243-44C1-9E49-90E16B9B634F}"/>
                </c:ext>
              </c:extLst>
            </c:dLbl>
            <c:dLbl>
              <c:idx val="11"/>
              <c:tx>
                <c:strRef>
                  <c:f>Daten_Diagramme!$D$25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{F171EF84-A1C0-4929-AD73-25E5DA72D802}</c15:txfldGUID>
                      <c15:f>Daten_Diagramme!$D$25</c15:f>
                      <c15:dlblFieldTableCache>
                        <c:ptCount val="1"/>
                        <c:pt idx="0">
                          <c:v>3.8</c:v>
                        </c:pt>
                      </c15:dlblFieldTableCache>
                    </c15:dlblFTEntry>
                  </c15:dlblFieldTable>
                  <c15:showDataLabelsRange val="0"/>
                </c:ext>
                <c:ext xmlns:c16="http://schemas.microsoft.com/office/drawing/2014/chart" uri="{C3380CC4-5D6E-409C-BE32-E72D297353CC}">
                  <c16:uniqueId val="{0000000B-C243-44C1-9E49-90E16B9B634F}"/>
                </c:ext>
              </c:extLst>
            </c:dLbl>
            <c:dLbl>
              <c:idx val="12"/>
              <c:tx>
                <c:strRef>
                  <c:f>Daten_Diagramme!$D$26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{9C63B206-2013-4166-A906-AA96D39201EF}</c15:txfldGUID>
                      <c15:f>Daten_Diagramme!$D$26</c15:f>
                      <c15:dlblFieldTableCache>
                        <c:ptCount val="1"/>
                        <c:pt idx="0">
                          <c:v>1.6</c:v>
                        </c:pt>
                      </c15:dlblFieldTableCache>
                    </c15:dlblFTEntry>
                  </c15:dlblFieldTable>
                  <c15:showDataLabelsRange val="0"/>
                </c:ext>
                <c:ext xmlns:c16="http://schemas.microsoft.com/office/drawing/2014/chart" uri="{C3380CC4-5D6E-409C-BE32-E72D297353CC}">
                  <c16:uniqueId val="{0000000C-C243-44C1-9E49-90E16B9B634F}"/>
                </c:ext>
              </c:extLst>
            </c:dLbl>
            <c:dLbl>
              <c:idx val="13"/>
              <c:tx>
                <c:strRef>
                  <c:f>Daten_Diagramme!$D$27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{4924ED43-EEFD-435C-9022-5BA955AB283D}</c15:txfldGUID>
                      <c15:f>Daten_Diagramme!$D$27</c15:f>
                      <c15:dlblFieldTableCache>
                        <c:ptCount val="1"/>
                        <c:pt idx="0">
                          <c:v>3.5</c:v>
                        </c:pt>
                      </c15:dlblFieldTableCache>
                    </c15:dlblFTEntry>
                  </c15:dlblFieldTable>
                  <c15:showDataLabelsRange val="0"/>
                </c:ext>
                <c:ext xmlns:c16="http://schemas.microsoft.com/office/drawing/2014/chart" uri="{C3380CC4-5D6E-409C-BE32-E72D297353CC}">
                  <c16:uniqueId val="{0000000D-C243-44C1-9E49-90E16B9B634F}"/>
                </c:ext>
              </c:extLst>
            </c:dLbl>
            <c:dLbl>
              <c:idx val="14"/>
              <c:tx>
                <c:strRef>
                  <c:f>Daten_Diagramme!$D$28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{F4AC3967-247A-44BA-BC6E-6A3A48F1FA2B}</c15:txfldGUID>
                      <c15:f>Daten_Diagramme!$D$28</c15:f>
                      <c15:dlblFieldTableCache>
                        <c:ptCount val="1"/>
                        <c:pt idx="0">
                          <c:v>6.9</c:v>
                        </c:pt>
                      </c15:dlblFieldTableCache>
                    </c15:dlblFTEntry>
                  </c15:dlblFieldTable>
                  <c15:showDataLabelsRange val="0"/>
                </c:ext>
                <c:ext xmlns:c16="http://schemas.microsoft.com/office/drawing/2014/chart" uri="{C3380CC4-5D6E-409C-BE32-E72D297353CC}">
                  <c16:uniqueId val="{0000000E-C243-44C1-9E49-90E16B9B634F}"/>
                </c:ext>
              </c:extLst>
            </c:dLbl>
            <c:dLbl>
              <c:idx val="15"/>
              <c:tx>
                <c:strRef>
                  <c:f>Daten_Diagramme!$D$29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{069C06D8-280A-47A6-9B8B-FDB67BE38D0C}</c15:txfldGUID>
                      <c15:f>Daten_Diagramme!$D$29</c15:f>
                      <c15:dlblFieldTableCache>
                        <c:ptCount val="1"/>
                        <c:pt idx="0">
                          <c:v>0.3</c:v>
                        </c:pt>
                      </c15:dlblFieldTableCache>
                    </c15:dlblFTEntry>
                  </c15:dlblFieldTable>
                  <c15:showDataLabelsRange val="0"/>
                </c:ext>
                <c:ext xmlns:c16="http://schemas.microsoft.com/office/drawing/2014/chart" uri="{C3380CC4-5D6E-409C-BE32-E72D297353CC}">
                  <c16:uniqueId val="{0000000F-C243-44C1-9E49-90E16B9B634F}"/>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{42CD89B7-309E-4D76-A1D8-B5B4435FE579}</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C243-44C1-9E49-90E16B9B634F}"/>
                </c:ext>
              </c:extLst>
            </c:dLbl>
            <c:dLbl>
              <c:idx val="17"/>
              <c:tx>
                <c:strRef>
                  <c:f>Daten_Diagramme!$D$31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{27B7ADA9-5350-4CF2-B386-2A7F4923CE82}</c15:txfldGUID>
                      <c15:f>Daten_Diagramme!$D$31</c15:f>
                      <c15:dlblFieldTableCache>
                        <c:ptCount val="1"/>
                        <c:pt idx="0">
                          <c:v>-4.1</c:v>
                        </c:pt>
                      </c15:dlblFieldTableCache>
                    </c15:dlblFTEntry>
                  </c15:dlblFieldTable>
                  <c15:showDataLabelsRange val="0"/>
                </c:ext>
                <c:ext xmlns:c16="http://schemas.microsoft.com/office/drawing/2014/chart" uri="{C3380CC4-5D6E-409C-BE32-E72D297353CC}">
                  <c16:uniqueId val="{00000011-C243-44C1-9E49-90E16B9B634F}"/>
                </c:ext>
              </c:extLst>
            </c:dLbl>
            <c:dLbl>
              <c:idx val="18"/>
              <c:tx>
                <c:strRef>
                  <c:f>Daten_Diagramme!$D$32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{E3D80123-9481-4897-9BFC-7C517D78E34A}</c15:txfldGUID>
                      <c15:f>Daten_Diagramme!$D$32</c15:f>
                      <c15:dlblFieldTableCache>
                        <c:ptCount val="1"/>
                        <c:pt idx="0">
                          <c:v>1.9</c:v>
                        </c:pt>
                      </c15:dlblFieldTableCache>
                    </c15:dlblFTEntry>
                  </c15:dlblFieldTable>
                  <c15:showDataLabelsRange val="0"/>
                </c:ext>
                <c:ext xmlns:c16="http://schemas.microsoft.com/office/drawing/2014/chart" uri="{C3380CC4-5D6E-409C-BE32-E72D297353CC}">
                  <c16:uniqueId val="{00000012-C243-44C1-9E49-90E16B9B634F}"/>
                </c:ext>
              </c:extLst>
            </c:dLbl>
            <c:dLbl>
              <c:idx val="19"/>
              <c:tx>
                <c:strRef>
                  <c:f>Daten_Diagramme!$D$33</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{06D97F57-7724-4DFD-83A5-DBC31BC6E1A0}</c15:txfldGUID>
                      <c15:f>Daten_Diagramme!$D$33</c15:f>
                      <c15:dlblFieldTableCache>
                        <c:ptCount val="1"/>
                        <c:pt idx="0">
                          <c:v>7.6</c:v>
                        </c:pt>
                      </c15:dlblFieldTableCache>
                    </c15:dlblFTEntry>
                  </c15:dlblFieldTable>
                  <c15:showDataLabelsRange val="0"/>
                </c:ext>
                <c:ext xmlns:c16="http://schemas.microsoft.com/office/drawing/2014/chart" uri="{C3380CC4-5D6E-409C-BE32-E72D297353CC}">
                  <c16:uniqueId val="{00000013-C243-44C1-9E49-90E16B9B634F}"/>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{8241CE5F-E3ED-4275-A13A-771C95E163AA}</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C243-44C1-9E49-90E16B9B634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{13CECEDB-0654-4E63-B11B-E8558A512547}</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243-44C1-9E49-90E16B9B634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{AC60DE13-238D-471C-B600-3DE5D87FD0BC}</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243-44C1-9E49-90E16B9B634F}"/>
                </c:ext>
              </c:extLst>
            </c:dLbl>
            <c:dLbl>
              <c:idx val="23"/>
              <c:tx>
                <c:strRef>
                  <c:f>Daten_Diagramme!$D$37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{B77EBFE2-0F7D-44B2-9286-6728F558CFFC}</c15:txfldGUID>
                      <c15:f>Daten_Diagramme!$D$37</c15:f>
                      <c15:dlblFieldTableCache>
                        <c:ptCount val="1"/>
                        <c:pt idx="0">
                          <c:v>0.1</c:v>
                        </c:pt>
                      </c15:dlblFieldTableCache>
                    </c15:dlblFTEntry>
                  </c15:dlblFieldTable>
                  <c15:showDataLabelsRange val="0"/>
                </c:ext>
                <c:ext xmlns:c16="http://schemas.microsoft.com/office/drawing/2014/chart" uri="{C3380CC4-5D6E-409C-BE32-E72D297353CC}">
                  <c16:uniqueId val="{00000017-C243-44C1-9E49-90E16B9B634F}"/>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{BD59EDAC-C785-4804-A9C4-0FB83DEDD677}</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C243-44C1-9E49-90E16B9B634F}"/>
                </c:ext>
              </c:extLst>
            </c:dLbl>
            <c:dLbl>
              <c:idx val="25"/>
              <c:tx>
                <c:strRef>
                  <c:f>Daten_Diagramme!$D$39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{09B5BDC8-E56F-4E72-9058-B4FAB3A31A80}</c15:txfldGUID>
                      <c15:f>Daten_Diagramme!$D$39</c15:f>
                      <c15:dlblFieldTableCache>
                        <c:ptCount val="1"/>
                        <c:pt idx="0">
                          <c:v>2.7</c:v>
                        </c:pt>
                      </c15:dlblFieldTableCache>
                    </c15:dlblFTEntry>
                  </c15:dlblFieldTable>
                  <c15:showDataLabelsRange val="0"/>
                </c:ext>
                <c:ext xmlns:c16="http://schemas.microsoft.com/office/drawing/2014/chart" uri="{C3380CC4-5D6E-409C-BE32-E72D297353CC}">
                  <c16:uniqueId val="{00000019-C243-44C1-9E49-90E16B9B634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{DC5C56A8-64F1-4876-B0B4-3D95CCB61750}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243-44C1-9E49-90E16B9B634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{E2F868C5-CD93-4AD8-AD65-3092A5103A95}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243-44C1-9E49-90E16B9B634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{CE2868B8-56FE-43E6-A3B7-7F8C0D90CA48}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243-44C1-9E49-90E16B9B634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{832BAF03-5D92-4C5C-9790-7BDA6F6FCB07}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243-44C1-9E49-90E16B9B634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{76E8EACF-9102-43CA-AADA-A876A64ADB1E}</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243-44C1-9E49-90E16B9B634F}"/>
                </c:ext>
              </c:extLst>
            </c:dLbl>
            <c:dLbl>
              <c:idx val="31"/>
              <c:tx>
                <c:strRef>
                  <c:f>Daten_Diagramme!$D$45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{A8166AB0-A82B-4F58-9BBD-E81EBFE46D78}</c15:txfldGUID>
                      <c15:f>Daten_Diagramme!$D$45</c15:f>
                      <c15:dlblFieldTableCache>
                        <c:ptCount val="1"/>
                        <c:pt idx="0">
                          <c:v>2.7</c:v>
                        </c:pt>
                      </c15:dlblFieldTableCache>
                    </c15:dlblFTEntry>
                  </c15:dlblFieldTable>
                  <c15:showDataLabelsRange val="0"/>
                </c:ext>
                <c:ext xmlns:c16="http://schemas.microsoft.com/office/drawing/2014/chart" uri="{C3380CC4-5D6E-409C-BE32-E72D297353CC}">
                  <c16:uniqueId val="{0000001F-C243-44C1-9E49-90E16B9B63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1.9108445621413921</c:v>
                </c:pt>
                <c:pt idx="1">
                  <c:v>0.13315579227696406</c:v>
                </c:pt>
                <c:pt idx="2">
                  <c:v>2.0576131687242798</c:v>
                </c:pt>
                <c:pt idx="3">
                  <c:v>-2.1128343447965836</c:v>
                </c:pt>
                <c:pt idx="4">
                  <c:v>-7.3258426966292136</c:v>
                </c:pt>
                <c:pt idx="5">
                  <c:v>-1.3061547595487828</c:v>
                </c:pt>
                <c:pt idx="6">
                  <c:v>-1.4821591948764867</c:v>
                </c:pt>
                <c:pt idx="7">
                  <c:v>7.001166861143524</c:v>
                </c:pt>
                <c:pt idx="8">
                  <c:v>0.88729341641831483</c:v>
                </c:pt>
                <c:pt idx="9">
                  <c:v>5.3626869884278863</c:v>
                </c:pt>
                <c:pt idx="10">
                  <c:v>1.2257405515832482</c:v>
                </c:pt>
                <c:pt idx="11">
                  <c:v>3.8327526132404182</c:v>
                </c:pt>
                <c:pt idx="12">
                  <c:v>1.6288951841359773</c:v>
                </c:pt>
                <c:pt idx="13">
                  <c:v>3.503046127067015</c:v>
                </c:pt>
                <c:pt idx="14">
                  <c:v>6.9202453987730062</c:v>
                </c:pt>
                <c:pt idx="15">
                  <c:v>0.33692722371967654</c:v>
                </c:pt>
                <c:pt idx="16">
                  <c:v>2.1037037037037036</c:v>
                </c:pt>
                <c:pt idx="17">
                  <c:v>-4.0640875341930442</c:v>
                </c:pt>
                <c:pt idx="18">
                  <c:v>1.9441401971522454</c:v>
                </c:pt>
                <c:pt idx="19">
                  <c:v>7.6196473551637283</c:v>
                </c:pt>
                <c:pt idx="20">
                  <c:v>0.35288928098808997</c:v>
                </c:pt>
                <c:pt idx="21">
                  <c:v>0</c:v>
                </c:pt>
                <c:pt idx="23">
                  <c:v>0.13315579227696406</c:v>
                </c:pt>
                <c:pt idx="24">
                  <c:v>0.24058065568422771</c:v>
                </c:pt>
                <c:pt idx="25">
                  <c:v>2.7280279758109702</c:v>
                </c:pt>
              </c:numCache>
            </c:numRef>
          </c:val>
          <c:extLst>
            <c:ext xmlns:c16="http://schemas.microsoft.com/office/drawing/2014/chart" uri="{C3380CC4-5D6E-409C-BE32-E72D297353CC}">
              <c16:uniqueId val="{00000020-C243-44C1-9E49-90E16B9B634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{6B9E90FA-0101-4563-BF11-314F65B9CBAD}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243-44C1-9E49-90E16B9B634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{996A5DA9-8F09-4724-85EE-138418D82F21}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243-44C1-9E49-90E16B9B634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{39BE8E4F-9C2F-41DD-B7C3-F59E0E55172C}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243-44C1-9E49-90E16B9B634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{16B76417-B202-4F77-BC9B-8BBB35FD9AE7}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243-44C1-9E49-90E16B9B634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{EF5AD451-B106-45E5-A469-32DA70D4B970}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243-44C1-9E49-90E16B9B634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{CB38DE40-1862-45AB-8317-25422CA5D7CC}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243-44C1-9E49-90E16B9B634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{B4664CE3-D7B3-46AA-A5B7-4D4ABFCF8A83}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243-44C1-9E49-90E16B9B634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{91AFD646-9E72-4D5E-9527-9A02558D2A42}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243-44C1-9E49-90E16B9B634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{605D17D7-299F-454C-8828-EDC85537DCF5}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243-44C1-9E49-90E16B9B634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{28D99AD3-CB65-4D7A-A759-B1657B5A878A}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243-44C1-9E49-90E16B9B634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{82B91947-407C-4257-AE5A-CFB0CA28BA9D}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243-44C1-9E49-90E16B9B634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{51C73343-8BFE-47BD-A614-35F90E8969E3}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243-44C1-9E49-90E16B9B634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{B8DAFDFC-BFA7-47DF-A2D5-2FC4BE77DD68}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243-44C1-9E49-90E16B9B634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{474A4AAA-D2EB-4B5B-9061-D96B80C16D89}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243-44C1-9E49-90E16B9B634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{CD89FE20-8051-440D-A909-80E4F2EF9BF1}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243-44C1-9E49-90E16B9B634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{4C1F2483-F04C-425B-806C-DEB1C1B0E2BD}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243-44C1-9E49-90E16B9B634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{78F6ED88-21D6-411F-83B6-B10238E81735}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243-44C1-9E49-90E16B9B634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{BDF7AFFA-41FF-41F7-8FE1-A8A9B6A7EB38}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243-44C1-9E49-90E16B9B634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{03D87F30-4724-4941-ADF9-C6DE9354877B}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243-44C1-9E49-90E16B9B634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{6BCEE821-CB07-41F2-9543-4FCEF21B3163}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243-44C1-9E49-90E16B9B634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{77AA38F7-990C-4D58-A0CE-3423E746446C}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243-44C1-9E49-90E16B9B634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{7A78C43B-3B7E-4B98-96B2-82F82501367F}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243-44C1-9E49-90E16B9B634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{EE6744BC-2329-4D0D-9B88-CDBD7ACF26B7}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243-44C1-9E49-90E16B9B634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{4D61EDF4-674B-4247-84A3-050B1EA5DCD8}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243-44C1-9E49-90E16B9B634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{DB86BEDE-3DBB-4073-8928-EEFEB49E8BB4}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243-44C1-9E49-90E16B9B634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{BF8C0E26-0555-4E9D-8B10-F782026FF1AD}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243-44C1-9E49-90E16B9B634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{3FA73D64-9AEA-4565-93AB-4C80147B8452}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243-44C1-9E49-90E16B9B634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{E1230756-54E6-40C0-BEBD-F5AFFBA117C4}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243-44C1-9E49-90E16B9B634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{0DD4F985-D417-42AC-9A4E-EC511C7C31CB}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243-44C1-9E49-90E16B9B634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{DB699CA8-43AC-4799-94B8-54404F63F459}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243-44C1-9E49-90E16B9B634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{99D1839F-32EE-404B-BCDB-C2A7C1A076EF}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243-44C1-9E49-90E16B9B634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{0FE1CB5D-513D-47AD-9A59-CE844889455B}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243-44C1-9E49-90E16B9B63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243-44C1-9E49-90E16B9B634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243-44C1-9E49-90E16B9B634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{C592CC59-F558-4B93-BEAE-017CAA38CDE0}</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14DC-4FAE-8FC8-9429C0406DCB}"/>
                </c:ext>
              </c:extLst>
            </c:dLbl>
            <c:dLbl>
              <c:idx val="1"/>
              <c:tx>
                <c:strRef>
                  <c:f>Daten_Diagramme!$E$15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{8CEBFFC8-A776-40D3-9A50-133558406C0F}</c15:txfldGUID>
                      <c15:f>Daten_Diagramme!$E$15</c15:f>
                      <c15:dlblFieldTableCache>
                        <c:ptCount val="1"/>
                        <c:pt idx="0">
                          <c:v>-4.5</c:v>
                        </c:pt>
                      </c15:dlblFieldTableCache>
                    </c15:dlblFTEntry>
                  </c15:dlblFieldTable>
                  <c15:showDataLabelsRange val="0"/>
                </c:ext>
                <c:ext xmlns:c16="http://schemas.microsoft.com/office/drawing/2014/chart" uri="{C3380CC4-5D6E-409C-BE32-E72D297353CC}">
                  <c16:uniqueId val="{00000001-14DC-4FAE-8FC8-9429C0406DCB}"/>
                </c:ext>
              </c:extLst>
            </c:dLbl>
            <c:dLbl>
              <c:idx val="2"/>
              <c:tx>
                <c:strRef>
                  <c:f>Daten_Diagramme!$E$16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{D4F82BC8-B1B5-4449-9C0D-D6A4D93BF4D2}</c15:txfldGUID>
                      <c15:f>Daten_Diagramme!$E$16</c15:f>
                      <c15:dlblFieldTableCache>
                        <c:ptCount val="1"/>
                        <c:pt idx="0">
                          <c:v>-4.2</c:v>
                        </c:pt>
                      </c15:dlblFieldTableCache>
                    </c15:dlblFTEntry>
                  </c15:dlblFieldTable>
                  <c15:showDataLabelsRange val="0"/>
                </c:ext>
                <c:ext xmlns:c16="http://schemas.microsoft.com/office/drawing/2014/chart" uri="{C3380CC4-5D6E-409C-BE32-E72D297353CC}">
                  <c16:uniqueId val="{00000002-14DC-4FAE-8FC8-9429C0406DCB}"/>
                </c:ext>
              </c:extLst>
            </c:dLbl>
            <c:dLbl>
              <c:idx val="3"/>
              <c:tx>
                <c:strRef>
                  <c:f>Daten_Diagramme!$E$17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{BB08DEF0-0C69-4C15-9679-D507677D65FF}</c15:txfldGUID>
                      <c15:f>Daten_Diagramme!$E$17</c15:f>
                      <c15:dlblFieldTableCache>
                        <c:ptCount val="1"/>
                        <c:pt idx="0">
                          <c:v>-7.2</c:v>
                        </c:pt>
                      </c15:dlblFieldTableCache>
                    </c15:dlblFTEntry>
                  </c15:dlblFieldTable>
                  <c15:showDataLabelsRange val="0"/>
                </c:ext>
                <c:ext xmlns:c16="http://schemas.microsoft.com/office/drawing/2014/chart" uri="{C3380CC4-5D6E-409C-BE32-E72D297353CC}">
                  <c16:uniqueId val="{00000003-14DC-4FAE-8FC8-9429C0406DCB}"/>
                </c:ext>
              </c:extLst>
            </c:dLbl>
            <c:dLbl>
              <c:idx val="4"/>
              <c:tx>
                <c:strRef>
                  <c:f>Daten_Diagramme!$E$18</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{DEC7A6FF-1CFC-478E-A2A8-2AD18930845E}</c15:txfldGUID>
                      <c15:f>Daten_Diagramme!$E$18</c15:f>
                      <c15:dlblFieldTableCache>
                        <c:ptCount val="1"/>
                        <c:pt idx="0">
                          <c:v>-11.9</c:v>
                        </c:pt>
                      </c15:dlblFieldTableCache>
                    </c15:dlblFTEntry>
                  </c15:dlblFieldTable>
                  <c15:showDataLabelsRange val="0"/>
                </c:ext>
                <c:ext xmlns:c16="http://schemas.microsoft.com/office/drawing/2014/chart" uri="{C3380CC4-5D6E-409C-BE32-E72D297353CC}">
                  <c16:uniqueId val="{00000004-14DC-4FAE-8FC8-9429C0406DCB}"/>
                </c:ext>
              </c:extLst>
            </c:dLbl>
            <c:dLbl>
              <c:idx val="5"/>
              <c:tx>
                <c:strRef>
                  <c:f>Daten_Diagramme!$E$19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{4E5F1093-97D7-4C4A-B50D-9E8366E73E91}</c15:txfldGUID>
                      <c15:f>Daten_Diagramme!$E$19</c15:f>
                      <c15:dlblFieldTableCache>
                        <c:ptCount val="1"/>
                        <c:pt idx="0">
                          <c:v>-4.0</c:v>
                        </c:pt>
                      </c15:dlblFieldTableCache>
                    </c15:dlblFTEntry>
                  </c15:dlblFieldTable>
                  <c15:showDataLabelsRange val="0"/>
                </c:ext>
                <c:ext xmlns:c16="http://schemas.microsoft.com/office/drawing/2014/chart" uri="{C3380CC4-5D6E-409C-BE32-E72D297353CC}">
                  <c16:uniqueId val="{00000005-14DC-4FAE-8FC8-9429C0406DCB}"/>
                </c:ext>
              </c:extLst>
            </c:dLbl>
            <c:dLbl>
              <c:idx val="6"/>
              <c:tx>
                <c:strRef>
                  <c:f>Daten_Diagramme!$E$20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{19A2D01A-B718-4592-A24B-2ADA523B473E}</c15:txfldGUID>
                      <c15:f>Daten_Diagramme!$E$20</c15:f>
                      <c15:dlblFieldTableCache>
                        <c:ptCount val="1"/>
                        <c:pt idx="0">
                          <c:v>-4.0</c:v>
                        </c:pt>
                      </c15:dlblFieldTableCache>
                    </c15:dlblFTEntry>
                  </c15:dlblFieldTable>
                  <c15:showDataLabelsRange val="0"/>
                </c:ext>
                <c:ext xmlns:c16="http://schemas.microsoft.com/office/drawing/2014/chart" uri="{C3380CC4-5D6E-409C-BE32-E72D297353CC}">
                  <c16:uniqueId val="{00000006-14DC-4FAE-8FC8-9429C0406DCB}"/>
                </c:ext>
              </c:extLst>
            </c:dLbl>
            <c:dLbl>
              <c:idx val="7"/>
              <c:tx>
                <c:strRef>
                  <c:f>Daten_Diagramme!$E$21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{96A11262-FDAA-4D9C-A824-378F3A918539}</c15:txfldGUID>
                      <c15:f>Daten_Diagramme!$E$21</c15:f>
                      <c15:dlblFieldTableCache>
                        <c:ptCount val="1"/>
                        <c:pt idx="0">
                          <c:v>-3.3</c:v>
                        </c:pt>
                      </c15:dlblFieldTableCache>
                    </c15:dlblFTEntry>
                  </c15:dlblFieldTable>
                  <c15:showDataLabelsRange val="0"/>
                </c:ext>
                <c:ext xmlns:c16="http://schemas.microsoft.com/office/drawing/2014/chart" uri="{C3380CC4-5D6E-409C-BE32-E72D297353CC}">
                  <c16:uniqueId val="{00000007-14DC-4FAE-8FC8-9429C0406DCB}"/>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{91CB8444-4584-449E-9612-F22BDEFD17FC}</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14DC-4FAE-8FC8-9429C0406DCB}"/>
                </c:ext>
              </c:extLst>
            </c:dLbl>
            <c:dLbl>
              <c:idx val="9"/>
              <c:tx>
                <c:strRef>
                  <c:f>Daten_Diagramme!$E$23</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{DA1347E8-07C2-41E0-AC7E-72E55370C2BF}</c15:txfldGUID>
                      <c15:f>Daten_Diagramme!$E$23</c15:f>
                      <c15:dlblFieldTableCache>
                        <c:ptCount val="1"/>
                        <c:pt idx="0">
                          <c:v>8.2</c:v>
                        </c:pt>
                      </c15:dlblFieldTableCache>
                    </c15:dlblFTEntry>
                  </c15:dlblFieldTable>
                  <c15:showDataLabelsRange val="0"/>
                </c:ext>
                <c:ext xmlns:c16="http://schemas.microsoft.com/office/drawing/2014/chart" uri="{C3380CC4-5D6E-409C-BE32-E72D297353CC}">
                  <c16:uniqueId val="{00000009-14DC-4FAE-8FC8-9429C0406DCB}"/>
                </c:ext>
              </c:extLst>
            </c:dLbl>
            <c:dLbl>
              <c:idx val="10"/>
              <c:tx>
                <c:strRef>
                  <c:f>Daten_Diagramme!$E$24</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{4BFD63AD-E5BD-4966-8722-CF1E4C099892}</c15:txfldGUID>
                      <c15:f>Daten_Diagramme!$E$24</c15:f>
                      <c15:dlblFieldTableCache>
                        <c:ptCount val="1"/>
                        <c:pt idx="0">
                          <c:v>-7.3</c:v>
                        </c:pt>
                      </c15:dlblFieldTableCache>
                    </c15:dlblFTEntry>
                  </c15:dlblFieldTable>
                  <c15:showDataLabelsRange val="0"/>
                </c:ext>
                <c:ext xmlns:c16="http://schemas.microsoft.com/office/drawing/2014/chart" uri="{C3380CC4-5D6E-409C-BE32-E72D297353CC}">
                  <c16:uniqueId val="{0000000A-14DC-4FAE-8FC8-9429C0406DCB}"/>
                </c:ext>
              </c:extLst>
            </c:dLbl>
            <c:dLbl>
              <c:idx val="11"/>
              <c:tx>
                <c:strRef>
                  <c:f>Daten_Diagramme!$E$25</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{2619A0CC-5456-464D-8F6C-8F8DADCB9941}</c15:txfldGUID>
                      <c15:f>Daten_Diagramme!$E$25</c15:f>
                      <c15:dlblFieldTableCache>
                        <c:ptCount val="1"/>
                        <c:pt idx="0">
                          <c:v>6.6</c:v>
                        </c:pt>
                      </c15:dlblFieldTableCache>
                    </c15:dlblFTEntry>
                  </c15:dlblFieldTable>
                  <c15:showDataLabelsRange val="0"/>
                </c:ext>
                <c:ext xmlns:c16="http://schemas.microsoft.com/office/drawing/2014/chart" uri="{C3380CC4-5D6E-409C-BE32-E72D297353CC}">
                  <c16:uniqueId val="{0000000B-14DC-4FAE-8FC8-9429C0406DCB}"/>
                </c:ext>
              </c:extLst>
            </c:dLbl>
            <c:dLbl>
              <c:idx val="12"/>
              <c:tx>
                <c:strRef>
                  <c:f>Daten_Diagramme!$E$26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{37901659-1457-4DF0-BD16-60A0D0974FB4}</c15:txfldGUID>
                      <c15:f>Daten_Diagramme!$E$26</c15:f>
                      <c15:dlblFieldTableCache>
                        <c:ptCount val="1"/>
                        <c:pt idx="0">
                          <c:v>-6.3</c:v>
                        </c:pt>
                      </c15:dlblFieldTableCache>
                    </c15:dlblFTEntry>
                  </c15:dlblFieldTable>
                  <c15:showDataLabelsRange val="0"/>
                </c:ext>
                <c:ext xmlns:c16="http://schemas.microsoft.com/office/drawing/2014/chart" uri="{C3380CC4-5D6E-409C-BE32-E72D297353CC}">
                  <c16:uniqueId val="{0000000C-14DC-4FAE-8FC8-9429C0406DCB}"/>
                </c:ext>
              </c:extLst>
            </c:dLbl>
            <c:dLbl>
              <c:idx val="13"/>
              <c:tx>
                <c:strRef>
                  <c:f>Daten_Diagramme!$E$27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{F83753B7-F8A5-40DC-BE66-75E47075F88A}</c15:txfldGUID>
                      <c15:f>Daten_Diagramme!$E$27</c15:f>
                      <c15:dlblFieldTableCache>
                        <c:ptCount val="1"/>
                        <c:pt idx="0">
                          <c:v>-3.8</c:v>
                        </c:pt>
                      </c15:dlblFieldTableCache>
                    </c15:dlblFTEntry>
                  </c15:dlblFieldTable>
                  <c15:showDataLabelsRange val="0"/>
                </c:ext>
                <c:ext xmlns:c16="http://schemas.microsoft.com/office/drawing/2014/chart" uri="{C3380CC4-5D6E-409C-BE32-E72D297353CC}">
                  <c16:uniqueId val="{0000000D-14DC-4FAE-8FC8-9429C0406DCB}"/>
                </c:ext>
              </c:extLst>
            </c:dLbl>
            <c:dLbl>
              <c:idx val="14"/>
              <c:tx>
                <c:strRef>
                  <c:f>Daten_Diagramme!$E$28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{7E01AA35-948F-44A1-AEFF-22C1C699455C}</c15:txfldGUID>
                      <c15:f>Daten_Diagramme!$E$28</c15:f>
                      <c15:dlblFieldTableCache>
                        <c:ptCount val="1"/>
                        <c:pt idx="0">
                          <c:v>-3.7</c:v>
                        </c:pt>
                      </c15:dlblFieldTableCache>
                    </c15:dlblFTEntry>
                  </c15:dlblFieldTable>
                  <c15:showDataLabelsRange val="0"/>
                </c:ext>
                <c:ext xmlns:c16="http://schemas.microsoft.com/office/drawing/2014/chart" uri="{C3380CC4-5D6E-409C-BE32-E72D297353CC}">
                  <c16:uniqueId val="{0000000E-14DC-4FAE-8FC8-9429C0406DCB}"/>
                </c:ext>
              </c:extLst>
            </c:dLbl>
            <c:dLbl>
              <c:idx val="15"/>
              <c:tx>
                <c:strRef>
                  <c:f>Daten_Diagramme!$E$29</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{A3D7AE22-70F7-4D9F-87EB-57F5ED8495D9}</c15:txfldGUID>
                      <c15:f>Daten_Diagramme!$E$29</c15:f>
                      <c15:dlblFieldTableCache>
                        <c:ptCount val="1"/>
                        <c:pt idx="0">
                          <c:v>-12.6</c:v>
                        </c:pt>
                      </c15:dlblFieldTableCache>
                    </c15:dlblFTEntry>
                  </c15:dlblFieldTable>
                  <c15:showDataLabelsRange val="0"/>
                </c:ext>
                <c:ext xmlns:c16="http://schemas.microsoft.com/office/drawing/2014/chart" uri="{C3380CC4-5D6E-409C-BE32-E72D297353CC}">
                  <c16:uniqueId val="{0000000F-14DC-4FAE-8FC8-9429C0406DCB}"/>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{C8D23234-0A10-4010-A1DA-FB5F821BE0A8}</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14DC-4FAE-8FC8-9429C0406DCB}"/>
                </c:ext>
              </c:extLst>
            </c:dLbl>
            <c:dLbl>
              <c:idx val="17"/>
              <c:tx>
                <c:strRef>
                  <c:f>Daten_Diagramme!$E$31</c:f>
                  <c:strCache>
                    <c:ptCount val="1"/>
                    <c:pt idx="0">
                      <c:v>-20.1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{C5E3ABA6-FDC1-4D69-A7F3-784569F239ED}</c15:txfldGUID>
                      <c15:f>Daten_Diagramme!$E$31</c15:f>
                      <c15:dlblFieldTableCache>
                        <c:ptCount val="1"/>
                        <c:pt idx="0">
                          <c:v>-20.1</c:v>
                        </c:pt>
                      </c15:dlblFieldTableCache>
                    </c15:dlblFTEntry>
                  </c15:dlblFieldTable>
                  <c15:showDataLabelsRange val="0"/>
                </c:ext>
                <c:ext xmlns:c16="http://schemas.microsoft.com/office/drawing/2014/chart" uri="{C3380CC4-5D6E-409C-BE32-E72D297353CC}">
                  <c16:uniqueId val="{00000011-14DC-4FAE-8FC8-9429C0406DCB}"/>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{9093EE1A-C05F-4AAD-BF8F-EED4B14582E7}</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14DC-4FAE-8FC8-9429C0406DCB}"/>
                </c:ext>
              </c:extLst>
            </c:dLbl>
            <c:dLbl>
              <c:idx val="19"/>
              <c:tx>
                <c:strRef>
                  <c:f>Daten_Diagramme!$E$33</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{EF45B09A-2468-462C-8EBD-9ACC9FB4F336}</c15:txfldGUID>
                      <c15:f>Daten_Diagramme!$E$33</c15:f>
                      <c15:dlblFieldTableCache>
                        <c:ptCount val="1"/>
                        <c:pt idx="0">
                          <c:v>5.1</c:v>
                        </c:pt>
                      </c15:dlblFieldTableCache>
                    </c15:dlblFTEntry>
                  </c15:dlblFieldTable>
                  <c15:showDataLabelsRange val="0"/>
                </c:ext>
                <c:ext xmlns:c16="http://schemas.microsoft.com/office/drawing/2014/chart" uri="{C3380CC4-5D6E-409C-BE32-E72D297353CC}">
                  <c16:uniqueId val="{00000013-14DC-4FAE-8FC8-9429C0406DCB}"/>
                </c:ext>
              </c:extLst>
            </c:dLbl>
            <c:dLbl>
              <c:idx val="20"/>
              <c:tx>
                <c:strRef>
                  <c:f>Daten_Diagramme!$E$34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{B416B98D-34EA-4E90-9330-5F32825502AF}</c15:txfldGUID>
                      <c15:f>Daten_Diagramme!$E$34</c15:f>
                      <c15:dlblFieldTableCache>
                        <c:ptCount val="1"/>
                        <c:pt idx="0">
                          <c:v>-3.3</c:v>
                        </c:pt>
                      </c15:dlblFieldTableCache>
                    </c15:dlblFTEntry>
                  </c15:dlblFieldTable>
                  <c15:showDataLabelsRange val="0"/>
                </c:ext>
                <c:ext xmlns:c16="http://schemas.microsoft.com/office/drawing/2014/chart" uri="{C3380CC4-5D6E-409C-BE32-E72D297353CC}">
                  <c16:uniqueId val="{00000014-14DC-4FAE-8FC8-9429C0406DC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{26979A88-E3D3-40FB-98D8-D2D9139F1719}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4DC-4FAE-8FC8-9429C0406DC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{06279E43-AC08-4E0B-9039-21CC1B19E7D8}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4DC-4FAE-8FC8-9429C0406DCB}"/>
                </c:ext>
              </c:extLst>
            </c:dLbl>
            <c:dLbl>
              <c:idx val="23"/>
              <c:tx>
                <c:strRef>
                  <c:f>Daten_Diagramme!$E$37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{8177BE00-38BC-44A2-A779-C7F6120F452E}</c15:txfldGUID>
                      <c15:f>Daten_Diagramme!$E$37</c15:f>
                      <c15:dlblFieldTableCache>
                        <c:ptCount val="1"/>
                        <c:pt idx="0">
                          <c:v>-4.5</c:v>
                        </c:pt>
                      </c15:dlblFieldTableCache>
                    </c15:dlblFTEntry>
                  </c15:dlblFieldTable>
                  <c15:showDataLabelsRange val="0"/>
                </c:ext>
                <c:ext xmlns:c16="http://schemas.microsoft.com/office/drawing/2014/chart" uri="{C3380CC4-5D6E-409C-BE32-E72D297353CC}">
                  <c16:uniqueId val="{00000017-14DC-4FAE-8FC8-9429C0406DCB}"/>
                </c:ext>
              </c:extLst>
            </c:dLbl>
            <c:dLbl>
              <c:idx val="24"/>
              <c:tx>
                <c:strRef>
                  <c:f>Daten_Diagramme!$E$38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{4997EA53-B1B3-45A3-8572-49D0CEDC007A}</c15:txfldGUID>
                      <c15:f>Daten_Diagramme!$E$38</c15:f>
                      <c15:dlblFieldTableCache>
                        <c:ptCount val="1"/>
                        <c:pt idx="0">
                          <c:v>-5.7</c:v>
                        </c:pt>
                      </c15:dlblFieldTableCache>
                    </c15:dlblFTEntry>
                  </c15:dlblFieldTable>
                  <c15:showDataLabelsRange val="0"/>
                </c:ext>
                <c:ext xmlns:c16="http://schemas.microsoft.com/office/drawing/2014/chart" uri="{C3380CC4-5D6E-409C-BE32-E72D297353CC}">
                  <c16:uniqueId val="{00000018-14DC-4FAE-8FC8-9429C0406DCB}"/>
                </c:ext>
              </c:extLst>
            </c:dLbl>
            <c:dLbl>
              <c:idx val="25"/>
              <c:tx>
                <c:strRef>
                  <c:f>Daten_Diagramme!$E$39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{5521CE88-238C-436D-A396-447D111D86D3}</c15:txfldGUID>
                      <c15:f>Daten_Diagramme!$E$39</c15:f>
                      <c15:dlblFieldTableCache>
                        <c:ptCount val="1"/>
                        <c:pt idx="0">
                          <c:v>-2.4</c:v>
                        </c:pt>
                      </c15:dlblFieldTableCache>
                    </c15:dlblFTEntry>
                  </c15:dlblFieldTable>
                  <c15:showDataLabelsRange val="0"/>
                </c:ext>
                <c:ext xmlns:c16="http://schemas.microsoft.com/office/drawing/2014/chart" uri="{C3380CC4-5D6E-409C-BE32-E72D297353CC}">
                  <c16:uniqueId val="{00000019-14DC-4FAE-8FC8-9429C0406DC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{79F16BF5-37E0-4593-A53E-DD09A934308F}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4DC-4FAE-8FC8-9429C0406DC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{3D172CBB-920F-4369-93BD-FE5156CCC4BF}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4DC-4FAE-8FC8-9429C0406DC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{014CBB72-D4F1-469A-A0CC-DCC0630B6D0A}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4DC-4FAE-8FC8-9429C0406DC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{29DD5C37-2B37-4475-BCE7-B7E20D1AAE73}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4DC-4FAE-8FC8-9429C0406DC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{8BE5A6B8-C1F6-48F6-A2A3-E9C162841DAA}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4DC-4FAE-8FC8-9429C0406DCB}"/>
                </c:ext>
              </c:extLst>
            </c:dLbl>
            <c:dLbl>
              <c:idx val="31"/>
              <c:tx>
                <c:strRef>
                  <c:f>Daten_Diagramme!$E$45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{2F67F3D7-A27F-4655-BCC1-D1503D8D851F}</c15:txfldGUID>
                      <c15:f>Daten_Diagramme!$E$45</c15:f>
                      <c15:dlblFieldTableCache>
                        <c:ptCount val="1"/>
                        <c:pt idx="0">
                          <c:v>-2.4</c:v>
                        </c:pt>
                      </c15:dlblFieldTableCache>
                    </c15:dlblFTEntry>
                  </c15:dlblFieldTable>
                  <c15:showDataLabelsRange val="0"/>
                </c:ext>
                <c:ext xmlns:c16="http://schemas.microsoft.com/office/drawing/2014/chart" uri="{C3380CC4-5D6E-409C-BE32-E72D297353CC}">
                  <c16:uniqueId val="{0000001F-14DC-4FAE-8FC8-9429C0406D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-2.9047718274640548</c:v>
                </c:pt>
                <c:pt idx="1">
                  <c:v>-4.4609665427509295</c:v>
                </c:pt>
                <c:pt idx="2">
                  <c:v>-4.166666666666667</c:v>
                </c:pt>
                <c:pt idx="3">
                  <c:v>-7.1782178217821784</c:v>
                </c:pt>
                <c:pt idx="4">
                  <c:v>-11.895910780669144</c:v>
                </c:pt>
                <c:pt idx="5">
                  <c:v>-4.0481400437636763</c:v>
                </c:pt>
                <c:pt idx="6">
                  <c:v>-4.0133779264214047</c:v>
                </c:pt>
                <c:pt idx="7">
                  <c:v>-3.2573289902280131</c:v>
                </c:pt>
                <c:pt idx="8">
                  <c:v>-0.98182577814915395</c:v>
                </c:pt>
                <c:pt idx="9">
                  <c:v>8.1553398058252426</c:v>
                </c:pt>
                <c:pt idx="10">
                  <c:v>-7.3069852941176467</c:v>
                </c:pt>
                <c:pt idx="11">
                  <c:v>6.617647058823529</c:v>
                </c:pt>
                <c:pt idx="12">
                  <c:v>-6.3157894736842106</c:v>
                </c:pt>
                <c:pt idx="13">
                  <c:v>-3.810835629017447</c:v>
                </c:pt>
                <c:pt idx="14">
                  <c:v>-3.7313432835820897</c:v>
                </c:pt>
                <c:pt idx="15">
                  <c:v>-12.552301255230125</c:v>
                </c:pt>
                <c:pt idx="16">
                  <c:v>2.8673835125448028</c:v>
                </c:pt>
                <c:pt idx="17">
                  <c:v>-20.140515222482435</c:v>
                </c:pt>
                <c:pt idx="18">
                  <c:v>9.6246390760346481E-2</c:v>
                </c:pt>
                <c:pt idx="19">
                  <c:v>5.1312649164677806</c:v>
                </c:pt>
                <c:pt idx="20">
                  <c:v>-3.320101046553591</c:v>
                </c:pt>
                <c:pt idx="21">
                  <c:v>0</c:v>
                </c:pt>
                <c:pt idx="23">
                  <c:v>-4.4609665427509295</c:v>
                </c:pt>
                <c:pt idx="24">
                  <c:v>-5.651913875598086</c:v>
                </c:pt>
                <c:pt idx="25">
                  <c:v>-2.4335197723481503</c:v>
                </c:pt>
              </c:numCache>
            </c:numRef>
          </c:val>
          <c:extLst>
            <c:ext xmlns:c16="http://schemas.microsoft.com/office/drawing/2014/chart" uri="{C3380CC4-5D6E-409C-BE32-E72D297353CC}">
              <c16:uniqueId val="{00000020-14DC-4FAE-8FC8-9429C0406DC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{BA77D4DF-9BA4-4A59-A1CE-305393CABB6E}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4DC-4FAE-8FC8-9429C0406DC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{E44F1E91-72E7-459E-B0DA-6D04DD31A67C}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4DC-4FAE-8FC8-9429C0406DC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{1FEC7B67-F601-478C-A524-6C60BC9F30B8}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4DC-4FAE-8FC8-9429C0406DC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{3F31B49F-4529-4B7D-88F4-0D2D58059C5D}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4DC-4FAE-8FC8-9429C0406DC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{9E211C4F-83F7-4D69-A76F-1F08E42332E4}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4DC-4FAE-8FC8-9429C0406DC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{A4FAF9AE-BB8D-49CF-88FB-36DA1B799CD8}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4DC-4FAE-8FC8-9429C0406DC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{3398C3FA-04B5-43BE-8FCD-8084284D9B09}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4DC-4FAE-8FC8-9429C0406DC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{F5E6C814-C101-4E78-BEF8-2AD10FFBEB23}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4DC-4FAE-8FC8-9429C0406DC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{1FFA3B04-283A-410B-A633-DF6C3101F302}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4DC-4FAE-8FC8-9429C0406DC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{A9286D96-1053-49A0-856F-47A7334D56B7}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4DC-4FAE-8FC8-9429C0406DC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{E985DEB6-0330-41CB-98BB-25D636496243}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4DC-4FAE-8FC8-9429C0406DC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{B9DF5034-A294-41B9-A737-7F3FEF564411}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4DC-4FAE-8FC8-9429C0406DC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{CDF44FE7-C7FA-44BA-AAD0-47904DFA0100}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4DC-4FAE-8FC8-9429C0406DC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{B5329BE3-6B80-4A38-BAB9-98AAD91C461F}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4DC-4FAE-8FC8-9429C0406DC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{AD39ACD0-6212-4758-BE2E-31E39A86530E}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4DC-4FAE-8FC8-9429C0406DC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{6807AC4D-55D4-4294-8835-5F55A47B838A}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4DC-4FAE-8FC8-9429C0406DC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{E3AE1A99-184D-467A-A51E-BAB5268413D1}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4DC-4FAE-8FC8-9429C0406DC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{3597EEB2-8438-4BE8-9423-018BDE2D7CDD}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4DC-4FAE-8FC8-9429C0406DC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{97CCBC44-C30E-47FD-999F-240EA283F561}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4DC-4FAE-8FC8-9429C0406DC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{E3DDA74C-B207-40DB-B387-E4F70715EFB1}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4DC-4FAE-8FC8-9429C0406DC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{84FA4109-6BEB-487B-BD9F-2663441484AE}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4DC-4FAE-8FC8-9429C0406DC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{37F0A219-E102-4A0E-9C5A-EECF383D4992}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4DC-4FAE-8FC8-9429C0406DC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{EEB6995A-5BDB-4AB2-8A7D-09D256AD14E3}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4DC-4FAE-8FC8-9429C0406DC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{D66054BA-C224-4E5B-80AA-D538D5DD7074}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4DC-4FAE-8FC8-9429C0406DC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{D3F75ACE-FCC8-4ADB-BA29-CCECF1CADBD5}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4DC-4FAE-8FC8-9429C0406DC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{91AA56B0-C957-4D2E-B85A-4F26951C1670}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4DC-4FAE-8FC8-9429C0406DC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{B0879831-8121-4CDA-85E9-0BF495285BA8}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4DC-4FAE-8FC8-9429C0406DC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{6A2884E1-BDAD-4890-A3BF-12985F51BAD2}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4DC-4FAE-8FC8-9429C0406DC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{95936287-20DC-4CF0-8754-32175311DAFB}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4DC-4FAE-8FC8-9429C0406DC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{DF911DB5-D5B0-4EFC-9294-E85887BADF2B}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4DC-4FAE-8FC8-9429C0406DC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{BF05E307-DBF0-4D1F-8E88-904239B8A449}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4DC-4FAE-8FC8-9429C0406DC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{2E3B9D83-2CC1-4A03-A700-266CD58C6547}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4DC-4FAE-8FC8-9429C0406D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4DC-4FAE-8FC8-9429C0406DC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4DC-4FAE-8FC8-9429C0406DC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{CB8D5893-17B3-4D31-8294-C46A0010BF43}</c15:txfldGUID>
                      <c15:f>Diagramm!$I$46</c15:f>
                      <c15:dlblFieldTableCache>
                        <c:ptCount val="1"/>
                      </c15:dlblFieldTableCache>
                    </c15:dlblFTEntry>
                  </c15:dlblFieldTable>
                  <c15:showDataLabelsRange val="0"/>
                </c:ext>
                <c:ext xmlns:c16="http://schemas.microsoft.com/office/drawing/2014/chart" uri="{C3380CC4-5D6E-409C-BE32-E72D297353CC}">
                  <c16:uniqueId val="{00000000-4DFB-4E8C-B805-F8C50D421FC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{89E747CB-E695-46FD-832F-E5FB672AFA7F}</c15:txfldGUID>
                      <c15:f>Diagramm!$I$47</c15:f>
                      <c15:dlblFieldTableCache>
                        <c:ptCount val="1"/>
                      </c15:dlblFieldTableCache>
                    </c15:dlblFTEntry>
                  </c15:dlblFieldTable>
                  <c15:showDataLabelsRange val="0"/>
                </c:ext>
                <c:ext xmlns:c16="http://schemas.microsoft.com/office/drawing/2014/chart" uri="{C3380CC4-5D6E-409C-BE32-E72D297353CC}">
                  <c16:uniqueId val="{00000001-4DFB-4E8C-B805-F8C50D421FC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{83CFB25F-E7BF-49DB-87A6-AB0CDE6F2114}</c15:txfldGUID>
                      <c15:f>Diagramm!$I$48</c15:f>
                      <c15:dlblFieldTableCache>
                        <c:ptCount val="1"/>
                      </c15:dlblFieldTableCache>
                    </c15:dlblFTEntry>
                  </c15:dlblFieldTable>
                  <c15:showDataLabelsRange val="0"/>
                </c:ext>
                <c:ext xmlns:c16="http://schemas.microsoft.com/office/drawing/2014/chart" uri="{C3380CC4-5D6E-409C-BE32-E72D297353CC}">
                  <c16:uniqueId val="{00000002-4DFB-4E8C-B805-F8C50D421FC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{B9E5A905-9582-4CD8-B05D-A851AAD53A75}</c15:txfldGUID>
                      <c15:f>Diagramm!$I$49</c15:f>
                      <c15:dlblFieldTableCache>
                        <c:ptCount val="1"/>
                      </c15:dlblFieldTableCache>
                    </c15:dlblFTEntry>
                  </c15:dlblFieldTable>
                  <c15:showDataLabelsRange val="0"/>
                </c:ext>
                <c:ext xmlns:c16="http://schemas.microsoft.com/office/drawing/2014/chart" uri="{C3380CC4-5D6E-409C-BE32-E72D297353CC}">
                  <c16:uniqueId val="{00000003-4DFB-4E8C-B805-F8C50D421FC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{E5AB68E7-A888-4C1A-AAAF-3571C5A02A4F}</c15:txfldGUID>
                      <c15:f>Diagramm!$I$50</c15:f>
                      <c15:dlblFieldTableCache>
                        <c:ptCount val="1"/>
                      </c15:dlblFieldTableCache>
                    </c15:dlblFTEntry>
                  </c15:dlblFieldTable>
                  <c15:showDataLabelsRange val="0"/>
                </c:ext>
                <c:ext xmlns:c16="http://schemas.microsoft.com/office/drawing/2014/chart" uri="{C3380CC4-5D6E-409C-BE32-E72D297353CC}">
                  <c16:uniqueId val="{00000004-4DFB-4E8C-B805-F8C50D421FC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{56314C3B-1524-499D-819C-3E433E913D4E}</c15:txfldGUID>
                      <c15:f>Diagramm!$I$51</c15:f>
                      <c15:dlblFieldTableCache>
                        <c:ptCount val="1"/>
                      </c15:dlblFieldTableCache>
                    </c15:dlblFTEntry>
                  </c15:dlblFieldTable>
                  <c15:showDataLabelsRange val="0"/>
                </c:ext>
                <c:ext xmlns:c16="http://schemas.microsoft.com/office/drawing/2014/chart" uri="{C3380CC4-5D6E-409C-BE32-E72D297353CC}">
                  <c16:uniqueId val="{00000005-4DFB-4E8C-B805-F8C50D421FC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{9A79525E-F976-45DF-BFCB-2627DFDDB1B2}</c15:txfldGUID>
                      <c15:f>Diagramm!$I$52</c15:f>
                      <c15:dlblFieldTableCache>
                        <c:ptCount val="1"/>
                      </c15:dlblFieldTableCache>
                    </c15:dlblFTEntry>
                  </c15:dlblFieldTable>
                  <c15:showDataLabelsRange val="0"/>
                </c:ext>
                <c:ext xmlns:c16="http://schemas.microsoft.com/office/drawing/2014/chart" uri="{C3380CC4-5D6E-409C-BE32-E72D297353CC}">
                  <c16:uniqueId val="{00000006-4DFB-4E8C-B805-F8C50D421FC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{5FEFE729-2611-4D00-8BC5-583D30789E0C}</c15:txfldGUID>
                      <c15:f>Diagramm!$I$53</c15:f>
                      <c15:dlblFieldTableCache>
                        <c:ptCount val="1"/>
                      </c15:dlblFieldTableCache>
                    </c15:dlblFTEntry>
                  </c15:dlblFieldTable>
                  <c15:showDataLabelsRange val="0"/>
                </c:ext>
                <c:ext xmlns:c16="http://schemas.microsoft.com/office/drawing/2014/chart" uri="{C3380CC4-5D6E-409C-BE32-E72D297353CC}">
                  <c16:uniqueId val="{00000007-4DFB-4E8C-B805-F8C50D421FC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{0CBCC50C-D4DD-4A5C-9117-BEA3A177EEC0}</c15:txfldGUID>
                      <c15:f>Diagramm!$I$54</c15:f>
                      <c15:dlblFieldTableCache>
                        <c:ptCount val="1"/>
                      </c15:dlblFieldTableCache>
                    </c15:dlblFTEntry>
                  </c15:dlblFieldTable>
                  <c15:showDataLabelsRange val="0"/>
                </c:ext>
                <c:ext xmlns:c16="http://schemas.microsoft.com/office/drawing/2014/chart" uri="{C3380CC4-5D6E-409C-BE32-E72D297353CC}">
                  <c16:uniqueId val="{00000008-4DFB-4E8C-B805-F8C50D421FC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{D00765DE-1E31-402D-ADA6-16D65EF2D778}</c15:txfldGUID>
                      <c15:f>Diagramm!$I$55</c15:f>
                      <c15:dlblFieldTableCache>
                        <c:ptCount val="1"/>
                      </c15:dlblFieldTableCache>
                    </c15:dlblFTEntry>
                  </c15:dlblFieldTable>
                  <c15:showDataLabelsRange val="0"/>
                </c:ext>
                <c:ext xmlns:c16="http://schemas.microsoft.com/office/drawing/2014/chart" uri="{C3380CC4-5D6E-409C-BE32-E72D297353CC}">
                  <c16:uniqueId val="{00000009-4DFB-4E8C-B805-F8C50D421FC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{DD6E2060-2731-4497-91EB-3ED1DF4307EC}</c15:txfldGUID>
                      <c15:f>Diagramm!$I$56</c15:f>
                      <c15:dlblFieldTableCache>
                        <c:ptCount val="1"/>
                      </c15:dlblFieldTableCache>
                    </c15:dlblFTEntry>
                  </c15:dlblFieldTable>
                  <c15:showDataLabelsRange val="0"/>
                </c:ext>
                <c:ext xmlns:c16="http://schemas.microsoft.com/office/drawing/2014/chart" uri="{C3380CC4-5D6E-409C-BE32-E72D297353CC}">
                  <c16:uniqueId val="{0000000A-4DFB-4E8C-B805-F8C50D421FC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{51C8836C-42E7-4420-A99A-C6DA961BCAB4}</c15:txfldGUID>
                      <c15:f>Diagramm!$I$57</c15:f>
                      <c15:dlblFieldTableCache>
                        <c:ptCount val="1"/>
                      </c15:dlblFieldTableCache>
                    </c15:dlblFTEntry>
                  </c15:dlblFieldTable>
                  <c15:showDataLabelsRange val="0"/>
                </c:ext>
                <c:ext xmlns:c16="http://schemas.microsoft.com/office/drawing/2014/chart" uri="{C3380CC4-5D6E-409C-BE32-E72D297353CC}">
                  <c16:uniqueId val="{0000000B-4DFB-4E8C-B805-F8C50D421FC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{24D4F0F7-13B0-490B-90C1-AC01526404F8}</c15:txfldGUID>
                      <c15:f>Diagramm!$I$58</c15:f>
                      <c15:dlblFieldTableCache>
                        <c:ptCount val="1"/>
                      </c15:dlblFieldTableCache>
                    </c15:dlblFTEntry>
                  </c15:dlblFieldTable>
                  <c15:showDataLabelsRange val="0"/>
                </c:ext>
                <c:ext xmlns:c16="http://schemas.microsoft.com/office/drawing/2014/chart" uri="{C3380CC4-5D6E-409C-BE32-E72D297353CC}">
                  <c16:uniqueId val="{0000000C-4DFB-4E8C-B805-F8C50D421FC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{16F0DB08-B22B-479A-A6CB-924CC6F80A5B}</c15:txfldGUID>
                      <c15:f>Diagramm!$I$59</c15:f>
                      <c15:dlblFieldTableCache>
                        <c:ptCount val="1"/>
                      </c15:dlblFieldTableCache>
                    </c15:dlblFTEntry>
                  </c15:dlblFieldTable>
                  <c15:showDataLabelsRange val="0"/>
                </c:ext>
                <c:ext xmlns:c16="http://schemas.microsoft.com/office/drawing/2014/chart" uri="{C3380CC4-5D6E-409C-BE32-E72D297353CC}">
                  <c16:uniqueId val="{0000000D-4DFB-4E8C-B805-F8C50D421FC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{C170AB06-E423-45FB-886D-233FD816645D}</c15:txfldGUID>
                      <c15:f>Diagramm!$I$60</c15:f>
                      <c15:dlblFieldTableCache>
                        <c:ptCount val="1"/>
                      </c15:dlblFieldTableCache>
                    </c15:dlblFTEntry>
                  </c15:dlblFieldTable>
                  <c15:showDataLabelsRange val="0"/>
                </c:ext>
                <c:ext xmlns:c16="http://schemas.microsoft.com/office/drawing/2014/chart" uri="{C3380CC4-5D6E-409C-BE32-E72D297353CC}">
                  <c16:uniqueId val="{0000000E-4DFB-4E8C-B805-F8C50D421FC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{EC13D27E-0431-405E-8F25-05C691518CED}</c15:txfldGUID>
                      <c15:f>Diagramm!$I$61</c15:f>
                      <c15:dlblFieldTableCache>
                        <c:ptCount val="1"/>
                      </c15:dlblFieldTableCache>
                    </c15:dlblFTEntry>
                  </c15:dlblFieldTable>
                  <c15:showDataLabelsRange val="0"/>
                </c:ext>
                <c:ext xmlns:c16="http://schemas.microsoft.com/office/drawing/2014/chart" uri="{C3380CC4-5D6E-409C-BE32-E72D297353CC}">
                  <c16:uniqueId val="{0000000F-4DFB-4E8C-B805-F8C50D421FC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{84A16716-BC6A-47CC-829F-CB4DD9951B1C}</c15:txfldGUID>
                      <c15:f>Diagramm!$I$62</c15:f>
                      <c15:dlblFieldTableCache>
                        <c:ptCount val="1"/>
                      </c15:dlblFieldTableCache>
                    </c15:dlblFTEntry>
                  </c15:dlblFieldTable>
                  <c15:showDataLabelsRange val="0"/>
                </c:ext>
                <c:ext xmlns:c16="http://schemas.microsoft.com/office/drawing/2014/chart" uri="{C3380CC4-5D6E-409C-BE32-E72D297353CC}">
                  <c16:uniqueId val="{00000010-4DFB-4E8C-B805-F8C50D421FC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{13D586B9-6CFB-4793-A965-1C06C613382C}</c15:txfldGUID>
                      <c15:f>Diagramm!$I$63</c15:f>
                      <c15:dlblFieldTableCache>
                        <c:ptCount val="1"/>
                      </c15:dlblFieldTableCache>
                    </c15:dlblFTEntry>
                  </c15:dlblFieldTable>
                  <c15:showDataLabelsRange val="0"/>
                </c:ext>
                <c:ext xmlns:c16="http://schemas.microsoft.com/office/drawing/2014/chart" uri="{C3380CC4-5D6E-409C-BE32-E72D297353CC}">
                  <c16:uniqueId val="{00000011-4DFB-4E8C-B805-F8C50D421FC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{A95C176D-D377-4A74-9517-96249D878EFC}</c15:txfldGUID>
                      <c15:f>Diagramm!$I$64</c15:f>
                      <c15:dlblFieldTableCache>
                        <c:ptCount val="1"/>
                      </c15:dlblFieldTableCache>
                    </c15:dlblFTEntry>
                  </c15:dlblFieldTable>
                  <c15:showDataLabelsRange val="0"/>
                </c:ext>
                <c:ext xmlns:c16="http://schemas.microsoft.com/office/drawing/2014/chart" uri="{C3380CC4-5D6E-409C-BE32-E72D297353CC}">
                  <c16:uniqueId val="{00000012-4DFB-4E8C-B805-F8C50D421FC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{9D0F31EB-4FFA-4ED9-A0B2-BF417E1E9910}</c15:txfldGUID>
                      <c15:f>Diagramm!$I$65</c15:f>
                      <c15:dlblFieldTableCache>
                        <c:ptCount val="1"/>
                      </c15:dlblFieldTableCache>
                    </c15:dlblFTEntry>
                  </c15:dlblFieldTable>
                  <c15:showDataLabelsRange val="0"/>
                </c:ext>
                <c:ext xmlns:c16="http://schemas.microsoft.com/office/drawing/2014/chart" uri="{C3380CC4-5D6E-409C-BE32-E72D297353CC}">
                  <c16:uniqueId val="{00000013-4DFB-4E8C-B805-F8C50D421FC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{387C822F-BB4A-4013-ABEA-2C3C2BEF15ED}</c15:txfldGUID>
                      <c15:f>Diagramm!$I$66</c15:f>
                      <c15:dlblFieldTableCache>
                        <c:ptCount val="1"/>
                      </c15:dlblFieldTableCache>
                    </c15:dlblFTEntry>
                  </c15:dlblFieldTable>
                  <c15:showDataLabelsRange val="0"/>
                </c:ext>
                <c:ext xmlns:c16="http://schemas.microsoft.com/office/drawing/2014/chart" uri="{C3380CC4-5D6E-409C-BE32-E72D297353CC}">
                  <c16:uniqueId val="{00000014-4DFB-4E8C-B805-F8C50D421FC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{04C85CA7-997A-42F7-8C7C-F308049C0F74}</c15:txfldGUID>
                      <c15:f>Diagramm!$I$67</c15:f>
                      <c15:dlblFieldTableCache>
                        <c:ptCount val="1"/>
                      </c15:dlblFieldTableCache>
                    </c15:dlblFTEntry>
                  </c15:dlblFieldTable>
                  <c15:showDataLabelsRange val="0"/>
                </c:ext>
                <c:ext xmlns:c16="http://schemas.microsoft.com/office/drawing/2014/chart" uri="{C3380CC4-5D6E-409C-BE32-E72D297353CC}">
                  <c16:uniqueId val="{00000015-4DFB-4E8C-B805-F8C50D421F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DFB-4E8C-B805-F8C50D421FC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{EB17C139-405B-4999-8CA7-7466EA3EDFD1}</c15:txfldGUID>
                      <c15:f>Diagramm!$K$46</c15:f>
                      <c15:dlblFieldTableCache>
                        <c:ptCount val="1"/>
                      </c15:dlblFieldTableCache>
                    </c15:dlblFTEntry>
                  </c15:dlblFieldTable>
                  <c15:showDataLabelsRange val="0"/>
                </c:ext>
                <c:ext xmlns:c16="http://schemas.microsoft.com/office/drawing/2014/chart" uri="{C3380CC4-5D6E-409C-BE32-E72D297353CC}">
                  <c16:uniqueId val="{00000017-4DFB-4E8C-B805-F8C50D421FC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{C4B7283E-38E2-4EE9-AB0E-11188003F8AB}</c15:txfldGUID>
                      <c15:f>Diagramm!$K$47</c15:f>
                      <c15:dlblFieldTableCache>
                        <c:ptCount val="1"/>
                      </c15:dlblFieldTableCache>
                    </c15:dlblFTEntry>
                  </c15:dlblFieldTable>
                  <c15:showDataLabelsRange val="0"/>
                </c:ext>
                <c:ext xmlns:c16="http://schemas.microsoft.com/office/drawing/2014/chart" uri="{C3380CC4-5D6E-409C-BE32-E72D297353CC}">
                  <c16:uniqueId val="{00000018-4DFB-4E8C-B805-F8C50D421FC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{CC836E5B-C5F8-4A2E-9A54-AA46A4A49F0A}</c15:txfldGUID>
                      <c15:f>Diagramm!$K$48</c15:f>
                      <c15:dlblFieldTableCache>
                        <c:ptCount val="1"/>
                      </c15:dlblFieldTableCache>
                    </c15:dlblFTEntry>
                  </c15:dlblFieldTable>
                  <c15:showDataLabelsRange val="0"/>
                </c:ext>
                <c:ext xmlns:c16="http://schemas.microsoft.com/office/drawing/2014/chart" uri="{C3380CC4-5D6E-409C-BE32-E72D297353CC}">
                  <c16:uniqueId val="{00000019-4DFB-4E8C-B805-F8C50D421FC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{ECF0684F-D791-4AAC-9788-B9885849722A}</c15:txfldGUID>
                      <c15:f>Diagramm!$K$49</c15:f>
                      <c15:dlblFieldTableCache>
                        <c:ptCount val="1"/>
                      </c15:dlblFieldTableCache>
                    </c15:dlblFTEntry>
                  </c15:dlblFieldTable>
                  <c15:showDataLabelsRange val="0"/>
                </c:ext>
                <c:ext xmlns:c16="http://schemas.microsoft.com/office/drawing/2014/chart" uri="{C3380CC4-5D6E-409C-BE32-E72D297353CC}">
                  <c16:uniqueId val="{0000001A-4DFB-4E8C-B805-F8C50D421FC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{11EB3CFB-FE91-4031-B584-859842DE99F8}</c15:txfldGUID>
                      <c15:f>Diagramm!$K$50</c15:f>
                      <c15:dlblFieldTableCache>
                        <c:ptCount val="1"/>
                      </c15:dlblFieldTableCache>
                    </c15:dlblFTEntry>
                  </c15:dlblFieldTable>
                  <c15:showDataLabelsRange val="0"/>
                </c:ext>
                <c:ext xmlns:c16="http://schemas.microsoft.com/office/drawing/2014/chart" uri="{C3380CC4-5D6E-409C-BE32-E72D297353CC}">
                  <c16:uniqueId val="{0000001B-4DFB-4E8C-B805-F8C50D421FC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{3BC4EFE4-72F5-41C5-84A9-9E8649BB8321}</c15:txfldGUID>
                      <c15:f>Diagramm!$K$51</c15:f>
                      <c15:dlblFieldTableCache>
                        <c:ptCount val="1"/>
                      </c15:dlblFieldTableCache>
                    </c15:dlblFTEntry>
                  </c15:dlblFieldTable>
                  <c15:showDataLabelsRange val="0"/>
                </c:ext>
                <c:ext xmlns:c16="http://schemas.microsoft.com/office/drawing/2014/chart" uri="{C3380CC4-5D6E-409C-BE32-E72D297353CC}">
                  <c16:uniqueId val="{0000001C-4DFB-4E8C-B805-F8C50D421FC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{23EB577C-36FD-47C0-8D6C-1460B6F9BBB8}</c15:txfldGUID>
                      <c15:f>Diagramm!$K$52</c15:f>
                      <c15:dlblFieldTableCache>
                        <c:ptCount val="1"/>
                      </c15:dlblFieldTableCache>
                    </c15:dlblFTEntry>
                  </c15:dlblFieldTable>
                  <c15:showDataLabelsRange val="0"/>
                </c:ext>
                <c:ext xmlns:c16="http://schemas.microsoft.com/office/drawing/2014/chart" uri="{C3380CC4-5D6E-409C-BE32-E72D297353CC}">
                  <c16:uniqueId val="{0000001D-4DFB-4E8C-B805-F8C50D421FC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{8559D08D-B4A3-405F-A0D0-1252B8C763E9}</c15:txfldGUID>
                      <c15:f>Diagramm!$K$53</c15:f>
                      <c15:dlblFieldTableCache>
                        <c:ptCount val="1"/>
                      </c15:dlblFieldTableCache>
                    </c15:dlblFTEntry>
                  </c15:dlblFieldTable>
                  <c15:showDataLabelsRange val="0"/>
                </c:ext>
                <c:ext xmlns:c16="http://schemas.microsoft.com/office/drawing/2014/chart" uri="{C3380CC4-5D6E-409C-BE32-E72D297353CC}">
                  <c16:uniqueId val="{0000001E-4DFB-4E8C-B805-F8C50D421FC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{990D7410-7539-4666-A5BF-581223254088}</c15:txfldGUID>
                      <c15:f>Diagramm!$K$54</c15:f>
                      <c15:dlblFieldTableCache>
                        <c:ptCount val="1"/>
                      </c15:dlblFieldTableCache>
                    </c15:dlblFTEntry>
                  </c15:dlblFieldTable>
                  <c15:showDataLabelsRange val="0"/>
                </c:ext>
                <c:ext xmlns:c16="http://schemas.microsoft.com/office/drawing/2014/chart" uri="{C3380CC4-5D6E-409C-BE32-E72D297353CC}">
                  <c16:uniqueId val="{0000001F-4DFB-4E8C-B805-F8C50D421FC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{670054A1-24BD-4952-AA87-31C80D920239}</c15:txfldGUID>
                      <c15:f>Diagramm!$K$55</c15:f>
                      <c15:dlblFieldTableCache>
                        <c:ptCount val="1"/>
                      </c15:dlblFieldTableCache>
                    </c15:dlblFTEntry>
                  </c15:dlblFieldTable>
                  <c15:showDataLabelsRange val="0"/>
                </c:ext>
                <c:ext xmlns:c16="http://schemas.microsoft.com/office/drawing/2014/chart" uri="{C3380CC4-5D6E-409C-BE32-E72D297353CC}">
                  <c16:uniqueId val="{00000020-4DFB-4E8C-B805-F8C50D421FC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{0F120E14-C3C6-4153-A87F-E891D0DF9F65}</c15:txfldGUID>
                      <c15:f>Diagramm!$K$56</c15:f>
                      <c15:dlblFieldTableCache>
                        <c:ptCount val="1"/>
                      </c15:dlblFieldTableCache>
                    </c15:dlblFTEntry>
                  </c15:dlblFieldTable>
                  <c15:showDataLabelsRange val="0"/>
                </c:ext>
                <c:ext xmlns:c16="http://schemas.microsoft.com/office/drawing/2014/chart" uri="{C3380CC4-5D6E-409C-BE32-E72D297353CC}">
                  <c16:uniqueId val="{00000021-4DFB-4E8C-B805-F8C50D421FC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{8BFC9706-C713-4946-849F-A0EAF3CAF6DF}</c15:txfldGUID>
                      <c15:f>Diagramm!$K$57</c15:f>
                      <c15:dlblFieldTableCache>
                        <c:ptCount val="1"/>
                      </c15:dlblFieldTableCache>
                    </c15:dlblFTEntry>
                  </c15:dlblFieldTable>
                  <c15:showDataLabelsRange val="0"/>
                </c:ext>
                <c:ext xmlns:c16="http://schemas.microsoft.com/office/drawing/2014/chart" uri="{C3380CC4-5D6E-409C-BE32-E72D297353CC}">
                  <c16:uniqueId val="{00000022-4DFB-4E8C-B805-F8C50D421FC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{863D54C5-6292-4498-8A30-2C9304B4D815}</c15:txfldGUID>
                      <c15:f>Diagramm!$K$58</c15:f>
                      <c15:dlblFieldTableCache>
                        <c:ptCount val="1"/>
                      </c15:dlblFieldTableCache>
                    </c15:dlblFTEntry>
                  </c15:dlblFieldTable>
                  <c15:showDataLabelsRange val="0"/>
                </c:ext>
                <c:ext xmlns:c16="http://schemas.microsoft.com/office/drawing/2014/chart" uri="{C3380CC4-5D6E-409C-BE32-E72D297353CC}">
                  <c16:uniqueId val="{00000023-4DFB-4E8C-B805-F8C50D421FC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{BFDBA06E-0BB5-4FAB-B9D7-B2408A74814F}</c15:txfldGUID>
                      <c15:f>Diagramm!$K$59</c15:f>
                      <c15:dlblFieldTableCache>
                        <c:ptCount val="1"/>
                      </c15:dlblFieldTableCache>
                    </c15:dlblFTEntry>
                  </c15:dlblFieldTable>
                  <c15:showDataLabelsRange val="0"/>
                </c:ext>
                <c:ext xmlns:c16="http://schemas.microsoft.com/office/drawing/2014/chart" uri="{C3380CC4-5D6E-409C-BE32-E72D297353CC}">
                  <c16:uniqueId val="{00000024-4DFB-4E8C-B805-F8C50D421FC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{EC017928-DB67-4C1A-B9B1-FA3499A38BD7}</c15:txfldGUID>
                      <c15:f>Diagramm!$K$60</c15:f>
                      <c15:dlblFieldTableCache>
                        <c:ptCount val="1"/>
                      </c15:dlblFieldTableCache>
                    </c15:dlblFTEntry>
                  </c15:dlblFieldTable>
                  <c15:showDataLabelsRange val="0"/>
                </c:ext>
                <c:ext xmlns:c16="http://schemas.microsoft.com/office/drawing/2014/chart" uri="{C3380CC4-5D6E-409C-BE32-E72D297353CC}">
                  <c16:uniqueId val="{00000025-4DFB-4E8C-B805-F8C50D421FC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{801B9459-9A22-4EA2-9B77-E298A125FB37}</c15:txfldGUID>
                      <c15:f>Diagramm!$K$61</c15:f>
                      <c15:dlblFieldTableCache>
                        <c:ptCount val="1"/>
                      </c15:dlblFieldTableCache>
                    </c15:dlblFTEntry>
                  </c15:dlblFieldTable>
                  <c15:showDataLabelsRange val="0"/>
                </c:ext>
                <c:ext xmlns:c16="http://schemas.microsoft.com/office/drawing/2014/chart" uri="{C3380CC4-5D6E-409C-BE32-E72D297353CC}">
                  <c16:uniqueId val="{00000026-4DFB-4E8C-B805-F8C50D421FC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{B3D0E656-8A6E-44EF-BD82-A21080FCBC71}</c15:txfldGUID>
                      <c15:f>Diagramm!$K$62</c15:f>
                      <c15:dlblFieldTableCache>
                        <c:ptCount val="1"/>
                      </c15:dlblFieldTableCache>
                    </c15:dlblFTEntry>
                  </c15:dlblFieldTable>
                  <c15:showDataLabelsRange val="0"/>
                </c:ext>
                <c:ext xmlns:c16="http://schemas.microsoft.com/office/drawing/2014/chart" uri="{C3380CC4-5D6E-409C-BE32-E72D297353CC}">
                  <c16:uniqueId val="{00000027-4DFB-4E8C-B805-F8C50D421FC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{7AB1AD9C-77CD-477A-A45C-04576452D6C5}</c15:txfldGUID>
                      <c15:f>Diagramm!$K$63</c15:f>
                      <c15:dlblFieldTableCache>
                        <c:ptCount val="1"/>
                      </c15:dlblFieldTableCache>
                    </c15:dlblFTEntry>
                  </c15:dlblFieldTable>
                  <c15:showDataLabelsRange val="0"/>
                </c:ext>
                <c:ext xmlns:c16="http://schemas.microsoft.com/office/drawing/2014/chart" uri="{C3380CC4-5D6E-409C-BE32-E72D297353CC}">
                  <c16:uniqueId val="{00000028-4DFB-4E8C-B805-F8C50D421FC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{DA12AE4E-406E-48C4-931F-C5E37EAD36A6}</c15:txfldGUID>
                      <c15:f>Diagramm!$K$64</c15:f>
                      <c15:dlblFieldTableCache>
                        <c:ptCount val="1"/>
                      </c15:dlblFieldTableCache>
                    </c15:dlblFTEntry>
                  </c15:dlblFieldTable>
                  <c15:showDataLabelsRange val="0"/>
                </c:ext>
                <c:ext xmlns:c16="http://schemas.microsoft.com/office/drawing/2014/chart" uri="{C3380CC4-5D6E-409C-BE32-E72D297353CC}">
                  <c16:uniqueId val="{00000029-4DFB-4E8C-B805-F8C50D421FC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{D563BD6E-6EF7-4C8D-9B57-E5610337CC80}</c15:txfldGUID>
                      <c15:f>Diagramm!$K$65</c15:f>
                      <c15:dlblFieldTableCache>
                        <c:ptCount val="1"/>
                      </c15:dlblFieldTableCache>
                    </c15:dlblFTEntry>
                  </c15:dlblFieldTable>
                  <c15:showDataLabelsRange val="0"/>
                </c:ext>
                <c:ext xmlns:c16="http://schemas.microsoft.com/office/drawing/2014/chart" uri="{C3380CC4-5D6E-409C-BE32-E72D297353CC}">
                  <c16:uniqueId val="{0000002A-4DFB-4E8C-B805-F8C50D421FC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{A7EFF94C-B339-4570-81BE-F9E24E17A6C8}</c15:txfldGUID>
                      <c15:f>Diagramm!$K$66</c15:f>
                      <c15:dlblFieldTableCache>
                        <c:ptCount val="1"/>
                      </c15:dlblFieldTableCache>
                    </c15:dlblFTEntry>
                  </c15:dlblFieldTable>
                  <c15:showDataLabelsRange val="0"/>
                </c:ext>
                <c:ext xmlns:c16="http://schemas.microsoft.com/office/drawing/2014/chart" uri="{C3380CC4-5D6E-409C-BE32-E72D297353CC}">
                  <c16:uniqueId val="{0000002B-4DFB-4E8C-B805-F8C50D421FC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{A6C2FD81-63BE-459D-B24D-9301AD33C311}</c15:txfldGUID>
                      <c15:f>Diagramm!$K$67</c15:f>
                      <c15:dlblFieldTableCache>
                        <c:ptCount val="1"/>
                      </c15:dlblFieldTableCache>
                    </c15:dlblFTEntry>
                  </c15:dlblFieldTable>
                  <c15:showDataLabelsRange val="0"/>
                </c:ext>
                <c:ext xmlns:c16="http://schemas.microsoft.com/office/drawing/2014/chart" uri="{C3380CC4-5D6E-409C-BE32-E72D297353CC}">
                  <c16:uniqueId val="{0000002C-4DFB-4E8C-B805-F8C50D421FC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DFB-4E8C-B805-F8C50D421FC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{5D524FE4-7341-4D17-9B66-2763D53D6A1E}</c15:txfldGUID>
                      <c15:f>Diagramm!$J$46</c15:f>
                      <c15:dlblFieldTableCache>
                        <c:ptCount val="1"/>
                      </c15:dlblFieldTableCache>
                    </c15:dlblFTEntry>
                  </c15:dlblFieldTable>
                  <c15:showDataLabelsRange val="0"/>
                </c:ext>
                <c:ext xmlns:c16="http://schemas.microsoft.com/office/drawing/2014/chart" uri="{C3380CC4-5D6E-409C-BE32-E72D297353CC}">
                  <c16:uniqueId val="{0000002E-4DFB-4E8C-B805-F8C50D421FC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{F644F270-EA43-4FAA-A529-56C44855109E}</c15:txfldGUID>
                      <c15:f>Diagramm!$J$47</c15:f>
                      <c15:dlblFieldTableCache>
                        <c:ptCount val="1"/>
                      </c15:dlblFieldTableCache>
                    </c15:dlblFTEntry>
                  </c15:dlblFieldTable>
                  <c15:showDataLabelsRange val="0"/>
                </c:ext>
                <c:ext xmlns:c16="http://schemas.microsoft.com/office/drawing/2014/chart" uri="{C3380CC4-5D6E-409C-BE32-E72D297353CC}">
                  <c16:uniqueId val="{0000002F-4DFB-4E8C-B805-F8C50D421FC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{B23471D8-A73F-42BD-8C46-CC2EC20112A4}</c15:txfldGUID>
                      <c15:f>Diagramm!$J$48</c15:f>
                      <c15:dlblFieldTableCache>
                        <c:ptCount val="1"/>
                      </c15:dlblFieldTableCache>
                    </c15:dlblFTEntry>
                  </c15:dlblFieldTable>
                  <c15:showDataLabelsRange val="0"/>
                </c:ext>
                <c:ext xmlns:c16="http://schemas.microsoft.com/office/drawing/2014/chart" uri="{C3380CC4-5D6E-409C-BE32-E72D297353CC}">
                  <c16:uniqueId val="{00000030-4DFB-4E8C-B805-F8C50D421FC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{E4F857A6-6665-43E9-90DF-F4EA03D55690}</c15:txfldGUID>
                      <c15:f>Diagramm!$J$49</c15:f>
                      <c15:dlblFieldTableCache>
                        <c:ptCount val="1"/>
                      </c15:dlblFieldTableCache>
                    </c15:dlblFTEntry>
                  </c15:dlblFieldTable>
                  <c15:showDataLabelsRange val="0"/>
                </c:ext>
                <c:ext xmlns:c16="http://schemas.microsoft.com/office/drawing/2014/chart" uri="{C3380CC4-5D6E-409C-BE32-E72D297353CC}">
                  <c16:uniqueId val="{00000031-4DFB-4E8C-B805-F8C50D421FC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{896B5FE4-8CA2-4AA4-9424-857C0A7F0C3F}</c15:txfldGUID>
                      <c15:f>Diagramm!$J$50</c15:f>
                      <c15:dlblFieldTableCache>
                        <c:ptCount val="1"/>
                      </c15:dlblFieldTableCache>
                    </c15:dlblFTEntry>
                  </c15:dlblFieldTable>
                  <c15:showDataLabelsRange val="0"/>
                </c:ext>
                <c:ext xmlns:c16="http://schemas.microsoft.com/office/drawing/2014/chart" uri="{C3380CC4-5D6E-409C-BE32-E72D297353CC}">
                  <c16:uniqueId val="{00000032-4DFB-4E8C-B805-F8C50D421FC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{F6CC0B53-5B19-4E33-80AA-A46F5660ADB9}</c15:txfldGUID>
                      <c15:f>Diagramm!$J$51</c15:f>
                      <c15:dlblFieldTableCache>
                        <c:ptCount val="1"/>
                      </c15:dlblFieldTableCache>
                    </c15:dlblFTEntry>
                  </c15:dlblFieldTable>
                  <c15:showDataLabelsRange val="0"/>
                </c:ext>
                <c:ext xmlns:c16="http://schemas.microsoft.com/office/drawing/2014/chart" uri="{C3380CC4-5D6E-409C-BE32-E72D297353CC}">
                  <c16:uniqueId val="{00000033-4DFB-4E8C-B805-F8C50D421FC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{893B97F6-B77C-496F-A64D-72D1E16017D1}</c15:txfldGUID>
                      <c15:f>Diagramm!$J$52</c15:f>
                      <c15:dlblFieldTableCache>
                        <c:ptCount val="1"/>
                      </c15:dlblFieldTableCache>
                    </c15:dlblFTEntry>
                  </c15:dlblFieldTable>
                  <c15:showDataLabelsRange val="0"/>
                </c:ext>
                <c:ext xmlns:c16="http://schemas.microsoft.com/office/drawing/2014/chart" uri="{C3380CC4-5D6E-409C-BE32-E72D297353CC}">
                  <c16:uniqueId val="{00000034-4DFB-4E8C-B805-F8C50D421FC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{62553030-0B91-4045-9989-C15BFF282F94}</c15:txfldGUID>
                      <c15:f>Diagramm!$J$53</c15:f>
                      <c15:dlblFieldTableCache>
                        <c:ptCount val="1"/>
                      </c15:dlblFieldTableCache>
                    </c15:dlblFTEntry>
                  </c15:dlblFieldTable>
                  <c15:showDataLabelsRange val="0"/>
                </c:ext>
                <c:ext xmlns:c16="http://schemas.microsoft.com/office/drawing/2014/chart" uri="{C3380CC4-5D6E-409C-BE32-E72D297353CC}">
                  <c16:uniqueId val="{00000035-4DFB-4E8C-B805-F8C50D421FC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{AD3FB938-278A-4794-9F34-F9D9C568A4AA}</c15:txfldGUID>
                      <c15:f>Diagramm!$J$54</c15:f>
                      <c15:dlblFieldTableCache>
                        <c:ptCount val="1"/>
                      </c15:dlblFieldTableCache>
                    </c15:dlblFTEntry>
                  </c15:dlblFieldTable>
                  <c15:showDataLabelsRange val="0"/>
                </c:ext>
                <c:ext xmlns:c16="http://schemas.microsoft.com/office/drawing/2014/chart" uri="{C3380CC4-5D6E-409C-BE32-E72D297353CC}">
                  <c16:uniqueId val="{00000036-4DFB-4E8C-B805-F8C50D421FC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{6DFD42C2-6CEF-4317-9081-4609189ED28E}</c15:txfldGUID>
                      <c15:f>Diagramm!$J$55</c15:f>
                      <c15:dlblFieldTableCache>
                        <c:ptCount val="1"/>
                      </c15:dlblFieldTableCache>
                    </c15:dlblFTEntry>
                  </c15:dlblFieldTable>
                  <c15:showDataLabelsRange val="0"/>
                </c:ext>
                <c:ext xmlns:c16="http://schemas.microsoft.com/office/drawing/2014/chart" uri="{C3380CC4-5D6E-409C-BE32-E72D297353CC}">
                  <c16:uniqueId val="{00000037-4DFB-4E8C-B805-F8C50D421FC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{A52864D9-20C5-4C44-89F0-CB35B21B3EB5}</c15:txfldGUID>
                      <c15:f>Diagramm!$J$56</c15:f>
                      <c15:dlblFieldTableCache>
                        <c:ptCount val="1"/>
                      </c15:dlblFieldTableCache>
                    </c15:dlblFTEntry>
                  </c15:dlblFieldTable>
                  <c15:showDataLabelsRange val="0"/>
                </c:ext>
                <c:ext xmlns:c16="http://schemas.microsoft.com/office/drawing/2014/chart" uri="{C3380CC4-5D6E-409C-BE32-E72D297353CC}">
                  <c16:uniqueId val="{00000038-4DFB-4E8C-B805-F8C50D421FC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{D8601235-776D-42FC-87E3-32E69929A1A6}</c15:txfldGUID>
                      <c15:f>Diagramm!$J$57</c15:f>
                      <c15:dlblFieldTableCache>
                        <c:ptCount val="1"/>
                      </c15:dlblFieldTableCache>
                    </c15:dlblFTEntry>
                  </c15:dlblFieldTable>
                  <c15:showDataLabelsRange val="0"/>
                </c:ext>
                <c:ext xmlns:c16="http://schemas.microsoft.com/office/drawing/2014/chart" uri="{C3380CC4-5D6E-409C-BE32-E72D297353CC}">
                  <c16:uniqueId val="{00000039-4DFB-4E8C-B805-F8C50D421FC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{391D2DB4-A39F-4677-916E-75955A8F0149}</c15:txfldGUID>
                      <c15:f>Diagramm!$J$58</c15:f>
                      <c15:dlblFieldTableCache>
                        <c:ptCount val="1"/>
                      </c15:dlblFieldTableCache>
                    </c15:dlblFTEntry>
                  </c15:dlblFieldTable>
                  <c15:showDataLabelsRange val="0"/>
                </c:ext>
                <c:ext xmlns:c16="http://schemas.microsoft.com/office/drawing/2014/chart" uri="{C3380CC4-5D6E-409C-BE32-E72D297353CC}">
                  <c16:uniqueId val="{0000003A-4DFB-4E8C-B805-F8C50D421FC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{900493FB-7A46-4B5F-A311-EB6C3FAC6F4E}</c15:txfldGUID>
                      <c15:f>Diagramm!$J$59</c15:f>
                      <c15:dlblFieldTableCache>
                        <c:ptCount val="1"/>
                      </c15:dlblFieldTableCache>
                    </c15:dlblFTEntry>
                  </c15:dlblFieldTable>
                  <c15:showDataLabelsRange val="0"/>
                </c:ext>
                <c:ext xmlns:c16="http://schemas.microsoft.com/office/drawing/2014/chart" uri="{C3380CC4-5D6E-409C-BE32-E72D297353CC}">
                  <c16:uniqueId val="{0000003B-4DFB-4E8C-B805-F8C50D421FC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{A2658CFC-A9C1-4F77-99E7-32AB97744860}</c15:txfldGUID>
                      <c15:f>Diagramm!$J$60</c15:f>
                      <c15:dlblFieldTableCache>
                        <c:ptCount val="1"/>
                      </c15:dlblFieldTableCache>
                    </c15:dlblFTEntry>
                  </c15:dlblFieldTable>
                  <c15:showDataLabelsRange val="0"/>
                </c:ext>
                <c:ext xmlns:c16="http://schemas.microsoft.com/office/drawing/2014/chart" uri="{C3380CC4-5D6E-409C-BE32-E72D297353CC}">
                  <c16:uniqueId val="{0000003C-4DFB-4E8C-B805-F8C50D421FC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{B75CE986-9629-4DD2-A772-E4CF9BFFB2E0}</c15:txfldGUID>
                      <c15:f>Diagramm!$J$61</c15:f>
                      <c15:dlblFieldTableCache>
                        <c:ptCount val="1"/>
                      </c15:dlblFieldTableCache>
                    </c15:dlblFTEntry>
                  </c15:dlblFieldTable>
                  <c15:showDataLabelsRange val="0"/>
                </c:ext>
                <c:ext xmlns:c16="http://schemas.microsoft.com/office/drawing/2014/chart" uri="{C3380CC4-5D6E-409C-BE32-E72D297353CC}">
                  <c16:uniqueId val="{0000003D-4DFB-4E8C-B805-F8C50D421FC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{5748D268-3070-45A5-938B-1FB9A24CA561}</c15:txfldGUID>
                      <c15:f>Diagramm!$J$62</c15:f>
                      <c15:dlblFieldTableCache>
                        <c:ptCount val="1"/>
                      </c15:dlblFieldTableCache>
                    </c15:dlblFTEntry>
                  </c15:dlblFieldTable>
                  <c15:showDataLabelsRange val="0"/>
                </c:ext>
                <c:ext xmlns:c16="http://schemas.microsoft.com/office/drawing/2014/chart" uri="{C3380CC4-5D6E-409C-BE32-E72D297353CC}">
                  <c16:uniqueId val="{0000003E-4DFB-4E8C-B805-F8C50D421FC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{196386E9-CAF3-496F-B336-1F2D4BD3012E}</c15:txfldGUID>
                      <c15:f>Diagramm!$J$63</c15:f>
                      <c15:dlblFieldTableCache>
                        <c:ptCount val="1"/>
                      </c15:dlblFieldTableCache>
                    </c15:dlblFTEntry>
                  </c15:dlblFieldTable>
                  <c15:showDataLabelsRange val="0"/>
                </c:ext>
                <c:ext xmlns:c16="http://schemas.microsoft.com/office/drawing/2014/chart" uri="{C3380CC4-5D6E-409C-BE32-E72D297353CC}">
                  <c16:uniqueId val="{0000003F-4DFB-4E8C-B805-F8C50D421FC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{244F5475-E177-4128-841F-999BE68D5CC6}</c15:txfldGUID>
                      <c15:f>Diagramm!$J$64</c15:f>
                      <c15:dlblFieldTableCache>
                        <c:ptCount val="1"/>
                      </c15:dlblFieldTableCache>
                    </c15:dlblFTEntry>
                  </c15:dlblFieldTable>
                  <c15:showDataLabelsRange val="0"/>
                </c:ext>
                <c:ext xmlns:c16="http://schemas.microsoft.com/office/drawing/2014/chart" uri="{C3380CC4-5D6E-409C-BE32-E72D297353CC}">
                  <c16:uniqueId val="{00000040-4DFB-4E8C-B805-F8C50D421FC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{B8807DA6-9659-4014-9669-55E2DC82D877}</c15:txfldGUID>
                      <c15:f>Diagramm!$J$65</c15:f>
                      <c15:dlblFieldTableCache>
                        <c:ptCount val="1"/>
                      </c15:dlblFieldTableCache>
                    </c15:dlblFTEntry>
                  </c15:dlblFieldTable>
                  <c15:showDataLabelsRange val="0"/>
                </c:ext>
                <c:ext xmlns:c16="http://schemas.microsoft.com/office/drawing/2014/chart" uri="{C3380CC4-5D6E-409C-BE32-E72D297353CC}">
                  <c16:uniqueId val="{00000041-4DFB-4E8C-B805-F8C50D421FC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{FF908372-4EBE-4C17-A662-B8BDD166DC3A}</c15:txfldGUID>
                      <c15:f>Diagramm!$J$66</c15:f>
                      <c15:dlblFieldTableCache>
                        <c:ptCount val="1"/>
                      </c15:dlblFieldTableCache>
                    </c15:dlblFTEntry>
                  </c15:dlblFieldTable>
                  <c15:showDataLabelsRange val="0"/>
                </c:ext>
                <c:ext xmlns:c16="http://schemas.microsoft.com/office/drawing/2014/chart" uri="{C3380CC4-5D6E-409C-BE32-E72D297353CC}">
                  <c16:uniqueId val="{00000042-4DFB-4E8C-B805-F8C50D421FC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{26C7760A-518B-4CE9-B69F-98B4D89EA590}</c15:txfldGUID>
                      <c15:f>Diagramm!$J$67</c15:f>
                      <c15:dlblFieldTableCache>
                        <c:ptCount val="1"/>
                      </c15:dlblFieldTableCache>
                    </c15:dlblFTEntry>
                  </c15:dlblFieldTable>
                  <c15:showDataLabelsRange val="0"/>
                </c:ext>
                <c:ext xmlns:c16="http://schemas.microsoft.com/office/drawing/2014/chart" uri="{C3380CC4-5D6E-409C-BE32-E72D297353CC}">
                  <c16:uniqueId val="{00000043-4DFB-4E8C-B805-F8C50D421FC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DFB-4E8C-B805-F8C50D421FC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D5-4BF7-8904-5D7777FF9C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D5-4BF7-8904-5D7777FF9C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D5-4BF7-8904-5D7777FF9C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D5-4BF7-8904-5D7777FF9C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CD5-4BF7-8904-5D7777FF9C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CD5-4BF7-8904-5D7777FF9C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CD5-4BF7-8904-5D7777FF9C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CD5-4BF7-8904-5D7777FF9C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CD5-4BF7-8904-5D7777FF9C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CD5-4BF7-8904-5D7777FF9C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CD5-4BF7-8904-5D7777FF9C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CD5-4BF7-8904-5D7777FF9C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CD5-4BF7-8904-5D7777FF9C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CD5-4BF7-8904-5D7777FF9C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CD5-4BF7-8904-5D7777FF9C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CD5-4BF7-8904-5D7777FF9C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CD5-4BF7-8904-5D7777FF9C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CD5-4BF7-8904-5D7777FF9C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CD5-4BF7-8904-5D7777FF9C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CD5-4BF7-8904-5D7777FF9C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CD5-4BF7-8904-5D7777FF9C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CD5-4BF7-8904-5D7777FF9C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CD5-4BF7-8904-5D7777FF9C0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CD5-4BF7-8904-5D7777FF9C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CD5-4BF7-8904-5D7777FF9C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CD5-4BF7-8904-5D7777FF9C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CD5-4BF7-8904-5D7777FF9C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CD5-4BF7-8904-5D7777FF9C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CD5-4BF7-8904-5D7777FF9C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CD5-4BF7-8904-5D7777FF9C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CD5-4BF7-8904-5D7777FF9C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CD5-4BF7-8904-5D7777FF9C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CD5-4BF7-8904-5D7777FF9C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CD5-4BF7-8904-5D7777FF9C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CD5-4BF7-8904-5D7777FF9C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CD5-4BF7-8904-5D7777FF9C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CD5-4BF7-8904-5D7777FF9C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CD5-4BF7-8904-5D7777FF9C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CD5-4BF7-8904-5D7777FF9C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CD5-4BF7-8904-5D7777FF9C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CD5-4BF7-8904-5D7777FF9C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CD5-4BF7-8904-5D7777FF9C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CD5-4BF7-8904-5D7777FF9C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CD5-4BF7-8904-5D7777FF9C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CD5-4BF7-8904-5D7777FF9C0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CD5-4BF7-8904-5D7777FF9C0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CD5-4BF7-8904-5D7777FF9C0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CD5-4BF7-8904-5D7777FF9C0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CD5-4BF7-8904-5D7777FF9C0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CD5-4BF7-8904-5D7777FF9C0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CD5-4BF7-8904-5D7777FF9C0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CD5-4BF7-8904-5D7777FF9C0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CD5-4BF7-8904-5D7777FF9C0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CD5-4BF7-8904-5D7777FF9C0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CD5-4BF7-8904-5D7777FF9C0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CD5-4BF7-8904-5D7777FF9C0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CD5-4BF7-8904-5D7777FF9C0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CD5-4BF7-8904-5D7777FF9C0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CD5-4BF7-8904-5D7777FF9C0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CD5-4BF7-8904-5D7777FF9C0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CD5-4BF7-8904-5D7777FF9C0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CD5-4BF7-8904-5D7777FF9C0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CD5-4BF7-8904-5D7777FF9C0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CD5-4BF7-8904-5D7777FF9C0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CD5-4BF7-8904-5D7777FF9C0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CD5-4BF7-8904-5D7777FF9C0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CD5-4BF7-8904-5D7777FF9C0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CD5-4BF7-8904-5D7777FF9C0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CD5-4BF7-8904-5D7777FF9C0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101.41270402451241</c:v>
                </c:pt>
                <c:pt idx="2">
                  <c:v>102.7488067880502</c:v>
                </c:pt>
                <c:pt idx="3">
                  <c:v>101.96953626775087</c:v>
                </c:pt>
                <c:pt idx="4">
                  <c:v>102.32308054917212</c:v>
                </c:pt>
                <c:pt idx="5">
                  <c:v>103.12002828354252</c:v>
                </c:pt>
                <c:pt idx="6">
                  <c:v>105.22803606151669</c:v>
                </c:pt>
                <c:pt idx="7">
                  <c:v>106.02940309940487</c:v>
                </c:pt>
                <c:pt idx="8">
                  <c:v>106.27983029874493</c:v>
                </c:pt>
                <c:pt idx="9">
                  <c:v>106.84992045253668</c:v>
                </c:pt>
                <c:pt idx="10">
                  <c:v>108.48948205762771</c:v>
                </c:pt>
                <c:pt idx="11">
                  <c:v>108.64121147840433</c:v>
                </c:pt>
                <c:pt idx="12">
                  <c:v>109.37039655883567</c:v>
                </c:pt>
                <c:pt idx="13">
                  <c:v>109.78286488716044</c:v>
                </c:pt>
                <c:pt idx="14">
                  <c:v>112.03376347887573</c:v>
                </c:pt>
                <c:pt idx="15">
                  <c:v>111.94537740852041</c:v>
                </c:pt>
                <c:pt idx="16">
                  <c:v>112.26062105945435</c:v>
                </c:pt>
                <c:pt idx="17">
                  <c:v>113.02221436568263</c:v>
                </c:pt>
                <c:pt idx="18">
                  <c:v>114.98438512757056</c:v>
                </c:pt>
                <c:pt idx="19">
                  <c:v>114.6956572977432</c:v>
                </c:pt>
                <c:pt idx="20">
                  <c:v>113.47887572918509</c:v>
                </c:pt>
                <c:pt idx="21">
                  <c:v>113.92817158682458</c:v>
                </c:pt>
                <c:pt idx="22">
                  <c:v>115.73566672559072</c:v>
                </c:pt>
                <c:pt idx="23">
                  <c:v>114.9917506334335</c:v>
                </c:pt>
                <c:pt idx="24">
                  <c:v>115.64728065523539</c:v>
                </c:pt>
              </c:numCache>
            </c:numRef>
          </c:val>
          <c:smooth val="0"/>
          <c:extLst>
            <c:ext xmlns:c16="http://schemas.microsoft.com/office/drawing/2014/chart" uri="{C3380CC4-5D6E-409C-BE32-E72D297353CC}">
              <c16:uniqueId val="{00000000-B058-4104-9A88-1759F72C362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102.40361151781356</c:v>
                </c:pt>
                <c:pt idx="2">
                  <c:v>106.17374328940947</c:v>
                </c:pt>
                <c:pt idx="3">
                  <c:v>106.53977550024403</c:v>
                </c:pt>
                <c:pt idx="4">
                  <c:v>103.73352855051246</c:v>
                </c:pt>
                <c:pt idx="5">
                  <c:v>105.80771107857491</c:v>
                </c:pt>
                <c:pt idx="6">
                  <c:v>107.60126891166422</c:v>
                </c:pt>
                <c:pt idx="7">
                  <c:v>107.23523670082969</c:v>
                </c:pt>
                <c:pt idx="8">
                  <c:v>107.40605173255247</c:v>
                </c:pt>
                <c:pt idx="9">
                  <c:v>108.54075158613958</c:v>
                </c:pt>
                <c:pt idx="10">
                  <c:v>111.7252318204002</c:v>
                </c:pt>
                <c:pt idx="11">
                  <c:v>110.55392874572962</c:v>
                </c:pt>
                <c:pt idx="12">
                  <c:v>109.40702781844803</c:v>
                </c:pt>
                <c:pt idx="13">
                  <c:v>113.77501220107369</c:v>
                </c:pt>
                <c:pt idx="14">
                  <c:v>118.52122986822839</c:v>
                </c:pt>
                <c:pt idx="15">
                  <c:v>120.00976085895559</c:v>
                </c:pt>
                <c:pt idx="16">
                  <c:v>118.5090287945339</c:v>
                </c:pt>
                <c:pt idx="17">
                  <c:v>121.1444607125427</c:v>
                </c:pt>
                <c:pt idx="18">
                  <c:v>123.35285505124452</c:v>
                </c:pt>
                <c:pt idx="19">
                  <c:v>121.70571010248904</c:v>
                </c:pt>
                <c:pt idx="20">
                  <c:v>119.61932650073206</c:v>
                </c:pt>
                <c:pt idx="21">
                  <c:v>121.38848218643241</c:v>
                </c:pt>
                <c:pt idx="22">
                  <c:v>124.67057101024889</c:v>
                </c:pt>
                <c:pt idx="23">
                  <c:v>123.95070766227427</c:v>
                </c:pt>
                <c:pt idx="24">
                  <c:v>120.5832113225964</c:v>
                </c:pt>
              </c:numCache>
            </c:numRef>
          </c:val>
          <c:smooth val="0"/>
          <c:extLst>
            <c:ext xmlns:c16="http://schemas.microsoft.com/office/drawing/2014/chart" uri="{C3380CC4-5D6E-409C-BE32-E72D297353CC}">
              <c16:uniqueId val="{00000001-B058-4104-9A88-1759F72C362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102.83204989499141</c:v>
                </c:pt>
                <c:pt idx="2">
                  <c:v>102.56475529816076</c:v>
                </c:pt>
                <c:pt idx="3">
                  <c:v>101.73741487939922</c:v>
                </c:pt>
                <c:pt idx="4">
                  <c:v>97.861643225354797</c:v>
                </c:pt>
                <c:pt idx="5">
                  <c:v>99.261757780182009</c:v>
                </c:pt>
                <c:pt idx="6">
                  <c:v>98.141666136320254</c:v>
                </c:pt>
                <c:pt idx="7">
                  <c:v>97.868007382422192</c:v>
                </c:pt>
                <c:pt idx="8">
                  <c:v>96.569719340673331</c:v>
                </c:pt>
                <c:pt idx="9">
                  <c:v>98.76535352892509</c:v>
                </c:pt>
                <c:pt idx="10">
                  <c:v>96.652453382549481</c:v>
                </c:pt>
                <c:pt idx="11">
                  <c:v>95.697829822440013</c:v>
                </c:pt>
                <c:pt idx="12">
                  <c:v>94.965951759689432</c:v>
                </c:pt>
                <c:pt idx="13">
                  <c:v>97.403423916502263</c:v>
                </c:pt>
                <c:pt idx="14">
                  <c:v>95.971488576338061</c:v>
                </c:pt>
                <c:pt idx="15">
                  <c:v>95.494176796283341</c:v>
                </c:pt>
                <c:pt idx="16">
                  <c:v>93.896773372366823</c:v>
                </c:pt>
                <c:pt idx="17">
                  <c:v>95.996945204607655</c:v>
                </c:pt>
                <c:pt idx="18">
                  <c:v>92.993063068796531</c:v>
                </c:pt>
                <c:pt idx="19">
                  <c:v>91.872971424934775</c:v>
                </c:pt>
                <c:pt idx="20">
                  <c:v>90.313752943422642</c:v>
                </c:pt>
                <c:pt idx="21">
                  <c:v>91.16654999045376</c:v>
                </c:pt>
                <c:pt idx="22">
                  <c:v>89.174568828358673</c:v>
                </c:pt>
                <c:pt idx="23">
                  <c:v>88.264494367720985</c:v>
                </c:pt>
                <c:pt idx="24">
                  <c:v>85.375167059123015</c:v>
                </c:pt>
              </c:numCache>
            </c:numRef>
          </c:val>
          <c:smooth val="0"/>
          <c:extLst>
            <c:ext xmlns:c16="http://schemas.microsoft.com/office/drawing/2014/chart" uri="{C3380CC4-5D6E-409C-BE32-E72D297353CC}">
              <c16:uniqueId val="{00000002-B058-4104-9A88-1759F72C362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058-4104-9A88-1759F72C3625}"/>
                </c:ext>
              </c:extLst>
            </c:dLbl>
            <c:dLbl>
              <c:idx val="1"/>
              <c:delete val="1"/>
              <c:extLst>
                <c:ext xmlns:c15="http://schemas.microsoft.com/office/drawing/2012/chart" uri="{CE6537A1-D6FC-4f65-9D91-7224C49458BB}"/>
                <c:ext xmlns:c16="http://schemas.microsoft.com/office/drawing/2014/chart" uri="{C3380CC4-5D6E-409C-BE32-E72D297353CC}">
                  <c16:uniqueId val="{00000004-B058-4104-9A88-1759F72C3625}"/>
                </c:ext>
              </c:extLst>
            </c:dLbl>
            <c:dLbl>
              <c:idx val="2"/>
              <c:delete val="1"/>
              <c:extLst>
                <c:ext xmlns:c15="http://schemas.microsoft.com/office/drawing/2012/chart" uri="{CE6537A1-D6FC-4f65-9D91-7224C49458BB}"/>
                <c:ext xmlns:c16="http://schemas.microsoft.com/office/drawing/2014/chart" uri="{C3380CC4-5D6E-409C-BE32-E72D297353CC}">
                  <c16:uniqueId val="{00000005-B058-4104-9A88-1759F72C3625}"/>
                </c:ext>
              </c:extLst>
            </c:dLbl>
            <c:dLbl>
              <c:idx val="3"/>
              <c:delete val="1"/>
              <c:extLst>
                <c:ext xmlns:c15="http://schemas.microsoft.com/office/drawing/2012/chart" uri="{CE6537A1-D6FC-4f65-9D91-7224C49458BB}"/>
                <c:ext xmlns:c16="http://schemas.microsoft.com/office/drawing/2014/chart" uri="{C3380CC4-5D6E-409C-BE32-E72D297353CC}">
                  <c16:uniqueId val="{00000006-B058-4104-9A88-1759F72C3625}"/>
                </c:ext>
              </c:extLst>
            </c:dLbl>
            <c:dLbl>
              <c:idx val="4"/>
              <c:delete val="1"/>
              <c:extLst>
                <c:ext xmlns:c15="http://schemas.microsoft.com/office/drawing/2012/chart" uri="{CE6537A1-D6FC-4f65-9D91-7224C49458BB}"/>
                <c:ext xmlns:c16="http://schemas.microsoft.com/office/drawing/2014/chart" uri="{C3380CC4-5D6E-409C-BE32-E72D297353CC}">
                  <c16:uniqueId val="{00000007-B058-4104-9A88-1759F72C3625}"/>
                </c:ext>
              </c:extLst>
            </c:dLbl>
            <c:dLbl>
              <c:idx val="5"/>
              <c:delete val="1"/>
              <c:extLst>
                <c:ext xmlns:c15="http://schemas.microsoft.com/office/drawing/2012/chart" uri="{CE6537A1-D6FC-4f65-9D91-7224C49458BB}"/>
                <c:ext xmlns:c16="http://schemas.microsoft.com/office/drawing/2014/chart" uri="{C3380CC4-5D6E-409C-BE32-E72D297353CC}">
                  <c16:uniqueId val="{00000008-B058-4104-9A88-1759F72C3625}"/>
                </c:ext>
              </c:extLst>
            </c:dLbl>
            <c:dLbl>
              <c:idx val="6"/>
              <c:delete val="1"/>
              <c:extLst>
                <c:ext xmlns:c15="http://schemas.microsoft.com/office/drawing/2012/chart" uri="{CE6537A1-D6FC-4f65-9D91-7224C49458BB}"/>
                <c:ext xmlns:c16="http://schemas.microsoft.com/office/drawing/2014/chart" uri="{C3380CC4-5D6E-409C-BE32-E72D297353CC}">
                  <c16:uniqueId val="{00000009-B058-4104-9A88-1759F72C3625}"/>
                </c:ext>
              </c:extLst>
            </c:dLbl>
            <c:dLbl>
              <c:idx val="7"/>
              <c:delete val="1"/>
              <c:extLst>
                <c:ext xmlns:c15="http://schemas.microsoft.com/office/drawing/2012/chart" uri="{CE6537A1-D6FC-4f65-9D91-7224C49458BB}"/>
                <c:ext xmlns:c16="http://schemas.microsoft.com/office/drawing/2014/chart" uri="{C3380CC4-5D6E-409C-BE32-E72D297353CC}">
                  <c16:uniqueId val="{0000000A-B058-4104-9A88-1759F72C3625}"/>
                </c:ext>
              </c:extLst>
            </c:dLbl>
            <c:dLbl>
              <c:idx val="8"/>
              <c:delete val="1"/>
              <c:extLst>
                <c:ext xmlns:c15="http://schemas.microsoft.com/office/drawing/2012/chart" uri="{CE6537A1-D6FC-4f65-9D91-7224C49458BB}"/>
                <c:ext xmlns:c16="http://schemas.microsoft.com/office/drawing/2014/chart" uri="{C3380CC4-5D6E-409C-BE32-E72D297353CC}">
                  <c16:uniqueId val="{0000000B-B058-4104-9A88-1759F72C3625}"/>
                </c:ext>
              </c:extLst>
            </c:dLbl>
            <c:dLbl>
              <c:idx val="9"/>
              <c:delete val="1"/>
              <c:extLst>
                <c:ext xmlns:c15="http://schemas.microsoft.com/office/drawing/2012/chart" uri="{CE6537A1-D6FC-4f65-9D91-7224C49458BB}"/>
                <c:ext xmlns:c16="http://schemas.microsoft.com/office/drawing/2014/chart" uri="{C3380CC4-5D6E-409C-BE32-E72D297353CC}">
                  <c16:uniqueId val="{0000000C-B058-4104-9A88-1759F72C3625}"/>
                </c:ext>
              </c:extLst>
            </c:dLbl>
            <c:dLbl>
              <c:idx val="10"/>
              <c:delete val="1"/>
              <c:extLst>
                <c:ext xmlns:c15="http://schemas.microsoft.com/office/drawing/2012/chart" uri="{CE6537A1-D6FC-4f65-9D91-7224C49458BB}"/>
                <c:ext xmlns:c16="http://schemas.microsoft.com/office/drawing/2014/chart" uri="{C3380CC4-5D6E-409C-BE32-E72D297353CC}">
                  <c16:uniqueId val="{0000000D-B058-4104-9A88-1759F72C3625}"/>
                </c:ext>
              </c:extLst>
            </c:dLbl>
            <c:dLbl>
              <c:idx val="11"/>
              <c:delete val="1"/>
              <c:extLst>
                <c:ext xmlns:c15="http://schemas.microsoft.com/office/drawing/2012/chart" uri="{CE6537A1-D6FC-4f65-9D91-7224C49458BB}"/>
                <c:ext xmlns:c16="http://schemas.microsoft.com/office/drawing/2014/chart" uri="{C3380CC4-5D6E-409C-BE32-E72D297353CC}">
                  <c16:uniqueId val="{0000000E-B058-4104-9A88-1759F72C3625}"/>
                </c:ext>
              </c:extLst>
            </c:dLbl>
            <c:dLbl>
              <c:idx val="12"/>
              <c:delete val="1"/>
              <c:extLst>
                <c:ext xmlns:c15="http://schemas.microsoft.com/office/drawing/2012/chart" uri="{CE6537A1-D6FC-4f65-9D91-7224C49458BB}"/>
                <c:ext xmlns:c16="http://schemas.microsoft.com/office/drawing/2014/chart" uri="{C3380CC4-5D6E-409C-BE32-E72D297353CC}">
                  <c16:uniqueId val="{0000000F-B058-4104-9A88-1759F72C362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058-4104-9A88-1759F72C3625}"/>
                </c:ext>
              </c:extLst>
            </c:dLbl>
            <c:dLbl>
              <c:idx val="14"/>
              <c:delete val="1"/>
              <c:extLst>
                <c:ext xmlns:c15="http://schemas.microsoft.com/office/drawing/2012/chart" uri="{CE6537A1-D6FC-4f65-9D91-7224C49458BB}"/>
                <c:ext xmlns:c16="http://schemas.microsoft.com/office/drawing/2014/chart" uri="{C3380CC4-5D6E-409C-BE32-E72D297353CC}">
                  <c16:uniqueId val="{00000011-B058-4104-9A88-1759F72C3625}"/>
                </c:ext>
              </c:extLst>
            </c:dLbl>
            <c:dLbl>
              <c:idx val="15"/>
              <c:delete val="1"/>
              <c:extLst>
                <c:ext xmlns:c15="http://schemas.microsoft.com/office/drawing/2012/chart" uri="{CE6537A1-D6FC-4f65-9D91-7224C49458BB}"/>
                <c:ext xmlns:c16="http://schemas.microsoft.com/office/drawing/2014/chart" uri="{C3380CC4-5D6E-409C-BE32-E72D297353CC}">
                  <c16:uniqueId val="{00000012-B058-4104-9A88-1759F72C3625}"/>
                </c:ext>
              </c:extLst>
            </c:dLbl>
            <c:dLbl>
              <c:idx val="16"/>
              <c:delete val="1"/>
              <c:extLst>
                <c:ext xmlns:c15="http://schemas.microsoft.com/office/drawing/2012/chart" uri="{CE6537A1-D6FC-4f65-9D91-7224C49458BB}"/>
                <c:ext xmlns:c16="http://schemas.microsoft.com/office/drawing/2014/chart" uri="{C3380CC4-5D6E-409C-BE32-E72D297353CC}">
                  <c16:uniqueId val="{00000013-B058-4104-9A88-1759F72C3625}"/>
                </c:ext>
              </c:extLst>
            </c:dLbl>
            <c:dLbl>
              <c:idx val="17"/>
              <c:delete val="1"/>
              <c:extLst>
                <c:ext xmlns:c15="http://schemas.microsoft.com/office/drawing/2012/chart" uri="{CE6537A1-D6FC-4f65-9D91-7224C49458BB}"/>
                <c:ext xmlns:c16="http://schemas.microsoft.com/office/drawing/2014/chart" uri="{C3380CC4-5D6E-409C-BE32-E72D297353CC}">
                  <c16:uniqueId val="{00000014-B058-4104-9A88-1759F72C3625}"/>
                </c:ext>
              </c:extLst>
            </c:dLbl>
            <c:dLbl>
              <c:idx val="18"/>
              <c:delete val="1"/>
              <c:extLst>
                <c:ext xmlns:c15="http://schemas.microsoft.com/office/drawing/2012/chart" uri="{CE6537A1-D6FC-4f65-9D91-7224C49458BB}"/>
                <c:ext xmlns:c16="http://schemas.microsoft.com/office/drawing/2014/chart" uri="{C3380CC4-5D6E-409C-BE32-E72D297353CC}">
                  <c16:uniqueId val="{00000015-B058-4104-9A88-1759F72C3625}"/>
                </c:ext>
              </c:extLst>
            </c:dLbl>
            <c:dLbl>
              <c:idx val="19"/>
              <c:delete val="1"/>
              <c:extLst>
                <c:ext xmlns:c15="http://schemas.microsoft.com/office/drawing/2012/chart" uri="{CE6537A1-D6FC-4f65-9D91-7224C49458BB}"/>
                <c:ext xmlns:c16="http://schemas.microsoft.com/office/drawing/2014/chart" uri="{C3380CC4-5D6E-409C-BE32-E72D297353CC}">
                  <c16:uniqueId val="{00000016-B058-4104-9A88-1759F72C3625}"/>
                </c:ext>
              </c:extLst>
            </c:dLbl>
            <c:dLbl>
              <c:idx val="20"/>
              <c:delete val="1"/>
              <c:extLst>
                <c:ext xmlns:c15="http://schemas.microsoft.com/office/drawing/2012/chart" uri="{CE6537A1-D6FC-4f65-9D91-7224C49458BB}"/>
                <c:ext xmlns:c16="http://schemas.microsoft.com/office/drawing/2014/chart" uri="{C3380CC4-5D6E-409C-BE32-E72D297353CC}">
                  <c16:uniqueId val="{00000017-B058-4104-9A88-1759F72C3625}"/>
                </c:ext>
              </c:extLst>
            </c:dLbl>
            <c:dLbl>
              <c:idx val="21"/>
              <c:delete val="1"/>
              <c:extLst>
                <c:ext xmlns:c15="http://schemas.microsoft.com/office/drawing/2012/chart" uri="{CE6537A1-D6FC-4f65-9D91-7224C49458BB}"/>
                <c:ext xmlns:c16="http://schemas.microsoft.com/office/drawing/2014/chart" uri="{C3380CC4-5D6E-409C-BE32-E72D297353CC}">
                  <c16:uniqueId val="{00000018-B058-4104-9A88-1759F72C3625}"/>
                </c:ext>
              </c:extLst>
            </c:dLbl>
            <c:dLbl>
              <c:idx val="22"/>
              <c:delete val="1"/>
              <c:extLst>
                <c:ext xmlns:c15="http://schemas.microsoft.com/office/drawing/2012/chart" uri="{CE6537A1-D6FC-4f65-9D91-7224C49458BB}"/>
                <c:ext xmlns:c16="http://schemas.microsoft.com/office/drawing/2014/chart" uri="{C3380CC4-5D6E-409C-BE32-E72D297353CC}">
                  <c16:uniqueId val="{00000019-B058-4104-9A88-1759F72C3625}"/>
                </c:ext>
              </c:extLst>
            </c:dLbl>
            <c:dLbl>
              <c:idx val="23"/>
              <c:delete val="1"/>
              <c:extLst>
                <c:ext xmlns:c15="http://schemas.microsoft.com/office/drawing/2012/chart" uri="{CE6537A1-D6FC-4f65-9D91-7224C49458BB}"/>
                <c:ext xmlns:c16="http://schemas.microsoft.com/office/drawing/2014/chart" uri="{C3380CC4-5D6E-409C-BE32-E72D297353CC}">
                  <c16:uniqueId val="{0000001A-B058-4104-9A88-1759F72C3625}"/>
                </c:ext>
              </c:extLst>
            </c:dLbl>
            <c:dLbl>
              <c:idx val="24"/>
              <c:delete val="1"/>
              <c:extLst>
                <c:ext xmlns:c15="http://schemas.microsoft.com/office/drawing/2012/chart" uri="{CE6537A1-D6FC-4f65-9D91-7224C49458BB}"/>
                <c:ext xmlns:c16="http://schemas.microsoft.com/office/drawing/2014/chart" uri="{C3380CC4-5D6E-409C-BE32-E72D297353CC}">
                  <c16:uniqueId val="{0000001B-B058-4104-9A88-1759F72C362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058-4104-9A88-1759F72C362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Darmstadt-Dieburg (06432)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78506</v>
      </c>
      <c r="F11" s="238">
        <v>78061</v>
      </c>
      <c r="G11" s="238">
        <v>78566</v>
      </c>
      <c r="H11" s="238">
        <v>77339</v>
      </c>
      <c r="I11" s="265">
        <v>77034</v>
      </c>
      <c r="J11" s="263">
        <v>1472</v>
      </c>
      <c r="K11" s="266">
        <v>1.9108445621413921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20.422642855323161</v>
      </c>
      <c r="E13" s="115">
        <v>16033</v>
      </c>
      <c r="F13" s="114">
        <v>15665</v>
      </c>
      <c r="G13" s="114">
        <v>15957</v>
      </c>
      <c r="H13" s="114">
        <v>15747</v>
      </c>
      <c r="I13" s="140">
        <v>15431</v>
      </c>
      <c r="J13" s="115">
        <v>602</v>
      </c>
      <c r="K13" s="116">
        <v>3.9012377681290906</v>
      </c>
    </row>
    <row r="14" spans="1:255" ht="14.1" customHeight="1" x14ac:dyDescent="0.2">
      <c r="A14" s="306" t="s">
        <v>230</v>
      </c>
      <c r="B14" s="307"/>
      <c r="C14" s="308"/>
      <c r="D14" s="113">
        <v>56.246656306524343</v>
      </c>
      <c r="E14" s="115">
        <v>44157</v>
      </c>
      <c r="F14" s="114">
        <v>44265</v>
      </c>
      <c r="G14" s="114">
        <v>44584</v>
      </c>
      <c r="H14" s="114">
        <v>43828</v>
      </c>
      <c r="I14" s="140">
        <v>43903</v>
      </c>
      <c r="J14" s="115">
        <v>254</v>
      </c>
      <c r="K14" s="116">
        <v>0.578548162995695</v>
      </c>
    </row>
    <row r="15" spans="1:255" ht="14.1" customHeight="1" x14ac:dyDescent="0.2">
      <c r="A15" s="306" t="s">
        <v>231</v>
      </c>
      <c r="B15" s="307"/>
      <c r="C15" s="308"/>
      <c r="D15" s="113">
        <v>11.004254451889027</v>
      </c>
      <c r="E15" s="115">
        <v>8639</v>
      </c>
      <c r="F15" s="114">
        <v>8605</v>
      </c>
      <c r="G15" s="114">
        <v>8541</v>
      </c>
      <c r="H15" s="114">
        <v>8433</v>
      </c>
      <c r="I15" s="140">
        <v>8377</v>
      </c>
      <c r="J15" s="115">
        <v>262</v>
      </c>
      <c r="K15" s="116">
        <v>3.1276113167004893</v>
      </c>
    </row>
    <row r="16" spans="1:255" ht="14.1" customHeight="1" x14ac:dyDescent="0.2">
      <c r="A16" s="306" t="s">
        <v>232</v>
      </c>
      <c r="B16" s="307"/>
      <c r="C16" s="308"/>
      <c r="D16" s="113">
        <v>11.394033577051436</v>
      </c>
      <c r="E16" s="115">
        <v>8945</v>
      </c>
      <c r="F16" s="114">
        <v>8791</v>
      </c>
      <c r="G16" s="114">
        <v>8745</v>
      </c>
      <c r="H16" s="114">
        <v>8604</v>
      </c>
      <c r="I16" s="140">
        <v>8596</v>
      </c>
      <c r="J16" s="115">
        <v>349</v>
      </c>
      <c r="K16" s="116">
        <v>4.0600279199627733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0.81267673808371332</v>
      </c>
      <c r="E18" s="115">
        <v>638</v>
      </c>
      <c r="F18" s="114">
        <v>585</v>
      </c>
      <c r="G18" s="114">
        <v>722</v>
      </c>
      <c r="H18" s="114">
        <v>713</v>
      </c>
      <c r="I18" s="140">
        <v>610</v>
      </c>
      <c r="J18" s="115">
        <v>28</v>
      </c>
      <c r="K18" s="116">
        <v>4.5901639344262293</v>
      </c>
    </row>
    <row r="19" spans="1:255" ht="14.1" customHeight="1" x14ac:dyDescent="0.2">
      <c r="A19" s="306" t="s">
        <v>235</v>
      </c>
      <c r="B19" s="307" t="s">
        <v>236</v>
      </c>
      <c r="C19" s="308"/>
      <c r="D19" s="113">
        <v>0.51333656026290986</v>
      </c>
      <c r="E19" s="115">
        <v>403</v>
      </c>
      <c r="F19" s="114">
        <v>365</v>
      </c>
      <c r="G19" s="114">
        <v>494</v>
      </c>
      <c r="H19" s="114">
        <v>491</v>
      </c>
      <c r="I19" s="140">
        <v>387</v>
      </c>
      <c r="J19" s="115">
        <v>16</v>
      </c>
      <c r="K19" s="116">
        <v>4.1343669250645991</v>
      </c>
    </row>
    <row r="20" spans="1:255" ht="14.1" customHeight="1" x14ac:dyDescent="0.2">
      <c r="A20" s="306">
        <v>12</v>
      </c>
      <c r="B20" s="307" t="s">
        <v>237</v>
      </c>
      <c r="C20" s="308"/>
      <c r="D20" s="113">
        <v>0.91967492930476646</v>
      </c>
      <c r="E20" s="115">
        <v>722</v>
      </c>
      <c r="F20" s="114">
        <v>709</v>
      </c>
      <c r="G20" s="114">
        <v>742</v>
      </c>
      <c r="H20" s="114">
        <v>717</v>
      </c>
      <c r="I20" s="140">
        <v>700</v>
      </c>
      <c r="J20" s="115">
        <v>22</v>
      </c>
      <c r="K20" s="116">
        <v>3.1428571428571428</v>
      </c>
    </row>
    <row r="21" spans="1:255" ht="14.1" customHeight="1" x14ac:dyDescent="0.2">
      <c r="A21" s="306">
        <v>21</v>
      </c>
      <c r="B21" s="307" t="s">
        <v>238</v>
      </c>
      <c r="C21" s="308"/>
      <c r="D21" s="113">
        <v>0.37194609329223244</v>
      </c>
      <c r="E21" s="115">
        <v>292</v>
      </c>
      <c r="F21" s="114">
        <v>281</v>
      </c>
      <c r="G21" s="114">
        <v>285</v>
      </c>
      <c r="H21" s="114">
        <v>275</v>
      </c>
      <c r="I21" s="140">
        <v>246</v>
      </c>
      <c r="J21" s="115">
        <v>46</v>
      </c>
      <c r="K21" s="116">
        <v>18.699186991869919</v>
      </c>
    </row>
    <row r="22" spans="1:255" ht="14.1" customHeight="1" x14ac:dyDescent="0.2">
      <c r="A22" s="306">
        <v>22</v>
      </c>
      <c r="B22" s="307" t="s">
        <v>239</v>
      </c>
      <c r="C22" s="308"/>
      <c r="D22" s="113">
        <v>3.541130614220569</v>
      </c>
      <c r="E22" s="115">
        <v>2780</v>
      </c>
      <c r="F22" s="114">
        <v>2867</v>
      </c>
      <c r="G22" s="114">
        <v>2841</v>
      </c>
      <c r="H22" s="114">
        <v>2814</v>
      </c>
      <c r="I22" s="140">
        <v>2907</v>
      </c>
      <c r="J22" s="115">
        <v>-127</v>
      </c>
      <c r="K22" s="116">
        <v>-4.3687650498796007</v>
      </c>
    </row>
    <row r="23" spans="1:255" ht="14.1" customHeight="1" x14ac:dyDescent="0.2">
      <c r="A23" s="306">
        <v>23</v>
      </c>
      <c r="B23" s="307" t="s">
        <v>240</v>
      </c>
      <c r="C23" s="308"/>
      <c r="D23" s="113">
        <v>0.6878455149924847</v>
      </c>
      <c r="E23" s="115">
        <v>540</v>
      </c>
      <c r="F23" s="114">
        <v>560</v>
      </c>
      <c r="G23" s="114">
        <v>559</v>
      </c>
      <c r="H23" s="114">
        <v>548</v>
      </c>
      <c r="I23" s="140">
        <v>549</v>
      </c>
      <c r="J23" s="115">
        <v>-9</v>
      </c>
      <c r="K23" s="116">
        <v>-1.639344262295082</v>
      </c>
    </row>
    <row r="24" spans="1:255" ht="14.1" customHeight="1" x14ac:dyDescent="0.2">
      <c r="A24" s="306">
        <v>24</v>
      </c>
      <c r="B24" s="307" t="s">
        <v>241</v>
      </c>
      <c r="C24" s="308"/>
      <c r="D24" s="113">
        <v>2.229128983771941</v>
      </c>
      <c r="E24" s="115">
        <v>1750</v>
      </c>
      <c r="F24" s="114">
        <v>1787</v>
      </c>
      <c r="G24" s="114">
        <v>1823</v>
      </c>
      <c r="H24" s="114">
        <v>1795</v>
      </c>
      <c r="I24" s="140">
        <v>1792</v>
      </c>
      <c r="J24" s="115">
        <v>-42</v>
      </c>
      <c r="K24" s="116">
        <v>-2.34375</v>
      </c>
    </row>
    <row r="25" spans="1:255" ht="14.1" customHeight="1" x14ac:dyDescent="0.2">
      <c r="A25" s="306">
        <v>25</v>
      </c>
      <c r="B25" s="307" t="s">
        <v>242</v>
      </c>
      <c r="C25" s="308"/>
      <c r="D25" s="113">
        <v>5.3970397167095507</v>
      </c>
      <c r="E25" s="115">
        <v>4237</v>
      </c>
      <c r="F25" s="114">
        <v>4138</v>
      </c>
      <c r="G25" s="114">
        <v>4239</v>
      </c>
      <c r="H25" s="114">
        <v>4231</v>
      </c>
      <c r="I25" s="140">
        <v>4225</v>
      </c>
      <c r="J25" s="115">
        <v>12</v>
      </c>
      <c r="K25" s="116">
        <v>0.28402366863905326</v>
      </c>
    </row>
    <row r="26" spans="1:255" ht="14.1" customHeight="1" x14ac:dyDescent="0.2">
      <c r="A26" s="306">
        <v>26</v>
      </c>
      <c r="B26" s="307" t="s">
        <v>243</v>
      </c>
      <c r="C26" s="308"/>
      <c r="D26" s="113">
        <v>2.4902555218709397</v>
      </c>
      <c r="E26" s="115">
        <v>1955</v>
      </c>
      <c r="F26" s="114">
        <v>1946</v>
      </c>
      <c r="G26" s="114">
        <v>1927</v>
      </c>
      <c r="H26" s="114">
        <v>1871</v>
      </c>
      <c r="I26" s="140">
        <v>1868</v>
      </c>
      <c r="J26" s="115">
        <v>87</v>
      </c>
      <c r="K26" s="116">
        <v>4.6573875802997859</v>
      </c>
    </row>
    <row r="27" spans="1:255" ht="14.1" customHeight="1" x14ac:dyDescent="0.2">
      <c r="A27" s="306">
        <v>27</v>
      </c>
      <c r="B27" s="307" t="s">
        <v>244</v>
      </c>
      <c r="C27" s="308"/>
      <c r="D27" s="113">
        <v>4.0799429342980158</v>
      </c>
      <c r="E27" s="115">
        <v>3203</v>
      </c>
      <c r="F27" s="114">
        <v>3179</v>
      </c>
      <c r="G27" s="114">
        <v>3165</v>
      </c>
      <c r="H27" s="114">
        <v>3212</v>
      </c>
      <c r="I27" s="140">
        <v>3222</v>
      </c>
      <c r="J27" s="115">
        <v>-19</v>
      </c>
      <c r="K27" s="116">
        <v>-0.58969584109248918</v>
      </c>
    </row>
    <row r="28" spans="1:255" ht="14.1" customHeight="1" x14ac:dyDescent="0.2">
      <c r="A28" s="306">
        <v>28</v>
      </c>
      <c r="B28" s="307" t="s">
        <v>245</v>
      </c>
      <c r="C28" s="308"/>
      <c r="D28" s="113">
        <v>0.30316154179298399</v>
      </c>
      <c r="E28" s="115">
        <v>238</v>
      </c>
      <c r="F28" s="114">
        <v>235</v>
      </c>
      <c r="G28" s="114">
        <v>236</v>
      </c>
      <c r="H28" s="114">
        <v>239</v>
      </c>
      <c r="I28" s="140">
        <v>238</v>
      </c>
      <c r="J28" s="115">
        <v>0</v>
      </c>
      <c r="K28" s="116">
        <v>0</v>
      </c>
    </row>
    <row r="29" spans="1:255" ht="14.1" customHeight="1" x14ac:dyDescent="0.2">
      <c r="A29" s="306">
        <v>29</v>
      </c>
      <c r="B29" s="307" t="s">
        <v>246</v>
      </c>
      <c r="C29" s="308"/>
      <c r="D29" s="113">
        <v>2.3233892950857258</v>
      </c>
      <c r="E29" s="115">
        <v>1824</v>
      </c>
      <c r="F29" s="114">
        <v>1753</v>
      </c>
      <c r="G29" s="114">
        <v>1795</v>
      </c>
      <c r="H29" s="114">
        <v>1778</v>
      </c>
      <c r="I29" s="140">
        <v>1783</v>
      </c>
      <c r="J29" s="115">
        <v>41</v>
      </c>
      <c r="K29" s="116">
        <v>2.2994952327537859</v>
      </c>
    </row>
    <row r="30" spans="1:255" ht="14.1" customHeight="1" x14ac:dyDescent="0.2">
      <c r="A30" s="306" t="s">
        <v>247</v>
      </c>
      <c r="B30" s="307" t="s">
        <v>248</v>
      </c>
      <c r="C30" s="308"/>
      <c r="D30" s="113">
        <v>0.94005553715639567</v>
      </c>
      <c r="E30" s="115">
        <v>738</v>
      </c>
      <c r="F30" s="114">
        <v>653</v>
      </c>
      <c r="G30" s="114">
        <v>669</v>
      </c>
      <c r="H30" s="114">
        <v>682</v>
      </c>
      <c r="I30" s="140">
        <v>710</v>
      </c>
      <c r="J30" s="115">
        <v>28</v>
      </c>
      <c r="K30" s="116">
        <v>3.943661971830986</v>
      </c>
    </row>
    <row r="31" spans="1:255" ht="14.1" customHeight="1" x14ac:dyDescent="0.2">
      <c r="A31" s="306" t="s">
        <v>249</v>
      </c>
      <c r="B31" s="307" t="s">
        <v>250</v>
      </c>
      <c r="C31" s="308"/>
      <c r="D31" s="113">
        <v>1.3451201182075256</v>
      </c>
      <c r="E31" s="115">
        <v>1056</v>
      </c>
      <c r="F31" s="114">
        <v>1067</v>
      </c>
      <c r="G31" s="114">
        <v>1093</v>
      </c>
      <c r="H31" s="114">
        <v>1063</v>
      </c>
      <c r="I31" s="140">
        <v>1044</v>
      </c>
      <c r="J31" s="115">
        <v>12</v>
      </c>
      <c r="K31" s="116">
        <v>1.1494252873563218</v>
      </c>
    </row>
    <row r="32" spans="1:255" ht="14.1" customHeight="1" x14ac:dyDescent="0.2">
      <c r="A32" s="306">
        <v>31</v>
      </c>
      <c r="B32" s="307" t="s">
        <v>251</v>
      </c>
      <c r="C32" s="308"/>
      <c r="D32" s="113">
        <v>0.74771355055664535</v>
      </c>
      <c r="E32" s="115">
        <v>587</v>
      </c>
      <c r="F32" s="114">
        <v>579</v>
      </c>
      <c r="G32" s="114">
        <v>576</v>
      </c>
      <c r="H32" s="114">
        <v>562</v>
      </c>
      <c r="I32" s="140">
        <v>562</v>
      </c>
      <c r="J32" s="115">
        <v>25</v>
      </c>
      <c r="K32" s="116">
        <v>4.4483985765124556</v>
      </c>
    </row>
    <row r="33" spans="1:11" ht="14.1" customHeight="1" x14ac:dyDescent="0.2">
      <c r="A33" s="306">
        <v>32</v>
      </c>
      <c r="B33" s="307" t="s">
        <v>252</v>
      </c>
      <c r="C33" s="308"/>
      <c r="D33" s="113">
        <v>2.7322752401090362</v>
      </c>
      <c r="E33" s="115">
        <v>2145</v>
      </c>
      <c r="F33" s="114">
        <v>2135</v>
      </c>
      <c r="G33" s="114">
        <v>2242</v>
      </c>
      <c r="H33" s="114">
        <v>2241</v>
      </c>
      <c r="I33" s="140">
        <v>2071</v>
      </c>
      <c r="J33" s="115">
        <v>74</v>
      </c>
      <c r="K33" s="116">
        <v>3.5731530661516175</v>
      </c>
    </row>
    <row r="34" spans="1:11" ht="14.1" customHeight="1" x14ac:dyDescent="0.2">
      <c r="A34" s="306">
        <v>33</v>
      </c>
      <c r="B34" s="307" t="s">
        <v>253</v>
      </c>
      <c r="C34" s="308"/>
      <c r="D34" s="113">
        <v>1.3795123939571499</v>
      </c>
      <c r="E34" s="115">
        <v>1083</v>
      </c>
      <c r="F34" s="114">
        <v>1038</v>
      </c>
      <c r="G34" s="114">
        <v>1086</v>
      </c>
      <c r="H34" s="114">
        <v>1042</v>
      </c>
      <c r="I34" s="140">
        <v>1015</v>
      </c>
      <c r="J34" s="115">
        <v>68</v>
      </c>
      <c r="K34" s="116">
        <v>6.6995073891625614</v>
      </c>
    </row>
    <row r="35" spans="1:11" ht="14.1" customHeight="1" x14ac:dyDescent="0.2">
      <c r="A35" s="306">
        <v>34</v>
      </c>
      <c r="B35" s="307" t="s">
        <v>254</v>
      </c>
      <c r="C35" s="308"/>
      <c r="D35" s="113">
        <v>2.3081038391970039</v>
      </c>
      <c r="E35" s="115">
        <v>1812</v>
      </c>
      <c r="F35" s="114">
        <v>1802</v>
      </c>
      <c r="G35" s="114">
        <v>1807</v>
      </c>
      <c r="H35" s="114">
        <v>1898</v>
      </c>
      <c r="I35" s="140">
        <v>1893</v>
      </c>
      <c r="J35" s="115">
        <v>-81</v>
      </c>
      <c r="K35" s="116">
        <v>-4.2789223454833598</v>
      </c>
    </row>
    <row r="36" spans="1:11" ht="14.1" customHeight="1" x14ac:dyDescent="0.2">
      <c r="A36" s="306">
        <v>41</v>
      </c>
      <c r="B36" s="307" t="s">
        <v>255</v>
      </c>
      <c r="C36" s="308"/>
      <c r="D36" s="113">
        <v>1.7654701551473773</v>
      </c>
      <c r="E36" s="115">
        <v>1386</v>
      </c>
      <c r="F36" s="114">
        <v>1427</v>
      </c>
      <c r="G36" s="114">
        <v>1427</v>
      </c>
      <c r="H36" s="114">
        <v>1428</v>
      </c>
      <c r="I36" s="140">
        <v>1415</v>
      </c>
      <c r="J36" s="115">
        <v>-29</v>
      </c>
      <c r="K36" s="116">
        <v>-2.0494699646643109</v>
      </c>
    </row>
    <row r="37" spans="1:11" ht="14.1" customHeight="1" x14ac:dyDescent="0.2">
      <c r="A37" s="306">
        <v>42</v>
      </c>
      <c r="B37" s="307" t="s">
        <v>256</v>
      </c>
      <c r="C37" s="308"/>
      <c r="D37" s="113">
        <v>0.14266425496140422</v>
      </c>
      <c r="E37" s="115">
        <v>112</v>
      </c>
      <c r="F37" s="114">
        <v>114</v>
      </c>
      <c r="G37" s="114">
        <v>111</v>
      </c>
      <c r="H37" s="114">
        <v>114</v>
      </c>
      <c r="I37" s="140">
        <v>112</v>
      </c>
      <c r="J37" s="115">
        <v>0</v>
      </c>
      <c r="K37" s="116">
        <v>0</v>
      </c>
    </row>
    <row r="38" spans="1:11" ht="14.1" customHeight="1" x14ac:dyDescent="0.2">
      <c r="A38" s="306">
        <v>43</v>
      </c>
      <c r="B38" s="307" t="s">
        <v>257</v>
      </c>
      <c r="C38" s="308"/>
      <c r="D38" s="113">
        <v>1.9807403255802105</v>
      </c>
      <c r="E38" s="115">
        <v>1555</v>
      </c>
      <c r="F38" s="114">
        <v>1543</v>
      </c>
      <c r="G38" s="114">
        <v>1531</v>
      </c>
      <c r="H38" s="114">
        <v>1488</v>
      </c>
      <c r="I38" s="140">
        <v>1499</v>
      </c>
      <c r="J38" s="115">
        <v>56</v>
      </c>
      <c r="K38" s="116">
        <v>3.735823882588392</v>
      </c>
    </row>
    <row r="39" spans="1:11" ht="14.1" customHeight="1" x14ac:dyDescent="0.2">
      <c r="A39" s="306">
        <v>51</v>
      </c>
      <c r="B39" s="307" t="s">
        <v>258</v>
      </c>
      <c r="C39" s="308"/>
      <c r="D39" s="113">
        <v>7.5038850533717172</v>
      </c>
      <c r="E39" s="115">
        <v>5891</v>
      </c>
      <c r="F39" s="114">
        <v>5829</v>
      </c>
      <c r="G39" s="114">
        <v>5934</v>
      </c>
      <c r="H39" s="114">
        <v>5597</v>
      </c>
      <c r="I39" s="140">
        <v>5637</v>
      </c>
      <c r="J39" s="115">
        <v>254</v>
      </c>
      <c r="K39" s="116">
        <v>4.5059428774170662</v>
      </c>
    </row>
    <row r="40" spans="1:11" ht="14.1" customHeight="1" x14ac:dyDescent="0.2">
      <c r="A40" s="306" t="s">
        <v>259</v>
      </c>
      <c r="B40" s="307" t="s">
        <v>260</v>
      </c>
      <c r="C40" s="308"/>
      <c r="D40" s="113">
        <v>6.4733905688737163</v>
      </c>
      <c r="E40" s="115">
        <v>5082</v>
      </c>
      <c r="F40" s="114">
        <v>5021</v>
      </c>
      <c r="G40" s="114">
        <v>5118</v>
      </c>
      <c r="H40" s="114">
        <v>4966</v>
      </c>
      <c r="I40" s="140">
        <v>5012</v>
      </c>
      <c r="J40" s="115">
        <v>70</v>
      </c>
      <c r="K40" s="116">
        <v>1.3966480446927374</v>
      </c>
    </row>
    <row r="41" spans="1:11" ht="14.1" customHeight="1" x14ac:dyDescent="0.2">
      <c r="A41" s="306"/>
      <c r="B41" s="307" t="s">
        <v>261</v>
      </c>
      <c r="C41" s="308"/>
      <c r="D41" s="113">
        <v>5.8161159656586756</v>
      </c>
      <c r="E41" s="115">
        <v>4566</v>
      </c>
      <c r="F41" s="114">
        <v>4501</v>
      </c>
      <c r="G41" s="114">
        <v>4600</v>
      </c>
      <c r="H41" s="114">
        <v>4470</v>
      </c>
      <c r="I41" s="140">
        <v>4523</v>
      </c>
      <c r="J41" s="115">
        <v>43</v>
      </c>
      <c r="K41" s="116">
        <v>0.95069644041565338</v>
      </c>
    </row>
    <row r="42" spans="1:11" ht="14.1" customHeight="1" x14ac:dyDescent="0.2">
      <c r="A42" s="306">
        <v>52</v>
      </c>
      <c r="B42" s="307" t="s">
        <v>262</v>
      </c>
      <c r="C42" s="308"/>
      <c r="D42" s="113">
        <v>3.3067536239268338</v>
      </c>
      <c r="E42" s="115">
        <v>2596</v>
      </c>
      <c r="F42" s="114">
        <v>2610</v>
      </c>
      <c r="G42" s="114">
        <v>2608</v>
      </c>
      <c r="H42" s="114">
        <v>2537</v>
      </c>
      <c r="I42" s="140">
        <v>2499</v>
      </c>
      <c r="J42" s="115">
        <v>97</v>
      </c>
      <c r="K42" s="116">
        <v>3.8815526210484195</v>
      </c>
    </row>
    <row r="43" spans="1:11" ht="14.1" customHeight="1" x14ac:dyDescent="0.2">
      <c r="A43" s="306" t="s">
        <v>263</v>
      </c>
      <c r="B43" s="307" t="s">
        <v>264</v>
      </c>
      <c r="C43" s="308"/>
      <c r="D43" s="113">
        <v>2.9793901103100402</v>
      </c>
      <c r="E43" s="115">
        <v>2339</v>
      </c>
      <c r="F43" s="114">
        <v>2356</v>
      </c>
      <c r="G43" s="114">
        <v>2359</v>
      </c>
      <c r="H43" s="114">
        <v>2274</v>
      </c>
      <c r="I43" s="140">
        <v>2231</v>
      </c>
      <c r="J43" s="115">
        <v>108</v>
      </c>
      <c r="K43" s="116">
        <v>4.8408785298072612</v>
      </c>
    </row>
    <row r="44" spans="1:11" ht="14.1" customHeight="1" x14ac:dyDescent="0.2">
      <c r="A44" s="306">
        <v>53</v>
      </c>
      <c r="B44" s="307" t="s">
        <v>265</v>
      </c>
      <c r="C44" s="308"/>
      <c r="D44" s="113">
        <v>0.45346852469874915</v>
      </c>
      <c r="E44" s="115">
        <v>356</v>
      </c>
      <c r="F44" s="114">
        <v>351</v>
      </c>
      <c r="G44" s="114">
        <v>359</v>
      </c>
      <c r="H44" s="114">
        <v>375</v>
      </c>
      <c r="I44" s="140">
        <v>388</v>
      </c>
      <c r="J44" s="115">
        <v>-32</v>
      </c>
      <c r="K44" s="116">
        <v>-8.2474226804123703</v>
      </c>
    </row>
    <row r="45" spans="1:11" ht="14.1" customHeight="1" x14ac:dyDescent="0.2">
      <c r="A45" s="306" t="s">
        <v>266</v>
      </c>
      <c r="B45" s="307" t="s">
        <v>267</v>
      </c>
      <c r="C45" s="308"/>
      <c r="D45" s="113">
        <v>0.4127073089954908</v>
      </c>
      <c r="E45" s="115">
        <v>324</v>
      </c>
      <c r="F45" s="114">
        <v>319</v>
      </c>
      <c r="G45" s="114">
        <v>325</v>
      </c>
      <c r="H45" s="114">
        <v>349</v>
      </c>
      <c r="I45" s="140">
        <v>355</v>
      </c>
      <c r="J45" s="115">
        <v>-31</v>
      </c>
      <c r="K45" s="116">
        <v>-8.7323943661971839</v>
      </c>
    </row>
    <row r="46" spans="1:11" ht="14.1" customHeight="1" x14ac:dyDescent="0.2">
      <c r="A46" s="306">
        <v>54</v>
      </c>
      <c r="B46" s="307" t="s">
        <v>268</v>
      </c>
      <c r="C46" s="308"/>
      <c r="D46" s="113">
        <v>4.6939087458283444</v>
      </c>
      <c r="E46" s="115">
        <v>3685</v>
      </c>
      <c r="F46" s="114">
        <v>3662</v>
      </c>
      <c r="G46" s="114">
        <v>3649</v>
      </c>
      <c r="H46" s="114">
        <v>3601</v>
      </c>
      <c r="I46" s="140">
        <v>3538</v>
      </c>
      <c r="J46" s="115">
        <v>147</v>
      </c>
      <c r="K46" s="116">
        <v>4.1548897682306389</v>
      </c>
    </row>
    <row r="47" spans="1:11" ht="14.1" customHeight="1" x14ac:dyDescent="0.2">
      <c r="A47" s="306">
        <v>61</v>
      </c>
      <c r="B47" s="307" t="s">
        <v>269</v>
      </c>
      <c r="C47" s="308"/>
      <c r="D47" s="113">
        <v>3.477441214684228</v>
      </c>
      <c r="E47" s="115">
        <v>2730</v>
      </c>
      <c r="F47" s="114">
        <v>2710</v>
      </c>
      <c r="G47" s="114">
        <v>2697</v>
      </c>
      <c r="H47" s="114">
        <v>2668</v>
      </c>
      <c r="I47" s="140">
        <v>2673</v>
      </c>
      <c r="J47" s="115">
        <v>57</v>
      </c>
      <c r="K47" s="116">
        <v>2.1324354657687992</v>
      </c>
    </row>
    <row r="48" spans="1:11" ht="14.1" customHeight="1" x14ac:dyDescent="0.2">
      <c r="A48" s="306">
        <v>62</v>
      </c>
      <c r="B48" s="307" t="s">
        <v>270</v>
      </c>
      <c r="C48" s="308"/>
      <c r="D48" s="113">
        <v>8.0032099457366321</v>
      </c>
      <c r="E48" s="115">
        <v>6283</v>
      </c>
      <c r="F48" s="114">
        <v>6338</v>
      </c>
      <c r="G48" s="114">
        <v>6384</v>
      </c>
      <c r="H48" s="114">
        <v>6334</v>
      </c>
      <c r="I48" s="140">
        <v>6328</v>
      </c>
      <c r="J48" s="115">
        <v>-45</v>
      </c>
      <c r="K48" s="116">
        <v>-0.71112515802781284</v>
      </c>
    </row>
    <row r="49" spans="1:11" ht="14.1" customHeight="1" x14ac:dyDescent="0.2">
      <c r="A49" s="306">
        <v>63</v>
      </c>
      <c r="B49" s="307" t="s">
        <v>271</v>
      </c>
      <c r="C49" s="308"/>
      <c r="D49" s="113">
        <v>1.8113265228135429</v>
      </c>
      <c r="E49" s="115">
        <v>1422</v>
      </c>
      <c r="F49" s="114">
        <v>1388</v>
      </c>
      <c r="G49" s="114">
        <v>1405</v>
      </c>
      <c r="H49" s="114">
        <v>1406</v>
      </c>
      <c r="I49" s="140">
        <v>1397</v>
      </c>
      <c r="J49" s="115">
        <v>25</v>
      </c>
      <c r="K49" s="116">
        <v>1.7895490336435218</v>
      </c>
    </row>
    <row r="50" spans="1:11" ht="14.1" customHeight="1" x14ac:dyDescent="0.2">
      <c r="A50" s="306" t="s">
        <v>272</v>
      </c>
      <c r="B50" s="307" t="s">
        <v>273</v>
      </c>
      <c r="C50" s="308"/>
      <c r="D50" s="113">
        <v>0.26749547805263291</v>
      </c>
      <c r="E50" s="115">
        <v>210</v>
      </c>
      <c r="F50" s="114">
        <v>209</v>
      </c>
      <c r="G50" s="114">
        <v>213</v>
      </c>
      <c r="H50" s="114">
        <v>206</v>
      </c>
      <c r="I50" s="140">
        <v>209</v>
      </c>
      <c r="J50" s="115">
        <v>1</v>
      </c>
      <c r="K50" s="116">
        <v>0.4784688995215311</v>
      </c>
    </row>
    <row r="51" spans="1:11" ht="14.1" customHeight="1" x14ac:dyDescent="0.2">
      <c r="A51" s="306" t="s">
        <v>274</v>
      </c>
      <c r="B51" s="307" t="s">
        <v>275</v>
      </c>
      <c r="C51" s="308"/>
      <c r="D51" s="113">
        <v>1.2432170789493797</v>
      </c>
      <c r="E51" s="115">
        <v>976</v>
      </c>
      <c r="F51" s="114">
        <v>951</v>
      </c>
      <c r="G51" s="114">
        <v>956</v>
      </c>
      <c r="H51" s="114">
        <v>967</v>
      </c>
      <c r="I51" s="140">
        <v>946</v>
      </c>
      <c r="J51" s="115">
        <v>30</v>
      </c>
      <c r="K51" s="116">
        <v>3.1712473572938689</v>
      </c>
    </row>
    <row r="52" spans="1:11" ht="14.1" customHeight="1" x14ac:dyDescent="0.2">
      <c r="A52" s="306">
        <v>71</v>
      </c>
      <c r="B52" s="307" t="s">
        <v>276</v>
      </c>
      <c r="C52" s="308"/>
      <c r="D52" s="113">
        <v>12.503502916974499</v>
      </c>
      <c r="E52" s="115">
        <v>9816</v>
      </c>
      <c r="F52" s="114">
        <v>9893</v>
      </c>
      <c r="G52" s="114">
        <v>9907</v>
      </c>
      <c r="H52" s="114">
        <v>9753</v>
      </c>
      <c r="I52" s="140">
        <v>9747</v>
      </c>
      <c r="J52" s="115">
        <v>69</v>
      </c>
      <c r="K52" s="116">
        <v>0.70791012619267468</v>
      </c>
    </row>
    <row r="53" spans="1:11" ht="14.1" customHeight="1" x14ac:dyDescent="0.2">
      <c r="A53" s="306" t="s">
        <v>277</v>
      </c>
      <c r="B53" s="307" t="s">
        <v>278</v>
      </c>
      <c r="C53" s="308"/>
      <c r="D53" s="113">
        <v>4.9817848317326066</v>
      </c>
      <c r="E53" s="115">
        <v>3911</v>
      </c>
      <c r="F53" s="114">
        <v>3938</v>
      </c>
      <c r="G53" s="114">
        <v>3922</v>
      </c>
      <c r="H53" s="114">
        <v>3888</v>
      </c>
      <c r="I53" s="140">
        <v>3885</v>
      </c>
      <c r="J53" s="115">
        <v>26</v>
      </c>
      <c r="K53" s="116">
        <v>0.66924066924066927</v>
      </c>
    </row>
    <row r="54" spans="1:11" ht="14.1" customHeight="1" x14ac:dyDescent="0.2">
      <c r="A54" s="306" t="s">
        <v>279</v>
      </c>
      <c r="B54" s="307" t="s">
        <v>280</v>
      </c>
      <c r="C54" s="308"/>
      <c r="D54" s="113">
        <v>6.4491885970499068</v>
      </c>
      <c r="E54" s="115">
        <v>5063</v>
      </c>
      <c r="F54" s="114">
        <v>5124</v>
      </c>
      <c r="G54" s="114">
        <v>5168</v>
      </c>
      <c r="H54" s="114">
        <v>5084</v>
      </c>
      <c r="I54" s="140">
        <v>5090</v>
      </c>
      <c r="J54" s="115">
        <v>-27</v>
      </c>
      <c r="K54" s="116">
        <v>-0.53045186640471509</v>
      </c>
    </row>
    <row r="55" spans="1:11" ht="14.1" customHeight="1" x14ac:dyDescent="0.2">
      <c r="A55" s="306">
        <v>72</v>
      </c>
      <c r="B55" s="307" t="s">
        <v>281</v>
      </c>
      <c r="C55" s="308"/>
      <c r="D55" s="113">
        <v>3.0940310294754543</v>
      </c>
      <c r="E55" s="115">
        <v>2429</v>
      </c>
      <c r="F55" s="114">
        <v>2464</v>
      </c>
      <c r="G55" s="114">
        <v>2458</v>
      </c>
      <c r="H55" s="114">
        <v>2435</v>
      </c>
      <c r="I55" s="140">
        <v>2416</v>
      </c>
      <c r="J55" s="115">
        <v>13</v>
      </c>
      <c r="K55" s="116">
        <v>0.53807947019867552</v>
      </c>
    </row>
    <row r="56" spans="1:11" ht="14.1" customHeight="1" x14ac:dyDescent="0.2">
      <c r="A56" s="306" t="s">
        <v>282</v>
      </c>
      <c r="B56" s="307" t="s">
        <v>283</v>
      </c>
      <c r="C56" s="308"/>
      <c r="D56" s="113">
        <v>1.5030698290576516</v>
      </c>
      <c r="E56" s="115">
        <v>1180</v>
      </c>
      <c r="F56" s="114">
        <v>1181</v>
      </c>
      <c r="G56" s="114">
        <v>1184</v>
      </c>
      <c r="H56" s="114">
        <v>1180</v>
      </c>
      <c r="I56" s="140">
        <v>1171</v>
      </c>
      <c r="J56" s="115">
        <v>9</v>
      </c>
      <c r="K56" s="116">
        <v>0.76857386848847142</v>
      </c>
    </row>
    <row r="57" spans="1:11" ht="14.1" customHeight="1" x14ac:dyDescent="0.2">
      <c r="A57" s="306" t="s">
        <v>284</v>
      </c>
      <c r="B57" s="307" t="s">
        <v>285</v>
      </c>
      <c r="C57" s="308"/>
      <c r="D57" s="113">
        <v>1.0738032761827121</v>
      </c>
      <c r="E57" s="115">
        <v>843</v>
      </c>
      <c r="F57" s="114">
        <v>853</v>
      </c>
      <c r="G57" s="114">
        <v>850</v>
      </c>
      <c r="H57" s="114">
        <v>851</v>
      </c>
      <c r="I57" s="140">
        <v>833</v>
      </c>
      <c r="J57" s="115">
        <v>10</v>
      </c>
      <c r="K57" s="116">
        <v>1.2004801920768307</v>
      </c>
    </row>
    <row r="58" spans="1:11" ht="14.1" customHeight="1" x14ac:dyDescent="0.2">
      <c r="A58" s="306">
        <v>73</v>
      </c>
      <c r="B58" s="307" t="s">
        <v>286</v>
      </c>
      <c r="C58" s="308"/>
      <c r="D58" s="113">
        <v>1.8813848623035183</v>
      </c>
      <c r="E58" s="115">
        <v>1477</v>
      </c>
      <c r="F58" s="114">
        <v>1464</v>
      </c>
      <c r="G58" s="114">
        <v>1459</v>
      </c>
      <c r="H58" s="114">
        <v>1440</v>
      </c>
      <c r="I58" s="140">
        <v>1429</v>
      </c>
      <c r="J58" s="115">
        <v>48</v>
      </c>
      <c r="K58" s="116">
        <v>3.3589923023093071</v>
      </c>
    </row>
    <row r="59" spans="1:11" ht="14.1" customHeight="1" x14ac:dyDescent="0.2">
      <c r="A59" s="306" t="s">
        <v>287</v>
      </c>
      <c r="B59" s="307" t="s">
        <v>288</v>
      </c>
      <c r="C59" s="308"/>
      <c r="D59" s="113">
        <v>1.6138893842508852</v>
      </c>
      <c r="E59" s="115">
        <v>1267</v>
      </c>
      <c r="F59" s="114">
        <v>1251</v>
      </c>
      <c r="G59" s="114">
        <v>1243</v>
      </c>
      <c r="H59" s="114">
        <v>1229</v>
      </c>
      <c r="I59" s="140">
        <v>1217</v>
      </c>
      <c r="J59" s="115">
        <v>50</v>
      </c>
      <c r="K59" s="116">
        <v>4.1084634346754312</v>
      </c>
    </row>
    <row r="60" spans="1:11" ht="14.1" customHeight="1" x14ac:dyDescent="0.2">
      <c r="A60" s="306">
        <v>81</v>
      </c>
      <c r="B60" s="307" t="s">
        <v>289</v>
      </c>
      <c r="C60" s="308"/>
      <c r="D60" s="113">
        <v>6.3052505540977757</v>
      </c>
      <c r="E60" s="115">
        <v>4950</v>
      </c>
      <c r="F60" s="114">
        <v>4729</v>
      </c>
      <c r="G60" s="114">
        <v>4715</v>
      </c>
      <c r="H60" s="114">
        <v>4603</v>
      </c>
      <c r="I60" s="140">
        <v>4624</v>
      </c>
      <c r="J60" s="115">
        <v>326</v>
      </c>
      <c r="K60" s="116">
        <v>7.0501730103806226</v>
      </c>
    </row>
    <row r="61" spans="1:11" ht="14.1" customHeight="1" x14ac:dyDescent="0.2">
      <c r="A61" s="306" t="s">
        <v>290</v>
      </c>
      <c r="B61" s="307" t="s">
        <v>291</v>
      </c>
      <c r="C61" s="308"/>
      <c r="D61" s="113">
        <v>1.9539907777749472</v>
      </c>
      <c r="E61" s="115">
        <v>1534</v>
      </c>
      <c r="F61" s="114">
        <v>1529</v>
      </c>
      <c r="G61" s="114">
        <v>1560</v>
      </c>
      <c r="H61" s="114">
        <v>1489</v>
      </c>
      <c r="I61" s="140">
        <v>1507</v>
      </c>
      <c r="J61" s="115">
        <v>27</v>
      </c>
      <c r="K61" s="116">
        <v>1.7916390179163901</v>
      </c>
    </row>
    <row r="62" spans="1:11" ht="14.1" customHeight="1" x14ac:dyDescent="0.2">
      <c r="A62" s="306" t="s">
        <v>292</v>
      </c>
      <c r="B62" s="307" t="s">
        <v>293</v>
      </c>
      <c r="C62" s="308"/>
      <c r="D62" s="113">
        <v>2.8469161592744503</v>
      </c>
      <c r="E62" s="115">
        <v>2235</v>
      </c>
      <c r="F62" s="114">
        <v>2029</v>
      </c>
      <c r="G62" s="114">
        <v>1990</v>
      </c>
      <c r="H62" s="114">
        <v>1957</v>
      </c>
      <c r="I62" s="140">
        <v>1972</v>
      </c>
      <c r="J62" s="115">
        <v>263</v>
      </c>
      <c r="K62" s="116">
        <v>13.336713995943205</v>
      </c>
    </row>
    <row r="63" spans="1:11" ht="14.1" customHeight="1" x14ac:dyDescent="0.2">
      <c r="A63" s="306"/>
      <c r="B63" s="307" t="s">
        <v>294</v>
      </c>
      <c r="C63" s="308"/>
      <c r="D63" s="113">
        <v>2.6125391689807147</v>
      </c>
      <c r="E63" s="115">
        <v>2051</v>
      </c>
      <c r="F63" s="114">
        <v>1847</v>
      </c>
      <c r="G63" s="114">
        <v>1811</v>
      </c>
      <c r="H63" s="114">
        <v>1790</v>
      </c>
      <c r="I63" s="140">
        <v>1800</v>
      </c>
      <c r="J63" s="115">
        <v>251</v>
      </c>
      <c r="K63" s="116">
        <v>13.944444444444445</v>
      </c>
    </row>
    <row r="64" spans="1:11" ht="14.1" customHeight="1" x14ac:dyDescent="0.2">
      <c r="A64" s="306" t="s">
        <v>295</v>
      </c>
      <c r="B64" s="307" t="s">
        <v>296</v>
      </c>
      <c r="C64" s="308"/>
      <c r="D64" s="113">
        <v>0.4738491325503783</v>
      </c>
      <c r="E64" s="115">
        <v>372</v>
      </c>
      <c r="F64" s="114">
        <v>373</v>
      </c>
      <c r="G64" s="114">
        <v>369</v>
      </c>
      <c r="H64" s="114">
        <v>364</v>
      </c>
      <c r="I64" s="140">
        <v>356</v>
      </c>
      <c r="J64" s="115">
        <v>16</v>
      </c>
      <c r="K64" s="116">
        <v>4.4943820224719104</v>
      </c>
    </row>
    <row r="65" spans="1:11" ht="14.1" customHeight="1" x14ac:dyDescent="0.2">
      <c r="A65" s="306" t="s">
        <v>297</v>
      </c>
      <c r="B65" s="307" t="s">
        <v>298</v>
      </c>
      <c r="C65" s="308"/>
      <c r="D65" s="113">
        <v>0.49550352839273432</v>
      </c>
      <c r="E65" s="115">
        <v>389</v>
      </c>
      <c r="F65" s="114">
        <v>382</v>
      </c>
      <c r="G65" s="114">
        <v>379</v>
      </c>
      <c r="H65" s="114">
        <v>382</v>
      </c>
      <c r="I65" s="140">
        <v>389</v>
      </c>
      <c r="J65" s="115">
        <v>0</v>
      </c>
      <c r="K65" s="116">
        <v>0</v>
      </c>
    </row>
    <row r="66" spans="1:11" ht="14.1" customHeight="1" x14ac:dyDescent="0.2">
      <c r="A66" s="306">
        <v>82</v>
      </c>
      <c r="B66" s="307" t="s">
        <v>299</v>
      </c>
      <c r="C66" s="308"/>
      <c r="D66" s="113">
        <v>3.0583649657351031</v>
      </c>
      <c r="E66" s="115">
        <v>2401</v>
      </c>
      <c r="F66" s="114">
        <v>2388</v>
      </c>
      <c r="G66" s="114">
        <v>2364</v>
      </c>
      <c r="H66" s="114">
        <v>2360</v>
      </c>
      <c r="I66" s="140">
        <v>2339</v>
      </c>
      <c r="J66" s="115">
        <v>62</v>
      </c>
      <c r="K66" s="116">
        <v>2.6507054296707997</v>
      </c>
    </row>
    <row r="67" spans="1:11" ht="14.1" customHeight="1" x14ac:dyDescent="0.2">
      <c r="A67" s="306" t="s">
        <v>300</v>
      </c>
      <c r="B67" s="307" t="s">
        <v>301</v>
      </c>
      <c r="C67" s="308"/>
      <c r="D67" s="113">
        <v>1.7998624308970015</v>
      </c>
      <c r="E67" s="115">
        <v>1413</v>
      </c>
      <c r="F67" s="114">
        <v>1397</v>
      </c>
      <c r="G67" s="114">
        <v>1369</v>
      </c>
      <c r="H67" s="114">
        <v>1390</v>
      </c>
      <c r="I67" s="140">
        <v>1374</v>
      </c>
      <c r="J67" s="115">
        <v>39</v>
      </c>
      <c r="K67" s="116">
        <v>2.8384279475982535</v>
      </c>
    </row>
    <row r="68" spans="1:11" ht="14.1" customHeight="1" x14ac:dyDescent="0.2">
      <c r="A68" s="306" t="s">
        <v>302</v>
      </c>
      <c r="B68" s="307" t="s">
        <v>303</v>
      </c>
      <c r="C68" s="308"/>
      <c r="D68" s="113">
        <v>0.6292512674190508</v>
      </c>
      <c r="E68" s="115">
        <v>494</v>
      </c>
      <c r="F68" s="114">
        <v>500</v>
      </c>
      <c r="G68" s="114">
        <v>501</v>
      </c>
      <c r="H68" s="114">
        <v>500</v>
      </c>
      <c r="I68" s="140">
        <v>502</v>
      </c>
      <c r="J68" s="115">
        <v>-8</v>
      </c>
      <c r="K68" s="116">
        <v>-1.593625498007968</v>
      </c>
    </row>
    <row r="69" spans="1:11" ht="14.1" customHeight="1" x14ac:dyDescent="0.2">
      <c r="A69" s="306">
        <v>83</v>
      </c>
      <c r="B69" s="307" t="s">
        <v>304</v>
      </c>
      <c r="C69" s="308"/>
      <c r="D69" s="113">
        <v>5.9358520367869971</v>
      </c>
      <c r="E69" s="115">
        <v>4660</v>
      </c>
      <c r="F69" s="114">
        <v>4703</v>
      </c>
      <c r="G69" s="114">
        <v>4686</v>
      </c>
      <c r="H69" s="114">
        <v>4572</v>
      </c>
      <c r="I69" s="140">
        <v>4605</v>
      </c>
      <c r="J69" s="115">
        <v>55</v>
      </c>
      <c r="K69" s="116">
        <v>1.1943539630836049</v>
      </c>
    </row>
    <row r="70" spans="1:11" ht="14.1" customHeight="1" x14ac:dyDescent="0.2">
      <c r="A70" s="306" t="s">
        <v>305</v>
      </c>
      <c r="B70" s="307" t="s">
        <v>306</v>
      </c>
      <c r="C70" s="308"/>
      <c r="D70" s="113">
        <v>5.0862354469722062</v>
      </c>
      <c r="E70" s="115">
        <v>3993</v>
      </c>
      <c r="F70" s="114">
        <v>4052</v>
      </c>
      <c r="G70" s="114">
        <v>4043</v>
      </c>
      <c r="H70" s="114">
        <v>3932</v>
      </c>
      <c r="I70" s="140">
        <v>3964</v>
      </c>
      <c r="J70" s="115">
        <v>29</v>
      </c>
      <c r="K70" s="116">
        <v>0.73158425832492435</v>
      </c>
    </row>
    <row r="71" spans="1:11" ht="14.1" customHeight="1" x14ac:dyDescent="0.2">
      <c r="A71" s="306"/>
      <c r="B71" s="307" t="s">
        <v>307</v>
      </c>
      <c r="C71" s="308"/>
      <c r="D71" s="113">
        <v>3.0469008738185615</v>
      </c>
      <c r="E71" s="115">
        <v>2392</v>
      </c>
      <c r="F71" s="114">
        <v>2503</v>
      </c>
      <c r="G71" s="114">
        <v>2500</v>
      </c>
      <c r="H71" s="114">
        <v>2437</v>
      </c>
      <c r="I71" s="140">
        <v>2441</v>
      </c>
      <c r="J71" s="115">
        <v>-49</v>
      </c>
      <c r="K71" s="116">
        <v>-2.0073740270380993</v>
      </c>
    </row>
    <row r="72" spans="1:11" ht="14.1" customHeight="1" x14ac:dyDescent="0.2">
      <c r="A72" s="306">
        <v>84</v>
      </c>
      <c r="B72" s="307" t="s">
        <v>308</v>
      </c>
      <c r="C72" s="308"/>
      <c r="D72" s="113">
        <v>1.154051919598502</v>
      </c>
      <c r="E72" s="115">
        <v>906</v>
      </c>
      <c r="F72" s="114">
        <v>927</v>
      </c>
      <c r="G72" s="114">
        <v>909</v>
      </c>
      <c r="H72" s="114">
        <v>844</v>
      </c>
      <c r="I72" s="140">
        <v>871</v>
      </c>
      <c r="J72" s="115">
        <v>35</v>
      </c>
      <c r="K72" s="116">
        <v>4.0183696900114807</v>
      </c>
    </row>
    <row r="73" spans="1:11" ht="14.1" customHeight="1" x14ac:dyDescent="0.2">
      <c r="A73" s="306" t="s">
        <v>309</v>
      </c>
      <c r="B73" s="307" t="s">
        <v>310</v>
      </c>
      <c r="C73" s="308"/>
      <c r="D73" s="113">
        <v>0.63052505540977755</v>
      </c>
      <c r="E73" s="115">
        <v>495</v>
      </c>
      <c r="F73" s="114">
        <v>489</v>
      </c>
      <c r="G73" s="114">
        <v>476</v>
      </c>
      <c r="H73" s="114">
        <v>435</v>
      </c>
      <c r="I73" s="140">
        <v>467</v>
      </c>
      <c r="J73" s="115">
        <v>28</v>
      </c>
      <c r="K73" s="116">
        <v>5.9957173447537473</v>
      </c>
    </row>
    <row r="74" spans="1:11" ht="14.1" customHeight="1" x14ac:dyDescent="0.2">
      <c r="A74" s="306" t="s">
        <v>311</v>
      </c>
      <c r="B74" s="307" t="s">
        <v>312</v>
      </c>
      <c r="C74" s="308"/>
      <c r="D74" s="113">
        <v>0.17196137874812117</v>
      </c>
      <c r="E74" s="115">
        <v>135</v>
      </c>
      <c r="F74" s="114">
        <v>129</v>
      </c>
      <c r="G74" s="114">
        <v>132</v>
      </c>
      <c r="H74" s="114">
        <v>133</v>
      </c>
      <c r="I74" s="140">
        <v>136</v>
      </c>
      <c r="J74" s="115">
        <v>-1</v>
      </c>
      <c r="K74" s="116">
        <v>-0.73529411764705888</v>
      </c>
    </row>
    <row r="75" spans="1:11" ht="14.1" customHeight="1" x14ac:dyDescent="0.2">
      <c r="A75" s="306" t="s">
        <v>313</v>
      </c>
      <c r="B75" s="307" t="s">
        <v>314</v>
      </c>
      <c r="C75" s="308"/>
      <c r="D75" s="113">
        <v>2.6749547805263292E-2</v>
      </c>
      <c r="E75" s="115">
        <v>21</v>
      </c>
      <c r="F75" s="114">
        <v>46</v>
      </c>
      <c r="G75" s="114">
        <v>42</v>
      </c>
      <c r="H75" s="114">
        <v>36</v>
      </c>
      <c r="I75" s="140">
        <v>34</v>
      </c>
      <c r="J75" s="115">
        <v>-13</v>
      </c>
      <c r="K75" s="116">
        <v>-38.235294117647058</v>
      </c>
    </row>
    <row r="76" spans="1:11" ht="14.1" customHeight="1" x14ac:dyDescent="0.2">
      <c r="A76" s="306">
        <v>91</v>
      </c>
      <c r="B76" s="307" t="s">
        <v>315</v>
      </c>
      <c r="C76" s="308"/>
      <c r="D76" s="113">
        <v>0.30953048174661807</v>
      </c>
      <c r="E76" s="115">
        <v>243</v>
      </c>
      <c r="F76" s="114">
        <v>109</v>
      </c>
      <c r="G76" s="114">
        <v>107</v>
      </c>
      <c r="H76" s="114">
        <v>105</v>
      </c>
      <c r="I76" s="140">
        <v>104</v>
      </c>
      <c r="J76" s="115">
        <v>139</v>
      </c>
      <c r="K76" s="116">
        <v>133.65384615384616</v>
      </c>
    </row>
    <row r="77" spans="1:11" ht="14.1" customHeight="1" x14ac:dyDescent="0.2">
      <c r="A77" s="306">
        <v>92</v>
      </c>
      <c r="B77" s="307" t="s">
        <v>316</v>
      </c>
      <c r="C77" s="308"/>
      <c r="D77" s="113">
        <v>1.0585178202939902</v>
      </c>
      <c r="E77" s="115">
        <v>831</v>
      </c>
      <c r="F77" s="114">
        <v>853</v>
      </c>
      <c r="G77" s="114">
        <v>847</v>
      </c>
      <c r="H77" s="114">
        <v>803</v>
      </c>
      <c r="I77" s="140">
        <v>785</v>
      </c>
      <c r="J77" s="115">
        <v>46</v>
      </c>
      <c r="K77" s="116">
        <v>5.8598726114649677</v>
      </c>
    </row>
    <row r="78" spans="1:11" ht="14.1" customHeight="1" x14ac:dyDescent="0.2">
      <c r="A78" s="306">
        <v>93</v>
      </c>
      <c r="B78" s="307" t="s">
        <v>317</v>
      </c>
      <c r="C78" s="308"/>
      <c r="D78" s="113">
        <v>0.18597304664611622</v>
      </c>
      <c r="E78" s="115">
        <v>146</v>
      </c>
      <c r="F78" s="114">
        <v>141</v>
      </c>
      <c r="G78" s="114">
        <v>132</v>
      </c>
      <c r="H78" s="114">
        <v>123</v>
      </c>
      <c r="I78" s="140">
        <v>129</v>
      </c>
      <c r="J78" s="115">
        <v>17</v>
      </c>
      <c r="K78" s="116">
        <v>13.178294573643411</v>
      </c>
    </row>
    <row r="79" spans="1:11" ht="14.1" customHeight="1" x14ac:dyDescent="0.2">
      <c r="A79" s="306">
        <v>94</v>
      </c>
      <c r="B79" s="307" t="s">
        <v>318</v>
      </c>
      <c r="C79" s="308"/>
      <c r="D79" s="113" t="s">
        <v>513</v>
      </c>
      <c r="E79" s="115" t="s">
        <v>513</v>
      </c>
      <c r="F79" s="114" t="s">
        <v>513</v>
      </c>
      <c r="G79" s="114" t="s">
        <v>513</v>
      </c>
      <c r="H79" s="114">
        <v>87</v>
      </c>
      <c r="I79" s="140">
        <v>88</v>
      </c>
      <c r="J79" s="115" t="s">
        <v>513</v>
      </c>
      <c r="K79" s="116" t="s">
        <v>513</v>
      </c>
    </row>
    <row r="80" spans="1:11" ht="14.1" customHeight="1" x14ac:dyDescent="0.2">
      <c r="A80" s="306" t="s">
        <v>319</v>
      </c>
      <c r="B80" s="307" t="s">
        <v>320</v>
      </c>
      <c r="C80" s="308"/>
      <c r="D80" s="113" t="s">
        <v>513</v>
      </c>
      <c r="E80" s="115" t="s">
        <v>513</v>
      </c>
      <c r="F80" s="114" t="s">
        <v>513</v>
      </c>
      <c r="G80" s="114" t="s">
        <v>513</v>
      </c>
      <c r="H80" s="114">
        <v>3</v>
      </c>
      <c r="I80" s="140">
        <v>3</v>
      </c>
      <c r="J80" s="115" t="s">
        <v>513</v>
      </c>
      <c r="K80" s="116" t="s">
        <v>513</v>
      </c>
    </row>
    <row r="81" spans="1:11" ht="14.1" customHeight="1" x14ac:dyDescent="0.2">
      <c r="A81" s="310" t="s">
        <v>321</v>
      </c>
      <c r="B81" s="311" t="s">
        <v>224</v>
      </c>
      <c r="C81" s="312"/>
      <c r="D81" s="125">
        <v>0.93241280921203473</v>
      </c>
      <c r="E81" s="143">
        <v>732</v>
      </c>
      <c r="F81" s="144">
        <v>735</v>
      </c>
      <c r="G81" s="144">
        <v>739</v>
      </c>
      <c r="H81" s="144">
        <v>727</v>
      </c>
      <c r="I81" s="145">
        <v>727</v>
      </c>
      <c r="J81" s="143">
        <v>5</v>
      </c>
      <c r="K81" s="146">
        <v>0.68775790921595603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23298</v>
      </c>
      <c r="E12" s="114">
        <v>24028</v>
      </c>
      <c r="F12" s="114">
        <v>24230</v>
      </c>
      <c r="G12" s="114">
        <v>24274</v>
      </c>
      <c r="H12" s="140">
        <v>23995</v>
      </c>
      <c r="I12" s="115">
        <v>-697</v>
      </c>
      <c r="J12" s="116">
        <v>-2.9047718274640548</v>
      </c>
      <c r="K12"/>
      <c r="L12"/>
      <c r="M12"/>
      <c r="N12"/>
      <c r="O12"/>
      <c r="P12"/>
    </row>
    <row r="13" spans="1:16" s="110" customFormat="1" ht="14.45" customHeight="1" x14ac:dyDescent="0.2">
      <c r="A13" s="120" t="s">
        <v>105</v>
      </c>
      <c r="B13" s="119" t="s">
        <v>106</v>
      </c>
      <c r="C13" s="113">
        <v>41.857670186282085</v>
      </c>
      <c r="D13" s="115">
        <v>9752</v>
      </c>
      <c r="E13" s="114">
        <v>9929</v>
      </c>
      <c r="F13" s="114">
        <v>10019</v>
      </c>
      <c r="G13" s="114">
        <v>9912</v>
      </c>
      <c r="H13" s="140">
        <v>9795</v>
      </c>
      <c r="I13" s="115">
        <v>-43</v>
      </c>
      <c r="J13" s="116">
        <v>-0.43899948953547729</v>
      </c>
      <c r="K13"/>
      <c r="L13"/>
      <c r="M13"/>
      <c r="N13"/>
      <c r="O13"/>
      <c r="P13"/>
    </row>
    <row r="14" spans="1:16" s="110" customFormat="1" ht="14.45" customHeight="1" x14ac:dyDescent="0.2">
      <c r="A14" s="120"/>
      <c r="B14" s="119" t="s">
        <v>107</v>
      </c>
      <c r="C14" s="113">
        <v>58.142329813717915</v>
      </c>
      <c r="D14" s="115">
        <v>13546</v>
      </c>
      <c r="E14" s="114">
        <v>14099</v>
      </c>
      <c r="F14" s="114">
        <v>14211</v>
      </c>
      <c r="G14" s="114">
        <v>14362</v>
      </c>
      <c r="H14" s="140">
        <v>14200</v>
      </c>
      <c r="I14" s="115">
        <v>-654</v>
      </c>
      <c r="J14" s="116">
        <v>-4.605633802816901</v>
      </c>
      <c r="K14"/>
      <c r="L14"/>
      <c r="M14"/>
      <c r="N14"/>
      <c r="O14"/>
      <c r="P14"/>
    </row>
    <row r="15" spans="1:16" s="110" customFormat="1" ht="14.45" customHeight="1" x14ac:dyDescent="0.2">
      <c r="A15" s="118" t="s">
        <v>105</v>
      </c>
      <c r="B15" s="121" t="s">
        <v>108</v>
      </c>
      <c r="C15" s="113">
        <v>16.284659627435833</v>
      </c>
      <c r="D15" s="115">
        <v>3794</v>
      </c>
      <c r="E15" s="114">
        <v>3951</v>
      </c>
      <c r="F15" s="114">
        <v>3990</v>
      </c>
      <c r="G15" s="114">
        <v>4124</v>
      </c>
      <c r="H15" s="140">
        <v>3942</v>
      </c>
      <c r="I15" s="115">
        <v>-148</v>
      </c>
      <c r="J15" s="116">
        <v>-3.7544393708777268</v>
      </c>
      <c r="K15"/>
      <c r="L15"/>
      <c r="M15"/>
      <c r="N15"/>
      <c r="O15"/>
      <c r="P15"/>
    </row>
    <row r="16" spans="1:16" s="110" customFormat="1" ht="14.45" customHeight="1" x14ac:dyDescent="0.2">
      <c r="A16" s="118"/>
      <c r="B16" s="121" t="s">
        <v>109</v>
      </c>
      <c r="C16" s="113">
        <v>49.961370074684524</v>
      </c>
      <c r="D16" s="115">
        <v>11640</v>
      </c>
      <c r="E16" s="114">
        <v>12109</v>
      </c>
      <c r="F16" s="114">
        <v>12214</v>
      </c>
      <c r="G16" s="114">
        <v>12240</v>
      </c>
      <c r="H16" s="140">
        <v>12231</v>
      </c>
      <c r="I16" s="115">
        <v>-591</v>
      </c>
      <c r="J16" s="116">
        <v>-4.8319843021829776</v>
      </c>
      <c r="K16"/>
      <c r="L16"/>
      <c r="M16"/>
      <c r="N16"/>
      <c r="O16"/>
      <c r="P16"/>
    </row>
    <row r="17" spans="1:16" s="110" customFormat="1" ht="14.45" customHeight="1" x14ac:dyDescent="0.2">
      <c r="A17" s="118"/>
      <c r="B17" s="121" t="s">
        <v>110</v>
      </c>
      <c r="C17" s="113">
        <v>18.890033479268606</v>
      </c>
      <c r="D17" s="115">
        <v>4401</v>
      </c>
      <c r="E17" s="114">
        <v>4440</v>
      </c>
      <c r="F17" s="114">
        <v>4466</v>
      </c>
      <c r="G17" s="114">
        <v>4400</v>
      </c>
      <c r="H17" s="140">
        <v>4376</v>
      </c>
      <c r="I17" s="115">
        <v>25</v>
      </c>
      <c r="J17" s="116">
        <v>0.57129798903107865</v>
      </c>
      <c r="K17"/>
      <c r="L17"/>
      <c r="M17"/>
      <c r="N17"/>
      <c r="O17"/>
      <c r="P17"/>
    </row>
    <row r="18" spans="1:16" s="110" customFormat="1" ht="14.45" customHeight="1" x14ac:dyDescent="0.2">
      <c r="A18" s="120"/>
      <c r="B18" s="121" t="s">
        <v>111</v>
      </c>
      <c r="C18" s="113">
        <v>14.863936818611039</v>
      </c>
      <c r="D18" s="115">
        <v>3463</v>
      </c>
      <c r="E18" s="114">
        <v>3528</v>
      </c>
      <c r="F18" s="114">
        <v>3560</v>
      </c>
      <c r="G18" s="114">
        <v>3510</v>
      </c>
      <c r="H18" s="140">
        <v>3446</v>
      </c>
      <c r="I18" s="115">
        <v>17</v>
      </c>
      <c r="J18" s="116">
        <v>0.49332559489262912</v>
      </c>
      <c r="K18"/>
      <c r="L18"/>
      <c r="M18"/>
      <c r="N18"/>
      <c r="O18"/>
      <c r="P18"/>
    </row>
    <row r="19" spans="1:16" s="110" customFormat="1" ht="14.45" customHeight="1" x14ac:dyDescent="0.2">
      <c r="A19" s="120"/>
      <c r="B19" s="121" t="s">
        <v>112</v>
      </c>
      <c r="C19" s="113">
        <v>1.3606318138896043</v>
      </c>
      <c r="D19" s="115">
        <v>317</v>
      </c>
      <c r="E19" s="114">
        <v>312</v>
      </c>
      <c r="F19" s="114">
        <v>345</v>
      </c>
      <c r="G19" s="114">
        <v>307</v>
      </c>
      <c r="H19" s="140">
        <v>292</v>
      </c>
      <c r="I19" s="115">
        <v>25</v>
      </c>
      <c r="J19" s="116">
        <v>8.5616438356164384</v>
      </c>
      <c r="K19"/>
      <c r="L19"/>
      <c r="M19"/>
      <c r="N19"/>
      <c r="O19"/>
      <c r="P19"/>
    </row>
    <row r="20" spans="1:16" s="110" customFormat="1" ht="14.45" customHeight="1" x14ac:dyDescent="0.2">
      <c r="A20" s="120" t="s">
        <v>113</v>
      </c>
      <c r="B20" s="119" t="s">
        <v>116</v>
      </c>
      <c r="C20" s="113">
        <v>79.13554811571808</v>
      </c>
      <c r="D20" s="115">
        <v>18437</v>
      </c>
      <c r="E20" s="114">
        <v>19078</v>
      </c>
      <c r="F20" s="114">
        <v>19266</v>
      </c>
      <c r="G20" s="114">
        <v>19360</v>
      </c>
      <c r="H20" s="140">
        <v>19095</v>
      </c>
      <c r="I20" s="115">
        <v>-658</v>
      </c>
      <c r="J20" s="116">
        <v>-3.4459282534694946</v>
      </c>
      <c r="K20"/>
      <c r="L20"/>
      <c r="M20"/>
      <c r="N20"/>
      <c r="O20"/>
      <c r="P20"/>
    </row>
    <row r="21" spans="1:16" s="110" customFormat="1" ht="14.45" customHeight="1" x14ac:dyDescent="0.2">
      <c r="A21" s="123"/>
      <c r="B21" s="124" t="s">
        <v>117</v>
      </c>
      <c r="C21" s="125">
        <v>20.632672332389046</v>
      </c>
      <c r="D21" s="143">
        <v>4807</v>
      </c>
      <c r="E21" s="144">
        <v>4899</v>
      </c>
      <c r="F21" s="144">
        <v>4903</v>
      </c>
      <c r="G21" s="144">
        <v>4857</v>
      </c>
      <c r="H21" s="145">
        <v>4842</v>
      </c>
      <c r="I21" s="143">
        <v>-35</v>
      </c>
      <c r="J21" s="146">
        <v>-0.72284180090871542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26618</v>
      </c>
      <c r="E56" s="114">
        <v>27695</v>
      </c>
      <c r="F56" s="114">
        <v>27603</v>
      </c>
      <c r="G56" s="114">
        <v>27741</v>
      </c>
      <c r="H56" s="140">
        <v>27430</v>
      </c>
      <c r="I56" s="115">
        <v>-812</v>
      </c>
      <c r="J56" s="116">
        <v>-2.9602624863288369</v>
      </c>
      <c r="K56"/>
      <c r="L56"/>
      <c r="M56"/>
      <c r="N56"/>
      <c r="O56"/>
      <c r="P56"/>
    </row>
    <row r="57" spans="1:16" s="110" customFormat="1" ht="14.45" customHeight="1" x14ac:dyDescent="0.2">
      <c r="A57" s="120" t="s">
        <v>105</v>
      </c>
      <c r="B57" s="119" t="s">
        <v>106</v>
      </c>
      <c r="C57" s="113">
        <v>41.659779096851757</v>
      </c>
      <c r="D57" s="115">
        <v>11089</v>
      </c>
      <c r="E57" s="114">
        <v>11477</v>
      </c>
      <c r="F57" s="114">
        <v>11438</v>
      </c>
      <c r="G57" s="114">
        <v>11388</v>
      </c>
      <c r="H57" s="140">
        <v>11217</v>
      </c>
      <c r="I57" s="115">
        <v>-128</v>
      </c>
      <c r="J57" s="116">
        <v>-1.1411250780065971</v>
      </c>
    </row>
    <row r="58" spans="1:16" s="110" customFormat="1" ht="14.45" customHeight="1" x14ac:dyDescent="0.2">
      <c r="A58" s="120"/>
      <c r="B58" s="119" t="s">
        <v>107</v>
      </c>
      <c r="C58" s="113">
        <v>58.340220903148243</v>
      </c>
      <c r="D58" s="115">
        <v>15529</v>
      </c>
      <c r="E58" s="114">
        <v>16218</v>
      </c>
      <c r="F58" s="114">
        <v>16165</v>
      </c>
      <c r="G58" s="114">
        <v>16353</v>
      </c>
      <c r="H58" s="140">
        <v>16213</v>
      </c>
      <c r="I58" s="115">
        <v>-684</v>
      </c>
      <c r="J58" s="116">
        <v>-4.2188367359526309</v>
      </c>
    </row>
    <row r="59" spans="1:16" s="110" customFormat="1" ht="14.45" customHeight="1" x14ac:dyDescent="0.2">
      <c r="A59" s="118" t="s">
        <v>105</v>
      </c>
      <c r="B59" s="121" t="s">
        <v>108</v>
      </c>
      <c r="C59" s="113">
        <v>17.848824103989781</v>
      </c>
      <c r="D59" s="115">
        <v>4751</v>
      </c>
      <c r="E59" s="114">
        <v>5035</v>
      </c>
      <c r="F59" s="114">
        <v>4986</v>
      </c>
      <c r="G59" s="114">
        <v>5137</v>
      </c>
      <c r="H59" s="140">
        <v>4897</v>
      </c>
      <c r="I59" s="115">
        <v>-146</v>
      </c>
      <c r="J59" s="116">
        <v>-2.9814171942005308</v>
      </c>
    </row>
    <row r="60" spans="1:16" s="110" customFormat="1" ht="14.45" customHeight="1" x14ac:dyDescent="0.2">
      <c r="A60" s="118"/>
      <c r="B60" s="121" t="s">
        <v>109</v>
      </c>
      <c r="C60" s="113">
        <v>48.583665188969867</v>
      </c>
      <c r="D60" s="115">
        <v>12932</v>
      </c>
      <c r="E60" s="114">
        <v>13593</v>
      </c>
      <c r="F60" s="114">
        <v>13587</v>
      </c>
      <c r="G60" s="114">
        <v>13655</v>
      </c>
      <c r="H60" s="140">
        <v>13677</v>
      </c>
      <c r="I60" s="115">
        <v>-745</v>
      </c>
      <c r="J60" s="116">
        <v>-5.447100972435476</v>
      </c>
    </row>
    <row r="61" spans="1:16" s="110" customFormat="1" ht="14.45" customHeight="1" x14ac:dyDescent="0.2">
      <c r="A61" s="118"/>
      <c r="B61" s="121" t="s">
        <v>110</v>
      </c>
      <c r="C61" s="113">
        <v>18.498760237433316</v>
      </c>
      <c r="D61" s="115">
        <v>4924</v>
      </c>
      <c r="E61" s="114">
        <v>4958</v>
      </c>
      <c r="F61" s="114">
        <v>4934</v>
      </c>
      <c r="G61" s="114">
        <v>4914</v>
      </c>
      <c r="H61" s="140">
        <v>4892</v>
      </c>
      <c r="I61" s="115">
        <v>32</v>
      </c>
      <c r="J61" s="116">
        <v>0.65412919051512675</v>
      </c>
    </row>
    <row r="62" spans="1:16" s="110" customFormat="1" ht="14.45" customHeight="1" x14ac:dyDescent="0.2">
      <c r="A62" s="120"/>
      <c r="B62" s="121" t="s">
        <v>111</v>
      </c>
      <c r="C62" s="113">
        <v>15.068750469607032</v>
      </c>
      <c r="D62" s="115">
        <v>4011</v>
      </c>
      <c r="E62" s="114">
        <v>4109</v>
      </c>
      <c r="F62" s="114">
        <v>4096</v>
      </c>
      <c r="G62" s="114">
        <v>4035</v>
      </c>
      <c r="H62" s="140">
        <v>3964</v>
      </c>
      <c r="I62" s="115">
        <v>47</v>
      </c>
      <c r="J62" s="116">
        <v>1.1856710393541876</v>
      </c>
    </row>
    <row r="63" spans="1:16" s="110" customFormat="1" ht="14.45" customHeight="1" x14ac:dyDescent="0.2">
      <c r="A63" s="120"/>
      <c r="B63" s="121" t="s">
        <v>112</v>
      </c>
      <c r="C63" s="113">
        <v>1.397550529716733</v>
      </c>
      <c r="D63" s="115">
        <v>372</v>
      </c>
      <c r="E63" s="114">
        <v>392</v>
      </c>
      <c r="F63" s="114">
        <v>422</v>
      </c>
      <c r="G63" s="114">
        <v>368</v>
      </c>
      <c r="H63" s="140">
        <v>346</v>
      </c>
      <c r="I63" s="115">
        <v>26</v>
      </c>
      <c r="J63" s="116">
        <v>7.5144508670520231</v>
      </c>
    </row>
    <row r="64" spans="1:16" s="110" customFormat="1" ht="14.45" customHeight="1" x14ac:dyDescent="0.2">
      <c r="A64" s="120" t="s">
        <v>113</v>
      </c>
      <c r="B64" s="119" t="s">
        <v>116</v>
      </c>
      <c r="C64" s="113">
        <v>82.981441130062365</v>
      </c>
      <c r="D64" s="115">
        <v>22088</v>
      </c>
      <c r="E64" s="114">
        <v>22925</v>
      </c>
      <c r="F64" s="114">
        <v>22995</v>
      </c>
      <c r="G64" s="114">
        <v>23108</v>
      </c>
      <c r="H64" s="140">
        <v>22924</v>
      </c>
      <c r="I64" s="115">
        <v>-836</v>
      </c>
      <c r="J64" s="116">
        <v>-3.6468330134357005</v>
      </c>
    </row>
    <row r="65" spans="1:10" s="110" customFormat="1" ht="14.45" customHeight="1" x14ac:dyDescent="0.2">
      <c r="A65" s="123"/>
      <c r="B65" s="124" t="s">
        <v>117</v>
      </c>
      <c r="C65" s="125">
        <v>16.774363212863477</v>
      </c>
      <c r="D65" s="143">
        <v>4465</v>
      </c>
      <c r="E65" s="144">
        <v>4699</v>
      </c>
      <c r="F65" s="144">
        <v>4532</v>
      </c>
      <c r="G65" s="144">
        <v>4569</v>
      </c>
      <c r="H65" s="145">
        <v>4446</v>
      </c>
      <c r="I65" s="143">
        <v>19</v>
      </c>
      <c r="J65" s="146">
        <v>0.42735042735042733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23298</v>
      </c>
      <c r="G11" s="114">
        <v>24028</v>
      </c>
      <c r="H11" s="114">
        <v>24230</v>
      </c>
      <c r="I11" s="114">
        <v>24274</v>
      </c>
      <c r="J11" s="140">
        <v>23995</v>
      </c>
      <c r="K11" s="114">
        <v>-697</v>
      </c>
      <c r="L11" s="116">
        <v>-2.9047718274640548</v>
      </c>
    </row>
    <row r="12" spans="1:17" s="110" customFormat="1" ht="24" customHeight="1" x14ac:dyDescent="0.2">
      <c r="A12" s="604" t="s">
        <v>185</v>
      </c>
      <c r="B12" s="605"/>
      <c r="C12" s="605"/>
      <c r="D12" s="606"/>
      <c r="E12" s="113">
        <v>41.857670186282085</v>
      </c>
      <c r="F12" s="115">
        <v>9752</v>
      </c>
      <c r="G12" s="114">
        <v>9929</v>
      </c>
      <c r="H12" s="114">
        <v>10019</v>
      </c>
      <c r="I12" s="114">
        <v>9912</v>
      </c>
      <c r="J12" s="140">
        <v>9795</v>
      </c>
      <c r="K12" s="114">
        <v>-43</v>
      </c>
      <c r="L12" s="116">
        <v>-0.43899948953547729</v>
      </c>
    </row>
    <row r="13" spans="1:17" s="110" customFormat="1" ht="15" customHeight="1" x14ac:dyDescent="0.2">
      <c r="A13" s="120"/>
      <c r="B13" s="612" t="s">
        <v>107</v>
      </c>
      <c r="C13" s="612"/>
      <c r="E13" s="113">
        <v>58.142329813717915</v>
      </c>
      <c r="F13" s="115">
        <v>13546</v>
      </c>
      <c r="G13" s="114">
        <v>14099</v>
      </c>
      <c r="H13" s="114">
        <v>14211</v>
      </c>
      <c r="I13" s="114">
        <v>14362</v>
      </c>
      <c r="J13" s="140">
        <v>14200</v>
      </c>
      <c r="K13" s="114">
        <v>-654</v>
      </c>
      <c r="L13" s="116">
        <v>-4.605633802816901</v>
      </c>
    </row>
    <row r="14" spans="1:17" s="110" customFormat="1" ht="22.5" customHeight="1" x14ac:dyDescent="0.2">
      <c r="A14" s="604" t="s">
        <v>186</v>
      </c>
      <c r="B14" s="605"/>
      <c r="C14" s="605"/>
      <c r="D14" s="606"/>
      <c r="E14" s="113">
        <v>16.284659627435833</v>
      </c>
      <c r="F14" s="115">
        <v>3794</v>
      </c>
      <c r="G14" s="114">
        <v>3951</v>
      </c>
      <c r="H14" s="114">
        <v>3990</v>
      </c>
      <c r="I14" s="114">
        <v>4124</v>
      </c>
      <c r="J14" s="140">
        <v>3942</v>
      </c>
      <c r="K14" s="114">
        <v>-148</v>
      </c>
      <c r="L14" s="116">
        <v>-3.7544393708777268</v>
      </c>
    </row>
    <row r="15" spans="1:17" s="110" customFormat="1" ht="15" customHeight="1" x14ac:dyDescent="0.2">
      <c r="A15" s="120"/>
      <c r="B15" s="119"/>
      <c r="C15" s="258" t="s">
        <v>106</v>
      </c>
      <c r="E15" s="113">
        <v>52.820242488139165</v>
      </c>
      <c r="F15" s="115">
        <v>2004</v>
      </c>
      <c r="G15" s="114">
        <v>2028</v>
      </c>
      <c r="H15" s="114">
        <v>2071</v>
      </c>
      <c r="I15" s="114">
        <v>2097</v>
      </c>
      <c r="J15" s="140">
        <v>1998</v>
      </c>
      <c r="K15" s="114">
        <v>6</v>
      </c>
      <c r="L15" s="116">
        <v>0.3003003003003003</v>
      </c>
    </row>
    <row r="16" spans="1:17" s="110" customFormat="1" ht="15" customHeight="1" x14ac:dyDescent="0.2">
      <c r="A16" s="120"/>
      <c r="B16" s="119"/>
      <c r="C16" s="258" t="s">
        <v>107</v>
      </c>
      <c r="E16" s="113">
        <v>47.179757511860835</v>
      </c>
      <c r="F16" s="115">
        <v>1790</v>
      </c>
      <c r="G16" s="114">
        <v>1923</v>
      </c>
      <c r="H16" s="114">
        <v>1919</v>
      </c>
      <c r="I16" s="114">
        <v>2027</v>
      </c>
      <c r="J16" s="140">
        <v>1944</v>
      </c>
      <c r="K16" s="114">
        <v>-154</v>
      </c>
      <c r="L16" s="116">
        <v>-7.9218106995884776</v>
      </c>
    </row>
    <row r="17" spans="1:12" s="110" customFormat="1" ht="15" customHeight="1" x14ac:dyDescent="0.2">
      <c r="A17" s="120"/>
      <c r="B17" s="121" t="s">
        <v>109</v>
      </c>
      <c r="C17" s="258"/>
      <c r="E17" s="113">
        <v>49.961370074684524</v>
      </c>
      <c r="F17" s="115">
        <v>11640</v>
      </c>
      <c r="G17" s="114">
        <v>12109</v>
      </c>
      <c r="H17" s="114">
        <v>12214</v>
      </c>
      <c r="I17" s="114">
        <v>12240</v>
      </c>
      <c r="J17" s="140">
        <v>12231</v>
      </c>
      <c r="K17" s="114">
        <v>-591</v>
      </c>
      <c r="L17" s="116">
        <v>-4.8319843021829776</v>
      </c>
    </row>
    <row r="18" spans="1:12" s="110" customFormat="1" ht="15" customHeight="1" x14ac:dyDescent="0.2">
      <c r="A18" s="120"/>
      <c r="B18" s="119"/>
      <c r="C18" s="258" t="s">
        <v>106</v>
      </c>
      <c r="E18" s="113">
        <v>37.59450171821306</v>
      </c>
      <c r="F18" s="115">
        <v>4376</v>
      </c>
      <c r="G18" s="114">
        <v>4522</v>
      </c>
      <c r="H18" s="114">
        <v>4530</v>
      </c>
      <c r="I18" s="114">
        <v>4460</v>
      </c>
      <c r="J18" s="140">
        <v>4491</v>
      </c>
      <c r="K18" s="114">
        <v>-115</v>
      </c>
      <c r="L18" s="116">
        <v>-2.5606769093743043</v>
      </c>
    </row>
    <row r="19" spans="1:12" s="110" customFormat="1" ht="15" customHeight="1" x14ac:dyDescent="0.2">
      <c r="A19" s="120"/>
      <c r="B19" s="119"/>
      <c r="C19" s="258" t="s">
        <v>107</v>
      </c>
      <c r="E19" s="113">
        <v>62.40549828178694</v>
      </c>
      <c r="F19" s="115">
        <v>7264</v>
      </c>
      <c r="G19" s="114">
        <v>7587</v>
      </c>
      <c r="H19" s="114">
        <v>7684</v>
      </c>
      <c r="I19" s="114">
        <v>7780</v>
      </c>
      <c r="J19" s="140">
        <v>7740</v>
      </c>
      <c r="K19" s="114">
        <v>-476</v>
      </c>
      <c r="L19" s="116">
        <v>-6.1498708010335914</v>
      </c>
    </row>
    <row r="20" spans="1:12" s="110" customFormat="1" ht="15" customHeight="1" x14ac:dyDescent="0.2">
      <c r="A20" s="120"/>
      <c r="B20" s="121" t="s">
        <v>110</v>
      </c>
      <c r="C20" s="258"/>
      <c r="E20" s="113">
        <v>18.890033479268606</v>
      </c>
      <c r="F20" s="115">
        <v>4401</v>
      </c>
      <c r="G20" s="114">
        <v>4440</v>
      </c>
      <c r="H20" s="114">
        <v>4466</v>
      </c>
      <c r="I20" s="114">
        <v>4400</v>
      </c>
      <c r="J20" s="140">
        <v>4376</v>
      </c>
      <c r="K20" s="114">
        <v>25</v>
      </c>
      <c r="L20" s="116">
        <v>0.57129798903107865</v>
      </c>
    </row>
    <row r="21" spans="1:12" s="110" customFormat="1" ht="15" customHeight="1" x14ac:dyDescent="0.2">
      <c r="A21" s="120"/>
      <c r="B21" s="119"/>
      <c r="C21" s="258" t="s">
        <v>106</v>
      </c>
      <c r="E21" s="113">
        <v>35.605544194501249</v>
      </c>
      <c r="F21" s="115">
        <v>1567</v>
      </c>
      <c r="G21" s="114">
        <v>1551</v>
      </c>
      <c r="H21" s="114">
        <v>1576</v>
      </c>
      <c r="I21" s="114">
        <v>1538</v>
      </c>
      <c r="J21" s="140">
        <v>1519</v>
      </c>
      <c r="K21" s="114">
        <v>48</v>
      </c>
      <c r="L21" s="116">
        <v>3.1599736668861094</v>
      </c>
    </row>
    <row r="22" spans="1:12" s="110" customFormat="1" ht="15" customHeight="1" x14ac:dyDescent="0.2">
      <c r="A22" s="120"/>
      <c r="B22" s="119"/>
      <c r="C22" s="258" t="s">
        <v>107</v>
      </c>
      <c r="E22" s="113">
        <v>64.394455805498751</v>
      </c>
      <c r="F22" s="115">
        <v>2834</v>
      </c>
      <c r="G22" s="114">
        <v>2889</v>
      </c>
      <c r="H22" s="114">
        <v>2890</v>
      </c>
      <c r="I22" s="114">
        <v>2862</v>
      </c>
      <c r="J22" s="140">
        <v>2857</v>
      </c>
      <c r="K22" s="114">
        <v>-23</v>
      </c>
      <c r="L22" s="116">
        <v>-0.80504025201260065</v>
      </c>
    </row>
    <row r="23" spans="1:12" s="110" customFormat="1" ht="15" customHeight="1" x14ac:dyDescent="0.2">
      <c r="A23" s="120"/>
      <c r="B23" s="121" t="s">
        <v>111</v>
      </c>
      <c r="C23" s="258"/>
      <c r="E23" s="113">
        <v>14.863936818611039</v>
      </c>
      <c r="F23" s="115">
        <v>3463</v>
      </c>
      <c r="G23" s="114">
        <v>3528</v>
      </c>
      <c r="H23" s="114">
        <v>3560</v>
      </c>
      <c r="I23" s="114">
        <v>3510</v>
      </c>
      <c r="J23" s="140">
        <v>3446</v>
      </c>
      <c r="K23" s="114">
        <v>17</v>
      </c>
      <c r="L23" s="116">
        <v>0.49332559489262912</v>
      </c>
    </row>
    <row r="24" spans="1:12" s="110" customFormat="1" ht="15" customHeight="1" x14ac:dyDescent="0.2">
      <c r="A24" s="120"/>
      <c r="B24" s="119"/>
      <c r="C24" s="258" t="s">
        <v>106</v>
      </c>
      <c r="E24" s="113">
        <v>52.1224371931851</v>
      </c>
      <c r="F24" s="115">
        <v>1805</v>
      </c>
      <c r="G24" s="114">
        <v>1828</v>
      </c>
      <c r="H24" s="114">
        <v>1842</v>
      </c>
      <c r="I24" s="114">
        <v>1817</v>
      </c>
      <c r="J24" s="140">
        <v>1787</v>
      </c>
      <c r="K24" s="114">
        <v>18</v>
      </c>
      <c r="L24" s="116">
        <v>1.0072747621712368</v>
      </c>
    </row>
    <row r="25" spans="1:12" s="110" customFormat="1" ht="15" customHeight="1" x14ac:dyDescent="0.2">
      <c r="A25" s="120"/>
      <c r="B25" s="119"/>
      <c r="C25" s="258" t="s">
        <v>107</v>
      </c>
      <c r="E25" s="113">
        <v>47.8775628068149</v>
      </c>
      <c r="F25" s="115">
        <v>1658</v>
      </c>
      <c r="G25" s="114">
        <v>1700</v>
      </c>
      <c r="H25" s="114">
        <v>1718</v>
      </c>
      <c r="I25" s="114">
        <v>1693</v>
      </c>
      <c r="J25" s="140">
        <v>1659</v>
      </c>
      <c r="K25" s="114">
        <v>-1</v>
      </c>
      <c r="L25" s="116">
        <v>-6.0277275467148887E-2</v>
      </c>
    </row>
    <row r="26" spans="1:12" s="110" customFormat="1" ht="15" customHeight="1" x14ac:dyDescent="0.2">
      <c r="A26" s="120"/>
      <c r="C26" s="121" t="s">
        <v>187</v>
      </c>
      <c r="D26" s="110" t="s">
        <v>188</v>
      </c>
      <c r="E26" s="113">
        <v>1.3606318138896043</v>
      </c>
      <c r="F26" s="115">
        <v>317</v>
      </c>
      <c r="G26" s="114">
        <v>312</v>
      </c>
      <c r="H26" s="114">
        <v>345</v>
      </c>
      <c r="I26" s="114">
        <v>307</v>
      </c>
      <c r="J26" s="140">
        <v>292</v>
      </c>
      <c r="K26" s="114">
        <v>25</v>
      </c>
      <c r="L26" s="116">
        <v>8.5616438356164384</v>
      </c>
    </row>
    <row r="27" spans="1:12" s="110" customFormat="1" ht="15" customHeight="1" x14ac:dyDescent="0.2">
      <c r="A27" s="120"/>
      <c r="B27" s="119"/>
      <c r="D27" s="259" t="s">
        <v>106</v>
      </c>
      <c r="E27" s="113">
        <v>44.164037854889592</v>
      </c>
      <c r="F27" s="115">
        <v>140</v>
      </c>
      <c r="G27" s="114">
        <v>135</v>
      </c>
      <c r="H27" s="114">
        <v>141</v>
      </c>
      <c r="I27" s="114">
        <v>130</v>
      </c>
      <c r="J27" s="140">
        <v>131</v>
      </c>
      <c r="K27" s="114">
        <v>9</v>
      </c>
      <c r="L27" s="116">
        <v>6.8702290076335881</v>
      </c>
    </row>
    <row r="28" spans="1:12" s="110" customFormat="1" ht="15" customHeight="1" x14ac:dyDescent="0.2">
      <c r="A28" s="120"/>
      <c r="B28" s="119"/>
      <c r="D28" s="259" t="s">
        <v>107</v>
      </c>
      <c r="E28" s="113">
        <v>55.835962145110408</v>
      </c>
      <c r="F28" s="115">
        <v>177</v>
      </c>
      <c r="G28" s="114">
        <v>177</v>
      </c>
      <c r="H28" s="114">
        <v>204</v>
      </c>
      <c r="I28" s="114">
        <v>177</v>
      </c>
      <c r="J28" s="140">
        <v>161</v>
      </c>
      <c r="K28" s="114">
        <v>16</v>
      </c>
      <c r="L28" s="116">
        <v>9.9378881987577632</v>
      </c>
    </row>
    <row r="29" spans="1:12" s="110" customFormat="1" ht="24" customHeight="1" x14ac:dyDescent="0.2">
      <c r="A29" s="604" t="s">
        <v>189</v>
      </c>
      <c r="B29" s="605"/>
      <c r="C29" s="605"/>
      <c r="D29" s="606"/>
      <c r="E29" s="113">
        <v>79.13554811571808</v>
      </c>
      <c r="F29" s="115">
        <v>18437</v>
      </c>
      <c r="G29" s="114">
        <v>19078</v>
      </c>
      <c r="H29" s="114">
        <v>19266</v>
      </c>
      <c r="I29" s="114">
        <v>19360</v>
      </c>
      <c r="J29" s="140">
        <v>19095</v>
      </c>
      <c r="K29" s="114">
        <v>-658</v>
      </c>
      <c r="L29" s="116">
        <v>-3.4459282534694946</v>
      </c>
    </row>
    <row r="30" spans="1:12" s="110" customFormat="1" ht="15" customHeight="1" x14ac:dyDescent="0.2">
      <c r="A30" s="120"/>
      <c r="B30" s="119"/>
      <c r="C30" s="258" t="s">
        <v>106</v>
      </c>
      <c r="E30" s="113">
        <v>42.403861799642023</v>
      </c>
      <c r="F30" s="115">
        <v>7818</v>
      </c>
      <c r="G30" s="114">
        <v>7932</v>
      </c>
      <c r="H30" s="114">
        <v>8030</v>
      </c>
      <c r="I30" s="114">
        <v>7974</v>
      </c>
      <c r="J30" s="140">
        <v>7847</v>
      </c>
      <c r="K30" s="114">
        <v>-29</v>
      </c>
      <c r="L30" s="116">
        <v>-0.36956798776602523</v>
      </c>
    </row>
    <row r="31" spans="1:12" s="110" customFormat="1" ht="15" customHeight="1" x14ac:dyDescent="0.2">
      <c r="A31" s="120"/>
      <c r="B31" s="119"/>
      <c r="C31" s="258" t="s">
        <v>107</v>
      </c>
      <c r="E31" s="113">
        <v>57.596138200357977</v>
      </c>
      <c r="F31" s="115">
        <v>10619</v>
      </c>
      <c r="G31" s="114">
        <v>11146</v>
      </c>
      <c r="H31" s="114">
        <v>11236</v>
      </c>
      <c r="I31" s="114">
        <v>11386</v>
      </c>
      <c r="J31" s="140">
        <v>11248</v>
      </c>
      <c r="K31" s="114">
        <v>-629</v>
      </c>
      <c r="L31" s="116">
        <v>-5.5921052631578947</v>
      </c>
    </row>
    <row r="32" spans="1:12" s="110" customFormat="1" ht="15" customHeight="1" x14ac:dyDescent="0.2">
      <c r="A32" s="120"/>
      <c r="B32" s="119" t="s">
        <v>117</v>
      </c>
      <c r="C32" s="258"/>
      <c r="E32" s="113">
        <v>20.632672332389046</v>
      </c>
      <c r="F32" s="114">
        <v>4807</v>
      </c>
      <c r="G32" s="114">
        <v>4899</v>
      </c>
      <c r="H32" s="114">
        <v>4903</v>
      </c>
      <c r="I32" s="114">
        <v>4857</v>
      </c>
      <c r="J32" s="140">
        <v>4842</v>
      </c>
      <c r="K32" s="114">
        <v>-35</v>
      </c>
      <c r="L32" s="116">
        <v>-0.72284180090871542</v>
      </c>
    </row>
    <row r="33" spans="1:12" s="110" customFormat="1" ht="15" customHeight="1" x14ac:dyDescent="0.2">
      <c r="A33" s="120"/>
      <c r="B33" s="119"/>
      <c r="C33" s="258" t="s">
        <v>106</v>
      </c>
      <c r="E33" s="113">
        <v>39.754524651549822</v>
      </c>
      <c r="F33" s="114">
        <v>1911</v>
      </c>
      <c r="G33" s="114">
        <v>1977</v>
      </c>
      <c r="H33" s="114">
        <v>1965</v>
      </c>
      <c r="I33" s="114">
        <v>1918</v>
      </c>
      <c r="J33" s="140">
        <v>1926</v>
      </c>
      <c r="K33" s="114">
        <v>-15</v>
      </c>
      <c r="L33" s="116">
        <v>-0.77881619937694702</v>
      </c>
    </row>
    <row r="34" spans="1:12" s="110" customFormat="1" ht="15" customHeight="1" x14ac:dyDescent="0.2">
      <c r="A34" s="120"/>
      <c r="B34" s="119"/>
      <c r="C34" s="258" t="s">
        <v>107</v>
      </c>
      <c r="E34" s="113">
        <v>60.245475348450178</v>
      </c>
      <c r="F34" s="114">
        <v>2896</v>
      </c>
      <c r="G34" s="114">
        <v>2922</v>
      </c>
      <c r="H34" s="114">
        <v>2938</v>
      </c>
      <c r="I34" s="114">
        <v>2939</v>
      </c>
      <c r="J34" s="140">
        <v>2916</v>
      </c>
      <c r="K34" s="114">
        <v>-20</v>
      </c>
      <c r="L34" s="116">
        <v>-0.68587105624142664</v>
      </c>
    </row>
    <row r="35" spans="1:12" s="110" customFormat="1" ht="24" customHeight="1" x14ac:dyDescent="0.2">
      <c r="A35" s="604" t="s">
        <v>192</v>
      </c>
      <c r="B35" s="605"/>
      <c r="C35" s="605"/>
      <c r="D35" s="606"/>
      <c r="E35" s="113">
        <v>21.937505365267405</v>
      </c>
      <c r="F35" s="114">
        <v>5111</v>
      </c>
      <c r="G35" s="114">
        <v>5185</v>
      </c>
      <c r="H35" s="114">
        <v>5253</v>
      </c>
      <c r="I35" s="114">
        <v>5351</v>
      </c>
      <c r="J35" s="114">
        <v>5187</v>
      </c>
      <c r="K35" s="318">
        <v>-76</v>
      </c>
      <c r="L35" s="319">
        <v>-1.4652014652014651</v>
      </c>
    </row>
    <row r="36" spans="1:12" s="110" customFormat="1" ht="15" customHeight="1" x14ac:dyDescent="0.2">
      <c r="A36" s="120"/>
      <c r="B36" s="119"/>
      <c r="C36" s="258" t="s">
        <v>106</v>
      </c>
      <c r="E36" s="113">
        <v>45.37272549403248</v>
      </c>
      <c r="F36" s="114">
        <v>2319</v>
      </c>
      <c r="G36" s="114">
        <v>2314</v>
      </c>
      <c r="H36" s="114">
        <v>2331</v>
      </c>
      <c r="I36" s="114">
        <v>2363</v>
      </c>
      <c r="J36" s="114">
        <v>2278</v>
      </c>
      <c r="K36" s="318">
        <v>41</v>
      </c>
      <c r="L36" s="116">
        <v>1.7998244073748904</v>
      </c>
    </row>
    <row r="37" spans="1:12" s="110" customFormat="1" ht="15" customHeight="1" x14ac:dyDescent="0.2">
      <c r="A37" s="120"/>
      <c r="B37" s="119"/>
      <c r="C37" s="258" t="s">
        <v>107</v>
      </c>
      <c r="E37" s="113">
        <v>54.62727450596752</v>
      </c>
      <c r="F37" s="114">
        <v>2792</v>
      </c>
      <c r="G37" s="114">
        <v>2871</v>
      </c>
      <c r="H37" s="114">
        <v>2922</v>
      </c>
      <c r="I37" s="114">
        <v>2988</v>
      </c>
      <c r="J37" s="140">
        <v>2909</v>
      </c>
      <c r="K37" s="114">
        <v>-117</v>
      </c>
      <c r="L37" s="116">
        <v>-4.0220006875214853</v>
      </c>
    </row>
    <row r="38" spans="1:12" s="110" customFormat="1" ht="15" customHeight="1" x14ac:dyDescent="0.2">
      <c r="A38" s="120"/>
      <c r="B38" s="119" t="s">
        <v>328</v>
      </c>
      <c r="C38" s="258"/>
      <c r="E38" s="113">
        <v>49.158726070907377</v>
      </c>
      <c r="F38" s="114">
        <v>11453</v>
      </c>
      <c r="G38" s="114">
        <v>11810</v>
      </c>
      <c r="H38" s="114">
        <v>11911</v>
      </c>
      <c r="I38" s="114">
        <v>11823</v>
      </c>
      <c r="J38" s="140">
        <v>11690</v>
      </c>
      <c r="K38" s="114">
        <v>-237</v>
      </c>
      <c r="L38" s="116">
        <v>-2.0273738237810095</v>
      </c>
    </row>
    <row r="39" spans="1:12" s="110" customFormat="1" ht="15" customHeight="1" x14ac:dyDescent="0.2">
      <c r="A39" s="120"/>
      <c r="B39" s="119"/>
      <c r="C39" s="258" t="s">
        <v>106</v>
      </c>
      <c r="E39" s="113">
        <v>42.154893914258274</v>
      </c>
      <c r="F39" s="115">
        <v>4828</v>
      </c>
      <c r="G39" s="114">
        <v>4923</v>
      </c>
      <c r="H39" s="114">
        <v>4971</v>
      </c>
      <c r="I39" s="114">
        <v>4874</v>
      </c>
      <c r="J39" s="140">
        <v>4822</v>
      </c>
      <c r="K39" s="114">
        <v>6</v>
      </c>
      <c r="L39" s="116">
        <v>0.1244296972210701</v>
      </c>
    </row>
    <row r="40" spans="1:12" s="110" customFormat="1" ht="15" customHeight="1" x14ac:dyDescent="0.2">
      <c r="A40" s="120"/>
      <c r="B40" s="119"/>
      <c r="C40" s="258" t="s">
        <v>107</v>
      </c>
      <c r="E40" s="113">
        <v>57.845106085741726</v>
      </c>
      <c r="F40" s="115">
        <v>6625</v>
      </c>
      <c r="G40" s="114">
        <v>6887</v>
      </c>
      <c r="H40" s="114">
        <v>6940</v>
      </c>
      <c r="I40" s="114">
        <v>6949</v>
      </c>
      <c r="J40" s="140">
        <v>6868</v>
      </c>
      <c r="K40" s="114">
        <v>-243</v>
      </c>
      <c r="L40" s="116">
        <v>-3.5381479324403027</v>
      </c>
    </row>
    <row r="41" spans="1:12" s="110" customFormat="1" ht="15" customHeight="1" x14ac:dyDescent="0.2">
      <c r="A41" s="120"/>
      <c r="B41" s="320" t="s">
        <v>515</v>
      </c>
      <c r="C41" s="258"/>
      <c r="E41" s="113">
        <v>7.7388617048673707</v>
      </c>
      <c r="F41" s="115">
        <v>1803</v>
      </c>
      <c r="G41" s="114">
        <v>1838</v>
      </c>
      <c r="H41" s="114">
        <v>1810</v>
      </c>
      <c r="I41" s="114">
        <v>1774</v>
      </c>
      <c r="J41" s="140">
        <v>1736</v>
      </c>
      <c r="K41" s="114">
        <v>67</v>
      </c>
      <c r="L41" s="116">
        <v>3.8594470046082949</v>
      </c>
    </row>
    <row r="42" spans="1:12" s="110" customFormat="1" ht="15" customHeight="1" x14ac:dyDescent="0.2">
      <c r="A42" s="120"/>
      <c r="B42" s="119"/>
      <c r="C42" s="268" t="s">
        <v>106</v>
      </c>
      <c r="D42" s="182"/>
      <c r="E42" s="113">
        <v>44.592346089850253</v>
      </c>
      <c r="F42" s="115">
        <v>804</v>
      </c>
      <c r="G42" s="114">
        <v>813</v>
      </c>
      <c r="H42" s="114">
        <v>802</v>
      </c>
      <c r="I42" s="114">
        <v>812</v>
      </c>
      <c r="J42" s="140">
        <v>808</v>
      </c>
      <c r="K42" s="114">
        <v>-4</v>
      </c>
      <c r="L42" s="116">
        <v>-0.49504950495049505</v>
      </c>
    </row>
    <row r="43" spans="1:12" s="110" customFormat="1" ht="15" customHeight="1" x14ac:dyDescent="0.2">
      <c r="A43" s="120"/>
      <c r="B43" s="119"/>
      <c r="C43" s="268" t="s">
        <v>107</v>
      </c>
      <c r="D43" s="182"/>
      <c r="E43" s="113">
        <v>55.407653910149747</v>
      </c>
      <c r="F43" s="115">
        <v>999</v>
      </c>
      <c r="G43" s="114">
        <v>1025</v>
      </c>
      <c r="H43" s="114">
        <v>1008</v>
      </c>
      <c r="I43" s="114">
        <v>962</v>
      </c>
      <c r="J43" s="140">
        <v>928</v>
      </c>
      <c r="K43" s="114">
        <v>71</v>
      </c>
      <c r="L43" s="116">
        <v>7.6508620689655169</v>
      </c>
    </row>
    <row r="44" spans="1:12" s="110" customFormat="1" ht="15" customHeight="1" x14ac:dyDescent="0.2">
      <c r="A44" s="120"/>
      <c r="B44" s="119" t="s">
        <v>205</v>
      </c>
      <c r="C44" s="268"/>
      <c r="D44" s="182"/>
      <c r="E44" s="113">
        <v>21.164906858957849</v>
      </c>
      <c r="F44" s="115">
        <v>4931</v>
      </c>
      <c r="G44" s="114">
        <v>5195</v>
      </c>
      <c r="H44" s="114">
        <v>5256</v>
      </c>
      <c r="I44" s="114">
        <v>5326</v>
      </c>
      <c r="J44" s="140">
        <v>5382</v>
      </c>
      <c r="K44" s="114">
        <v>-451</v>
      </c>
      <c r="L44" s="116">
        <v>-8.379784466740988</v>
      </c>
    </row>
    <row r="45" spans="1:12" s="110" customFormat="1" ht="15" customHeight="1" x14ac:dyDescent="0.2">
      <c r="A45" s="120"/>
      <c r="B45" s="119"/>
      <c r="C45" s="268" t="s">
        <v>106</v>
      </c>
      <c r="D45" s="182"/>
      <c r="E45" s="113">
        <v>36.524031636584873</v>
      </c>
      <c r="F45" s="115">
        <v>1801</v>
      </c>
      <c r="G45" s="114">
        <v>1879</v>
      </c>
      <c r="H45" s="114">
        <v>1915</v>
      </c>
      <c r="I45" s="114">
        <v>1863</v>
      </c>
      <c r="J45" s="140">
        <v>1887</v>
      </c>
      <c r="K45" s="114">
        <v>-86</v>
      </c>
      <c r="L45" s="116">
        <v>-4.5574986751457338</v>
      </c>
    </row>
    <row r="46" spans="1:12" s="110" customFormat="1" ht="15" customHeight="1" x14ac:dyDescent="0.2">
      <c r="A46" s="123"/>
      <c r="B46" s="124"/>
      <c r="C46" s="260" t="s">
        <v>107</v>
      </c>
      <c r="D46" s="261"/>
      <c r="E46" s="125">
        <v>63.475968363415127</v>
      </c>
      <c r="F46" s="143">
        <v>3130</v>
      </c>
      <c r="G46" s="144">
        <v>3316</v>
      </c>
      <c r="H46" s="144">
        <v>3341</v>
      </c>
      <c r="I46" s="144">
        <v>3463</v>
      </c>
      <c r="J46" s="145">
        <v>3495</v>
      </c>
      <c r="K46" s="144">
        <v>-365</v>
      </c>
      <c r="L46" s="146">
        <v>-10.44349070100143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23298</v>
      </c>
      <c r="E11" s="114">
        <v>24028</v>
      </c>
      <c r="F11" s="114">
        <v>24230</v>
      </c>
      <c r="G11" s="114">
        <v>24274</v>
      </c>
      <c r="H11" s="140">
        <v>23995</v>
      </c>
      <c r="I11" s="115">
        <v>-697</v>
      </c>
      <c r="J11" s="116">
        <v>-2.9047718274640548</v>
      </c>
    </row>
    <row r="12" spans="1:15" s="110" customFormat="1" ht="24.95" customHeight="1" x14ac:dyDescent="0.2">
      <c r="A12" s="193" t="s">
        <v>132</v>
      </c>
      <c r="B12" s="194" t="s">
        <v>133</v>
      </c>
      <c r="C12" s="113">
        <v>1.103098978453086</v>
      </c>
      <c r="D12" s="115">
        <v>257</v>
      </c>
      <c r="E12" s="114">
        <v>261</v>
      </c>
      <c r="F12" s="114">
        <v>278</v>
      </c>
      <c r="G12" s="114">
        <v>284</v>
      </c>
      <c r="H12" s="140">
        <v>269</v>
      </c>
      <c r="I12" s="115">
        <v>-12</v>
      </c>
      <c r="J12" s="116">
        <v>-4.4609665427509295</v>
      </c>
    </row>
    <row r="13" spans="1:15" s="110" customFormat="1" ht="24.95" customHeight="1" x14ac:dyDescent="0.2">
      <c r="A13" s="193" t="s">
        <v>134</v>
      </c>
      <c r="B13" s="199" t="s">
        <v>214</v>
      </c>
      <c r="C13" s="113">
        <v>0.39488368100266119</v>
      </c>
      <c r="D13" s="115">
        <v>92</v>
      </c>
      <c r="E13" s="114">
        <v>90</v>
      </c>
      <c r="F13" s="114">
        <v>93</v>
      </c>
      <c r="G13" s="114">
        <v>91</v>
      </c>
      <c r="H13" s="140">
        <v>96</v>
      </c>
      <c r="I13" s="115">
        <v>-4</v>
      </c>
      <c r="J13" s="116">
        <v>-4.166666666666667</v>
      </c>
    </row>
    <row r="14" spans="1:15" s="287" customFormat="1" ht="24.95" customHeight="1" x14ac:dyDescent="0.2">
      <c r="A14" s="193" t="s">
        <v>215</v>
      </c>
      <c r="B14" s="199" t="s">
        <v>137</v>
      </c>
      <c r="C14" s="113">
        <v>8.0479011073911924</v>
      </c>
      <c r="D14" s="115">
        <v>1875</v>
      </c>
      <c r="E14" s="114">
        <v>1930</v>
      </c>
      <c r="F14" s="114">
        <v>1968</v>
      </c>
      <c r="G14" s="114">
        <v>1990</v>
      </c>
      <c r="H14" s="140">
        <v>2020</v>
      </c>
      <c r="I14" s="115">
        <v>-145</v>
      </c>
      <c r="J14" s="116">
        <v>-7.1782178217821784</v>
      </c>
      <c r="K14" s="110"/>
      <c r="L14" s="110"/>
      <c r="M14" s="110"/>
      <c r="N14" s="110"/>
      <c r="O14" s="110"/>
    </row>
    <row r="15" spans="1:15" s="110" customFormat="1" ht="24.95" customHeight="1" x14ac:dyDescent="0.2">
      <c r="A15" s="193" t="s">
        <v>216</v>
      </c>
      <c r="B15" s="199" t="s">
        <v>217</v>
      </c>
      <c r="C15" s="113">
        <v>3.0517640999227402</v>
      </c>
      <c r="D15" s="115">
        <v>711</v>
      </c>
      <c r="E15" s="114">
        <v>769</v>
      </c>
      <c r="F15" s="114">
        <v>792</v>
      </c>
      <c r="G15" s="114">
        <v>796</v>
      </c>
      <c r="H15" s="140">
        <v>807</v>
      </c>
      <c r="I15" s="115">
        <v>-96</v>
      </c>
      <c r="J15" s="116">
        <v>-11.895910780669144</v>
      </c>
    </row>
    <row r="16" spans="1:15" s="287" customFormat="1" ht="24.95" customHeight="1" x14ac:dyDescent="0.2">
      <c r="A16" s="193" t="s">
        <v>218</v>
      </c>
      <c r="B16" s="199" t="s">
        <v>141</v>
      </c>
      <c r="C16" s="113">
        <v>3.7642716112971071</v>
      </c>
      <c r="D16" s="115">
        <v>877</v>
      </c>
      <c r="E16" s="114">
        <v>868</v>
      </c>
      <c r="F16" s="114">
        <v>895</v>
      </c>
      <c r="G16" s="114">
        <v>906</v>
      </c>
      <c r="H16" s="140">
        <v>914</v>
      </c>
      <c r="I16" s="115">
        <v>-37</v>
      </c>
      <c r="J16" s="116">
        <v>-4.0481400437636763</v>
      </c>
      <c r="K16" s="110"/>
      <c r="L16" s="110"/>
      <c r="M16" s="110"/>
      <c r="N16" s="110"/>
      <c r="O16" s="110"/>
    </row>
    <row r="17" spans="1:15" s="110" customFormat="1" ht="24.95" customHeight="1" x14ac:dyDescent="0.2">
      <c r="A17" s="193" t="s">
        <v>142</v>
      </c>
      <c r="B17" s="199" t="s">
        <v>220</v>
      </c>
      <c r="C17" s="113">
        <v>1.2318653961713453</v>
      </c>
      <c r="D17" s="115">
        <v>287</v>
      </c>
      <c r="E17" s="114">
        <v>293</v>
      </c>
      <c r="F17" s="114">
        <v>281</v>
      </c>
      <c r="G17" s="114">
        <v>288</v>
      </c>
      <c r="H17" s="140">
        <v>299</v>
      </c>
      <c r="I17" s="115">
        <v>-12</v>
      </c>
      <c r="J17" s="116">
        <v>-4.0133779264214047</v>
      </c>
    </row>
    <row r="18" spans="1:15" s="287" customFormat="1" ht="24.95" customHeight="1" x14ac:dyDescent="0.2">
      <c r="A18" s="201" t="s">
        <v>144</v>
      </c>
      <c r="B18" s="202" t="s">
        <v>145</v>
      </c>
      <c r="C18" s="113">
        <v>5.0991501416430598</v>
      </c>
      <c r="D18" s="115">
        <v>1188</v>
      </c>
      <c r="E18" s="114">
        <v>1215</v>
      </c>
      <c r="F18" s="114">
        <v>1247</v>
      </c>
      <c r="G18" s="114">
        <v>1238</v>
      </c>
      <c r="H18" s="140">
        <v>1228</v>
      </c>
      <c r="I18" s="115">
        <v>-40</v>
      </c>
      <c r="J18" s="116">
        <v>-3.2573289902280131</v>
      </c>
      <c r="K18" s="110"/>
      <c r="L18" s="110"/>
      <c r="M18" s="110"/>
      <c r="N18" s="110"/>
      <c r="O18" s="110"/>
    </row>
    <row r="19" spans="1:15" s="110" customFormat="1" ht="24.95" customHeight="1" x14ac:dyDescent="0.2">
      <c r="A19" s="193" t="s">
        <v>146</v>
      </c>
      <c r="B19" s="199" t="s">
        <v>147</v>
      </c>
      <c r="C19" s="113">
        <v>20.345093999484934</v>
      </c>
      <c r="D19" s="115">
        <v>4740</v>
      </c>
      <c r="E19" s="114">
        <v>4827</v>
      </c>
      <c r="F19" s="114">
        <v>4825</v>
      </c>
      <c r="G19" s="114">
        <v>4944</v>
      </c>
      <c r="H19" s="140">
        <v>4787</v>
      </c>
      <c r="I19" s="115">
        <v>-47</v>
      </c>
      <c r="J19" s="116">
        <v>-0.98182577814915395</v>
      </c>
    </row>
    <row r="20" spans="1:15" s="287" customFormat="1" ht="24.95" customHeight="1" x14ac:dyDescent="0.2">
      <c r="A20" s="193" t="s">
        <v>148</v>
      </c>
      <c r="B20" s="199" t="s">
        <v>149</v>
      </c>
      <c r="C20" s="113">
        <v>4.781526311271354</v>
      </c>
      <c r="D20" s="115">
        <v>1114</v>
      </c>
      <c r="E20" s="114">
        <v>1069</v>
      </c>
      <c r="F20" s="114">
        <v>1061</v>
      </c>
      <c r="G20" s="114">
        <v>1030</v>
      </c>
      <c r="H20" s="140">
        <v>1030</v>
      </c>
      <c r="I20" s="115">
        <v>84</v>
      </c>
      <c r="J20" s="116">
        <v>8.1553398058252426</v>
      </c>
      <c r="K20" s="110"/>
      <c r="L20" s="110"/>
      <c r="M20" s="110"/>
      <c r="N20" s="110"/>
      <c r="O20" s="110"/>
    </row>
    <row r="21" spans="1:15" s="110" customFormat="1" ht="24.95" customHeight="1" x14ac:dyDescent="0.2">
      <c r="A21" s="201" t="s">
        <v>150</v>
      </c>
      <c r="B21" s="202" t="s">
        <v>151</v>
      </c>
      <c r="C21" s="113">
        <v>8.6573954845909515</v>
      </c>
      <c r="D21" s="115">
        <v>2017</v>
      </c>
      <c r="E21" s="114">
        <v>2284</v>
      </c>
      <c r="F21" s="114">
        <v>2336</v>
      </c>
      <c r="G21" s="114">
        <v>2343</v>
      </c>
      <c r="H21" s="140">
        <v>2176</v>
      </c>
      <c r="I21" s="115">
        <v>-159</v>
      </c>
      <c r="J21" s="116">
        <v>-7.3069852941176467</v>
      </c>
    </row>
    <row r="22" spans="1:15" s="110" customFormat="1" ht="24.95" customHeight="1" x14ac:dyDescent="0.2">
      <c r="A22" s="201" t="s">
        <v>152</v>
      </c>
      <c r="B22" s="199" t="s">
        <v>153</v>
      </c>
      <c r="C22" s="113">
        <v>1.8671130569147567</v>
      </c>
      <c r="D22" s="115">
        <v>435</v>
      </c>
      <c r="E22" s="114">
        <v>431</v>
      </c>
      <c r="F22" s="114">
        <v>417</v>
      </c>
      <c r="G22" s="114">
        <v>429</v>
      </c>
      <c r="H22" s="140">
        <v>408</v>
      </c>
      <c r="I22" s="115">
        <v>27</v>
      </c>
      <c r="J22" s="116">
        <v>6.617647058823529</v>
      </c>
    </row>
    <row r="23" spans="1:15" s="110" customFormat="1" ht="24.95" customHeight="1" x14ac:dyDescent="0.2">
      <c r="A23" s="193" t="s">
        <v>154</v>
      </c>
      <c r="B23" s="199" t="s">
        <v>155</v>
      </c>
      <c r="C23" s="113">
        <v>0.76401407846167058</v>
      </c>
      <c r="D23" s="115">
        <v>178</v>
      </c>
      <c r="E23" s="114">
        <v>179</v>
      </c>
      <c r="F23" s="114">
        <v>180</v>
      </c>
      <c r="G23" s="114">
        <v>192</v>
      </c>
      <c r="H23" s="140">
        <v>190</v>
      </c>
      <c r="I23" s="115">
        <v>-12</v>
      </c>
      <c r="J23" s="116">
        <v>-6.3157894736842106</v>
      </c>
    </row>
    <row r="24" spans="1:15" s="110" customFormat="1" ht="24.95" customHeight="1" x14ac:dyDescent="0.2">
      <c r="A24" s="193" t="s">
        <v>156</v>
      </c>
      <c r="B24" s="199" t="s">
        <v>221</v>
      </c>
      <c r="C24" s="113">
        <v>8.9921881706584248</v>
      </c>
      <c r="D24" s="115">
        <v>2095</v>
      </c>
      <c r="E24" s="114">
        <v>2187</v>
      </c>
      <c r="F24" s="114">
        <v>2189</v>
      </c>
      <c r="G24" s="114">
        <v>2180</v>
      </c>
      <c r="H24" s="140">
        <v>2178</v>
      </c>
      <c r="I24" s="115">
        <v>-83</v>
      </c>
      <c r="J24" s="116">
        <v>-3.810835629017447</v>
      </c>
    </row>
    <row r="25" spans="1:15" s="110" customFormat="1" ht="24.95" customHeight="1" x14ac:dyDescent="0.2">
      <c r="A25" s="193" t="s">
        <v>222</v>
      </c>
      <c r="B25" s="204" t="s">
        <v>159</v>
      </c>
      <c r="C25" s="113">
        <v>16.61086788565542</v>
      </c>
      <c r="D25" s="115">
        <v>3870</v>
      </c>
      <c r="E25" s="114">
        <v>3898</v>
      </c>
      <c r="F25" s="114">
        <v>4005</v>
      </c>
      <c r="G25" s="114">
        <v>3951</v>
      </c>
      <c r="H25" s="140">
        <v>4020</v>
      </c>
      <c r="I25" s="115">
        <v>-150</v>
      </c>
      <c r="J25" s="116">
        <v>-3.7313432835820897</v>
      </c>
    </row>
    <row r="26" spans="1:15" s="110" customFormat="1" ht="24.95" customHeight="1" x14ac:dyDescent="0.2">
      <c r="A26" s="201">
        <v>782.78300000000002</v>
      </c>
      <c r="B26" s="203" t="s">
        <v>160</v>
      </c>
      <c r="C26" s="113">
        <v>0.89707271010387157</v>
      </c>
      <c r="D26" s="115">
        <v>209</v>
      </c>
      <c r="E26" s="114">
        <v>207</v>
      </c>
      <c r="F26" s="114">
        <v>232</v>
      </c>
      <c r="G26" s="114">
        <v>231</v>
      </c>
      <c r="H26" s="140">
        <v>239</v>
      </c>
      <c r="I26" s="115">
        <v>-30</v>
      </c>
      <c r="J26" s="116">
        <v>-12.552301255230125</v>
      </c>
    </row>
    <row r="27" spans="1:15" s="110" customFormat="1" ht="24.95" customHeight="1" x14ac:dyDescent="0.2">
      <c r="A27" s="193" t="s">
        <v>161</v>
      </c>
      <c r="B27" s="199" t="s">
        <v>162</v>
      </c>
      <c r="C27" s="113">
        <v>1.2318653961713453</v>
      </c>
      <c r="D27" s="115">
        <v>287</v>
      </c>
      <c r="E27" s="114">
        <v>288</v>
      </c>
      <c r="F27" s="114">
        <v>274</v>
      </c>
      <c r="G27" s="114">
        <v>284</v>
      </c>
      <c r="H27" s="140">
        <v>279</v>
      </c>
      <c r="I27" s="115">
        <v>8</v>
      </c>
      <c r="J27" s="116">
        <v>2.8673835125448028</v>
      </c>
    </row>
    <row r="28" spans="1:15" s="110" customFormat="1" ht="24.95" customHeight="1" x14ac:dyDescent="0.2">
      <c r="A28" s="193" t="s">
        <v>163</v>
      </c>
      <c r="B28" s="199" t="s">
        <v>164</v>
      </c>
      <c r="C28" s="113">
        <v>1.4636449480642115</v>
      </c>
      <c r="D28" s="115">
        <v>341</v>
      </c>
      <c r="E28" s="114">
        <v>411</v>
      </c>
      <c r="F28" s="114">
        <v>411</v>
      </c>
      <c r="G28" s="114">
        <v>422</v>
      </c>
      <c r="H28" s="140">
        <v>427</v>
      </c>
      <c r="I28" s="115">
        <v>-86</v>
      </c>
      <c r="J28" s="116">
        <v>-20.140515222482435</v>
      </c>
    </row>
    <row r="29" spans="1:15" s="110" customFormat="1" ht="24.95" customHeight="1" x14ac:dyDescent="0.2">
      <c r="A29" s="193">
        <v>86</v>
      </c>
      <c r="B29" s="199" t="s">
        <v>165</v>
      </c>
      <c r="C29" s="113">
        <v>4.4639024808996481</v>
      </c>
      <c r="D29" s="115">
        <v>1040</v>
      </c>
      <c r="E29" s="114">
        <v>1064</v>
      </c>
      <c r="F29" s="114">
        <v>1037</v>
      </c>
      <c r="G29" s="114">
        <v>1033</v>
      </c>
      <c r="H29" s="140">
        <v>1039</v>
      </c>
      <c r="I29" s="115">
        <v>1</v>
      </c>
      <c r="J29" s="116">
        <v>9.6246390760346481E-2</v>
      </c>
    </row>
    <row r="30" spans="1:15" s="110" customFormat="1" ht="24.95" customHeight="1" x14ac:dyDescent="0.2">
      <c r="A30" s="193">
        <v>87.88</v>
      </c>
      <c r="B30" s="204" t="s">
        <v>166</v>
      </c>
      <c r="C30" s="113">
        <v>3.7814404669928749</v>
      </c>
      <c r="D30" s="115">
        <v>881</v>
      </c>
      <c r="E30" s="114">
        <v>859</v>
      </c>
      <c r="F30" s="114">
        <v>838</v>
      </c>
      <c r="G30" s="114">
        <v>851</v>
      </c>
      <c r="H30" s="140">
        <v>838</v>
      </c>
      <c r="I30" s="115">
        <v>43</v>
      </c>
      <c r="J30" s="116">
        <v>5.1312649164677806</v>
      </c>
    </row>
    <row r="31" spans="1:15" s="110" customFormat="1" ht="24.95" customHeight="1" x14ac:dyDescent="0.2">
      <c r="A31" s="193" t="s">
        <v>167</v>
      </c>
      <c r="B31" s="199" t="s">
        <v>168</v>
      </c>
      <c r="C31" s="113">
        <v>11.498841102240535</v>
      </c>
      <c r="D31" s="115">
        <v>2679</v>
      </c>
      <c r="E31" s="114">
        <v>2828</v>
      </c>
      <c r="F31" s="114">
        <v>2839</v>
      </c>
      <c r="G31" s="114">
        <v>2781</v>
      </c>
      <c r="H31" s="140">
        <v>2771</v>
      </c>
      <c r="I31" s="115">
        <v>-92</v>
      </c>
      <c r="J31" s="116">
        <v>-3.320101046553591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1.103098978453086</v>
      </c>
      <c r="D34" s="115">
        <v>257</v>
      </c>
      <c r="E34" s="114">
        <v>261</v>
      </c>
      <c r="F34" s="114">
        <v>278</v>
      </c>
      <c r="G34" s="114">
        <v>284</v>
      </c>
      <c r="H34" s="140">
        <v>269</v>
      </c>
      <c r="I34" s="115">
        <v>-12</v>
      </c>
      <c r="J34" s="116">
        <v>-4.4609665427509295</v>
      </c>
    </row>
    <row r="35" spans="1:10" s="110" customFormat="1" ht="24.95" customHeight="1" x14ac:dyDescent="0.2">
      <c r="A35" s="292" t="s">
        <v>171</v>
      </c>
      <c r="B35" s="293" t="s">
        <v>172</v>
      </c>
      <c r="C35" s="113">
        <v>13.541934930036913</v>
      </c>
      <c r="D35" s="115">
        <v>3155</v>
      </c>
      <c r="E35" s="114">
        <v>3235</v>
      </c>
      <c r="F35" s="114">
        <v>3308</v>
      </c>
      <c r="G35" s="114">
        <v>3319</v>
      </c>
      <c r="H35" s="140">
        <v>3344</v>
      </c>
      <c r="I35" s="115">
        <v>-189</v>
      </c>
      <c r="J35" s="116">
        <v>-5.651913875598086</v>
      </c>
    </row>
    <row r="36" spans="1:10" s="110" customFormat="1" ht="24.95" customHeight="1" x14ac:dyDescent="0.2">
      <c r="A36" s="294" t="s">
        <v>173</v>
      </c>
      <c r="B36" s="295" t="s">
        <v>174</v>
      </c>
      <c r="C36" s="125">
        <v>85.354966091510008</v>
      </c>
      <c r="D36" s="143">
        <v>19886</v>
      </c>
      <c r="E36" s="144">
        <v>20532</v>
      </c>
      <c r="F36" s="144">
        <v>20644</v>
      </c>
      <c r="G36" s="144">
        <v>20671</v>
      </c>
      <c r="H36" s="145">
        <v>20382</v>
      </c>
      <c r="I36" s="143">
        <v>-496</v>
      </c>
      <c r="J36" s="146">
        <v>-2.4335197723481503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23298</v>
      </c>
      <c r="F11" s="264">
        <v>24028</v>
      </c>
      <c r="G11" s="264">
        <v>24230</v>
      </c>
      <c r="H11" s="264">
        <v>24274</v>
      </c>
      <c r="I11" s="265">
        <v>23995</v>
      </c>
      <c r="J11" s="263">
        <v>-697</v>
      </c>
      <c r="K11" s="266">
        <v>-2.9047718274640548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47.7294188342347</v>
      </c>
      <c r="E13" s="115">
        <v>11120</v>
      </c>
      <c r="F13" s="114">
        <v>11339</v>
      </c>
      <c r="G13" s="114">
        <v>11475</v>
      </c>
      <c r="H13" s="114">
        <v>11538</v>
      </c>
      <c r="I13" s="140">
        <v>11449</v>
      </c>
      <c r="J13" s="115">
        <v>-329</v>
      </c>
      <c r="K13" s="116">
        <v>-2.8736134160188662</v>
      </c>
    </row>
    <row r="14" spans="1:15" ht="15.95" customHeight="1" x14ac:dyDescent="0.2">
      <c r="A14" s="306" t="s">
        <v>230</v>
      </c>
      <c r="B14" s="307"/>
      <c r="C14" s="308"/>
      <c r="D14" s="113">
        <v>40.454116233153059</v>
      </c>
      <c r="E14" s="115">
        <v>9425</v>
      </c>
      <c r="F14" s="114">
        <v>9841</v>
      </c>
      <c r="G14" s="114">
        <v>9925</v>
      </c>
      <c r="H14" s="114">
        <v>9951</v>
      </c>
      <c r="I14" s="140">
        <v>9759</v>
      </c>
      <c r="J14" s="115">
        <v>-334</v>
      </c>
      <c r="K14" s="116">
        <v>-3.4224818116610307</v>
      </c>
    </row>
    <row r="15" spans="1:15" ht="15.95" customHeight="1" x14ac:dyDescent="0.2">
      <c r="A15" s="306" t="s">
        <v>231</v>
      </c>
      <c r="B15" s="307"/>
      <c r="C15" s="308"/>
      <c r="D15" s="113">
        <v>5.1892866340458408</v>
      </c>
      <c r="E15" s="115">
        <v>1209</v>
      </c>
      <c r="F15" s="114">
        <v>1264</v>
      </c>
      <c r="G15" s="114">
        <v>1230</v>
      </c>
      <c r="H15" s="114">
        <v>1198</v>
      </c>
      <c r="I15" s="140">
        <v>1210</v>
      </c>
      <c r="J15" s="115">
        <v>-1</v>
      </c>
      <c r="K15" s="116">
        <v>-8.2644628099173556E-2</v>
      </c>
    </row>
    <row r="16" spans="1:15" ht="15.95" customHeight="1" x14ac:dyDescent="0.2">
      <c r="A16" s="306" t="s">
        <v>232</v>
      </c>
      <c r="B16" s="307"/>
      <c r="C16" s="308"/>
      <c r="D16" s="113">
        <v>2.5538672847454715</v>
      </c>
      <c r="E16" s="115">
        <v>595</v>
      </c>
      <c r="F16" s="114">
        <v>593</v>
      </c>
      <c r="G16" s="114">
        <v>614</v>
      </c>
      <c r="H16" s="114">
        <v>584</v>
      </c>
      <c r="I16" s="140">
        <v>589</v>
      </c>
      <c r="J16" s="115">
        <v>6</v>
      </c>
      <c r="K16" s="116">
        <v>1.0186757215619695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0.95287149111511715</v>
      </c>
      <c r="E18" s="115">
        <v>222</v>
      </c>
      <c r="F18" s="114">
        <v>232</v>
      </c>
      <c r="G18" s="114">
        <v>239</v>
      </c>
      <c r="H18" s="114">
        <v>243</v>
      </c>
      <c r="I18" s="140">
        <v>235</v>
      </c>
      <c r="J18" s="115">
        <v>-13</v>
      </c>
      <c r="K18" s="116">
        <v>-5.5319148936170217</v>
      </c>
    </row>
    <row r="19" spans="1:11" ht="14.1" customHeight="1" x14ac:dyDescent="0.2">
      <c r="A19" s="306" t="s">
        <v>235</v>
      </c>
      <c r="B19" s="307" t="s">
        <v>236</v>
      </c>
      <c r="C19" s="308"/>
      <c r="D19" s="113">
        <v>0.45068246201390677</v>
      </c>
      <c r="E19" s="115">
        <v>105</v>
      </c>
      <c r="F19" s="114">
        <v>106</v>
      </c>
      <c r="G19" s="114">
        <v>112</v>
      </c>
      <c r="H19" s="114">
        <v>123</v>
      </c>
      <c r="I19" s="140">
        <v>109</v>
      </c>
      <c r="J19" s="115">
        <v>-4</v>
      </c>
      <c r="K19" s="116">
        <v>-3.669724770642202</v>
      </c>
    </row>
    <row r="20" spans="1:11" ht="14.1" customHeight="1" x14ac:dyDescent="0.2">
      <c r="A20" s="306">
        <v>12</v>
      </c>
      <c r="B20" s="307" t="s">
        <v>237</v>
      </c>
      <c r="C20" s="308"/>
      <c r="D20" s="113">
        <v>1.0258391278221306</v>
      </c>
      <c r="E20" s="115">
        <v>239</v>
      </c>
      <c r="F20" s="114">
        <v>251</v>
      </c>
      <c r="G20" s="114">
        <v>267</v>
      </c>
      <c r="H20" s="114">
        <v>266</v>
      </c>
      <c r="I20" s="140">
        <v>253</v>
      </c>
      <c r="J20" s="115">
        <v>-14</v>
      </c>
      <c r="K20" s="116">
        <v>-5.5335968379446641</v>
      </c>
    </row>
    <row r="21" spans="1:11" ht="14.1" customHeight="1" x14ac:dyDescent="0.2">
      <c r="A21" s="306">
        <v>21</v>
      </c>
      <c r="B21" s="307" t="s">
        <v>238</v>
      </c>
      <c r="C21" s="308"/>
      <c r="D21" s="113">
        <v>7.7259850630955446E-2</v>
      </c>
      <c r="E21" s="115">
        <v>18</v>
      </c>
      <c r="F21" s="114">
        <v>20</v>
      </c>
      <c r="G21" s="114">
        <v>25</v>
      </c>
      <c r="H21" s="114">
        <v>23</v>
      </c>
      <c r="I21" s="140">
        <v>22</v>
      </c>
      <c r="J21" s="115">
        <v>-4</v>
      </c>
      <c r="K21" s="116">
        <v>-18.181818181818183</v>
      </c>
    </row>
    <row r="22" spans="1:11" ht="14.1" customHeight="1" x14ac:dyDescent="0.2">
      <c r="A22" s="306">
        <v>22</v>
      </c>
      <c r="B22" s="307" t="s">
        <v>239</v>
      </c>
      <c r="C22" s="308"/>
      <c r="D22" s="113">
        <v>0.81981285947291616</v>
      </c>
      <c r="E22" s="115">
        <v>191</v>
      </c>
      <c r="F22" s="114">
        <v>196</v>
      </c>
      <c r="G22" s="114">
        <v>196</v>
      </c>
      <c r="H22" s="114">
        <v>199</v>
      </c>
      <c r="I22" s="140">
        <v>199</v>
      </c>
      <c r="J22" s="115">
        <v>-8</v>
      </c>
      <c r="K22" s="116">
        <v>-4.0201005025125625</v>
      </c>
    </row>
    <row r="23" spans="1:11" ht="14.1" customHeight="1" x14ac:dyDescent="0.2">
      <c r="A23" s="306">
        <v>23</v>
      </c>
      <c r="B23" s="307" t="s">
        <v>240</v>
      </c>
      <c r="C23" s="308"/>
      <c r="D23" s="113">
        <v>0.48072795948150054</v>
      </c>
      <c r="E23" s="115">
        <v>112</v>
      </c>
      <c r="F23" s="114">
        <v>117</v>
      </c>
      <c r="G23" s="114">
        <v>125</v>
      </c>
      <c r="H23" s="114">
        <v>132</v>
      </c>
      <c r="I23" s="140">
        <v>123</v>
      </c>
      <c r="J23" s="115">
        <v>-11</v>
      </c>
      <c r="K23" s="116">
        <v>-8.9430894308943092</v>
      </c>
    </row>
    <row r="24" spans="1:11" ht="14.1" customHeight="1" x14ac:dyDescent="0.2">
      <c r="A24" s="306">
        <v>24</v>
      </c>
      <c r="B24" s="307" t="s">
        <v>241</v>
      </c>
      <c r="C24" s="308"/>
      <c r="D24" s="113">
        <v>0.90994935187569748</v>
      </c>
      <c r="E24" s="115">
        <v>212</v>
      </c>
      <c r="F24" s="114">
        <v>226</v>
      </c>
      <c r="G24" s="114">
        <v>244</v>
      </c>
      <c r="H24" s="114">
        <v>250</v>
      </c>
      <c r="I24" s="140">
        <v>251</v>
      </c>
      <c r="J24" s="115">
        <v>-39</v>
      </c>
      <c r="K24" s="116">
        <v>-15.53784860557769</v>
      </c>
    </row>
    <row r="25" spans="1:11" ht="14.1" customHeight="1" x14ac:dyDescent="0.2">
      <c r="A25" s="306">
        <v>25</v>
      </c>
      <c r="B25" s="307" t="s">
        <v>242</v>
      </c>
      <c r="C25" s="308"/>
      <c r="D25" s="113">
        <v>2.1933213151343462</v>
      </c>
      <c r="E25" s="115">
        <v>511</v>
      </c>
      <c r="F25" s="114">
        <v>518</v>
      </c>
      <c r="G25" s="114">
        <v>523</v>
      </c>
      <c r="H25" s="114">
        <v>509</v>
      </c>
      <c r="I25" s="140">
        <v>504</v>
      </c>
      <c r="J25" s="115">
        <v>7</v>
      </c>
      <c r="K25" s="116">
        <v>1.3888888888888888</v>
      </c>
    </row>
    <row r="26" spans="1:11" ht="14.1" customHeight="1" x14ac:dyDescent="0.2">
      <c r="A26" s="306">
        <v>26</v>
      </c>
      <c r="B26" s="307" t="s">
        <v>243</v>
      </c>
      <c r="C26" s="308"/>
      <c r="D26" s="113">
        <v>0.89278049617992961</v>
      </c>
      <c r="E26" s="115">
        <v>208</v>
      </c>
      <c r="F26" s="114">
        <v>210</v>
      </c>
      <c r="G26" s="114">
        <v>208</v>
      </c>
      <c r="H26" s="114">
        <v>212</v>
      </c>
      <c r="I26" s="140">
        <v>206</v>
      </c>
      <c r="J26" s="115">
        <v>2</v>
      </c>
      <c r="K26" s="116">
        <v>0.970873786407767</v>
      </c>
    </row>
    <row r="27" spans="1:11" ht="14.1" customHeight="1" x14ac:dyDescent="0.2">
      <c r="A27" s="306">
        <v>27</v>
      </c>
      <c r="B27" s="307" t="s">
        <v>244</v>
      </c>
      <c r="C27" s="308"/>
      <c r="D27" s="113">
        <v>0.35625375568718343</v>
      </c>
      <c r="E27" s="115">
        <v>83</v>
      </c>
      <c r="F27" s="114">
        <v>76</v>
      </c>
      <c r="G27" s="114">
        <v>90</v>
      </c>
      <c r="H27" s="114">
        <v>96</v>
      </c>
      <c r="I27" s="140">
        <v>89</v>
      </c>
      <c r="J27" s="115">
        <v>-6</v>
      </c>
      <c r="K27" s="116">
        <v>-6.7415730337078648</v>
      </c>
    </row>
    <row r="28" spans="1:11" ht="14.1" customHeight="1" x14ac:dyDescent="0.2">
      <c r="A28" s="306">
        <v>28</v>
      </c>
      <c r="B28" s="307" t="s">
        <v>245</v>
      </c>
      <c r="C28" s="308"/>
      <c r="D28" s="113">
        <v>0.21461069619709847</v>
      </c>
      <c r="E28" s="115">
        <v>50</v>
      </c>
      <c r="F28" s="114">
        <v>57</v>
      </c>
      <c r="G28" s="114">
        <v>57</v>
      </c>
      <c r="H28" s="114">
        <v>62</v>
      </c>
      <c r="I28" s="140">
        <v>58</v>
      </c>
      <c r="J28" s="115">
        <v>-8</v>
      </c>
      <c r="K28" s="116">
        <v>-13.793103448275861</v>
      </c>
    </row>
    <row r="29" spans="1:11" ht="14.1" customHeight="1" x14ac:dyDescent="0.2">
      <c r="A29" s="306">
        <v>29</v>
      </c>
      <c r="B29" s="307" t="s">
        <v>246</v>
      </c>
      <c r="C29" s="308"/>
      <c r="D29" s="113">
        <v>2.7298480556270923</v>
      </c>
      <c r="E29" s="115">
        <v>636</v>
      </c>
      <c r="F29" s="114">
        <v>715</v>
      </c>
      <c r="G29" s="114">
        <v>687</v>
      </c>
      <c r="H29" s="114">
        <v>698</v>
      </c>
      <c r="I29" s="140">
        <v>692</v>
      </c>
      <c r="J29" s="115">
        <v>-56</v>
      </c>
      <c r="K29" s="116">
        <v>-8.0924855491329488</v>
      </c>
    </row>
    <row r="30" spans="1:11" ht="14.1" customHeight="1" x14ac:dyDescent="0.2">
      <c r="A30" s="306" t="s">
        <v>247</v>
      </c>
      <c r="B30" s="307" t="s">
        <v>248</v>
      </c>
      <c r="C30" s="308"/>
      <c r="D30" s="113">
        <v>0.48502017340544251</v>
      </c>
      <c r="E30" s="115">
        <v>113</v>
      </c>
      <c r="F30" s="114">
        <v>117</v>
      </c>
      <c r="G30" s="114">
        <v>110</v>
      </c>
      <c r="H30" s="114">
        <v>114</v>
      </c>
      <c r="I30" s="140">
        <v>113</v>
      </c>
      <c r="J30" s="115">
        <v>0</v>
      </c>
      <c r="K30" s="116">
        <v>0</v>
      </c>
    </row>
    <row r="31" spans="1:11" ht="14.1" customHeight="1" x14ac:dyDescent="0.2">
      <c r="A31" s="306" t="s">
        <v>249</v>
      </c>
      <c r="B31" s="307" t="s">
        <v>250</v>
      </c>
      <c r="C31" s="308"/>
      <c r="D31" s="113">
        <v>2.2233668126019399</v>
      </c>
      <c r="E31" s="115">
        <v>518</v>
      </c>
      <c r="F31" s="114">
        <v>590</v>
      </c>
      <c r="G31" s="114">
        <v>567</v>
      </c>
      <c r="H31" s="114">
        <v>573</v>
      </c>
      <c r="I31" s="140">
        <v>568</v>
      </c>
      <c r="J31" s="115">
        <v>-50</v>
      </c>
      <c r="K31" s="116">
        <v>-8.8028169014084501</v>
      </c>
    </row>
    <row r="32" spans="1:11" ht="14.1" customHeight="1" x14ac:dyDescent="0.2">
      <c r="A32" s="306">
        <v>31</v>
      </c>
      <c r="B32" s="307" t="s">
        <v>251</v>
      </c>
      <c r="C32" s="308"/>
      <c r="D32" s="113">
        <v>0.21890291012104043</v>
      </c>
      <c r="E32" s="115">
        <v>51</v>
      </c>
      <c r="F32" s="114">
        <v>53</v>
      </c>
      <c r="G32" s="114">
        <v>50</v>
      </c>
      <c r="H32" s="114">
        <v>52</v>
      </c>
      <c r="I32" s="140">
        <v>48</v>
      </c>
      <c r="J32" s="115">
        <v>3</v>
      </c>
      <c r="K32" s="116">
        <v>6.25</v>
      </c>
    </row>
    <row r="33" spans="1:11" ht="14.1" customHeight="1" x14ac:dyDescent="0.2">
      <c r="A33" s="306">
        <v>32</v>
      </c>
      <c r="B33" s="307" t="s">
        <v>252</v>
      </c>
      <c r="C33" s="308"/>
      <c r="D33" s="113">
        <v>1.0387157695939566</v>
      </c>
      <c r="E33" s="115">
        <v>242</v>
      </c>
      <c r="F33" s="114">
        <v>243</v>
      </c>
      <c r="G33" s="114">
        <v>250</v>
      </c>
      <c r="H33" s="114">
        <v>246</v>
      </c>
      <c r="I33" s="140">
        <v>245</v>
      </c>
      <c r="J33" s="115">
        <v>-3</v>
      </c>
      <c r="K33" s="116">
        <v>-1.2244897959183674</v>
      </c>
    </row>
    <row r="34" spans="1:11" ht="14.1" customHeight="1" x14ac:dyDescent="0.2">
      <c r="A34" s="306">
        <v>33</v>
      </c>
      <c r="B34" s="307" t="s">
        <v>253</v>
      </c>
      <c r="C34" s="308"/>
      <c r="D34" s="113">
        <v>0.42492917847025496</v>
      </c>
      <c r="E34" s="115">
        <v>99</v>
      </c>
      <c r="F34" s="114">
        <v>105</v>
      </c>
      <c r="G34" s="114">
        <v>109</v>
      </c>
      <c r="H34" s="114">
        <v>110</v>
      </c>
      <c r="I34" s="140">
        <v>117</v>
      </c>
      <c r="J34" s="115">
        <v>-18</v>
      </c>
      <c r="K34" s="116">
        <v>-15.384615384615385</v>
      </c>
    </row>
    <row r="35" spans="1:11" ht="14.1" customHeight="1" x14ac:dyDescent="0.2">
      <c r="A35" s="306">
        <v>34</v>
      </c>
      <c r="B35" s="307" t="s">
        <v>254</v>
      </c>
      <c r="C35" s="308"/>
      <c r="D35" s="113">
        <v>4.8029873808910635</v>
      </c>
      <c r="E35" s="115">
        <v>1119</v>
      </c>
      <c r="F35" s="114">
        <v>1127</v>
      </c>
      <c r="G35" s="114">
        <v>1130</v>
      </c>
      <c r="H35" s="114">
        <v>1121</v>
      </c>
      <c r="I35" s="140">
        <v>1123</v>
      </c>
      <c r="J35" s="115">
        <v>-4</v>
      </c>
      <c r="K35" s="116">
        <v>-0.3561887800534283</v>
      </c>
    </row>
    <row r="36" spans="1:11" ht="14.1" customHeight="1" x14ac:dyDescent="0.2">
      <c r="A36" s="306">
        <v>41</v>
      </c>
      <c r="B36" s="307" t="s">
        <v>255</v>
      </c>
      <c r="C36" s="308"/>
      <c r="D36" s="113">
        <v>0.15451970126191089</v>
      </c>
      <c r="E36" s="115">
        <v>36</v>
      </c>
      <c r="F36" s="114">
        <v>38</v>
      </c>
      <c r="G36" s="114">
        <v>40</v>
      </c>
      <c r="H36" s="114">
        <v>38</v>
      </c>
      <c r="I36" s="140">
        <v>39</v>
      </c>
      <c r="J36" s="115">
        <v>-3</v>
      </c>
      <c r="K36" s="116">
        <v>-7.6923076923076925</v>
      </c>
    </row>
    <row r="37" spans="1:11" ht="14.1" customHeight="1" x14ac:dyDescent="0.2">
      <c r="A37" s="306">
        <v>42</v>
      </c>
      <c r="B37" s="307" t="s">
        <v>256</v>
      </c>
      <c r="C37" s="308"/>
      <c r="D37" s="113" t="s">
        <v>513</v>
      </c>
      <c r="E37" s="115" t="s">
        <v>513</v>
      </c>
      <c r="F37" s="114">
        <v>16</v>
      </c>
      <c r="G37" s="114">
        <v>16</v>
      </c>
      <c r="H37" s="114">
        <v>15</v>
      </c>
      <c r="I37" s="140">
        <v>15</v>
      </c>
      <c r="J37" s="115" t="s">
        <v>513</v>
      </c>
      <c r="K37" s="116" t="s">
        <v>513</v>
      </c>
    </row>
    <row r="38" spans="1:11" ht="14.1" customHeight="1" x14ac:dyDescent="0.2">
      <c r="A38" s="306">
        <v>43</v>
      </c>
      <c r="B38" s="307" t="s">
        <v>257</v>
      </c>
      <c r="C38" s="308"/>
      <c r="D38" s="113">
        <v>0.64812430251523734</v>
      </c>
      <c r="E38" s="115">
        <v>151</v>
      </c>
      <c r="F38" s="114">
        <v>159</v>
      </c>
      <c r="G38" s="114">
        <v>157</v>
      </c>
      <c r="H38" s="114">
        <v>164</v>
      </c>
      <c r="I38" s="140">
        <v>157</v>
      </c>
      <c r="J38" s="115">
        <v>-6</v>
      </c>
      <c r="K38" s="116">
        <v>-3.8216560509554141</v>
      </c>
    </row>
    <row r="39" spans="1:11" ht="14.1" customHeight="1" x14ac:dyDescent="0.2">
      <c r="A39" s="306">
        <v>51</v>
      </c>
      <c r="B39" s="307" t="s">
        <v>258</v>
      </c>
      <c r="C39" s="308"/>
      <c r="D39" s="113">
        <v>6.6357627264142849</v>
      </c>
      <c r="E39" s="115">
        <v>1546</v>
      </c>
      <c r="F39" s="114">
        <v>1497</v>
      </c>
      <c r="G39" s="114">
        <v>1478</v>
      </c>
      <c r="H39" s="114">
        <v>1477</v>
      </c>
      <c r="I39" s="140">
        <v>1511</v>
      </c>
      <c r="J39" s="115">
        <v>35</v>
      </c>
      <c r="K39" s="116">
        <v>2.316346790205162</v>
      </c>
    </row>
    <row r="40" spans="1:11" ht="14.1" customHeight="1" x14ac:dyDescent="0.2">
      <c r="A40" s="306" t="s">
        <v>259</v>
      </c>
      <c r="B40" s="307" t="s">
        <v>260</v>
      </c>
      <c r="C40" s="308"/>
      <c r="D40" s="113">
        <v>6.2408790454116234</v>
      </c>
      <c r="E40" s="115">
        <v>1454</v>
      </c>
      <c r="F40" s="114">
        <v>1404</v>
      </c>
      <c r="G40" s="114">
        <v>1388</v>
      </c>
      <c r="H40" s="114">
        <v>1398</v>
      </c>
      <c r="I40" s="140">
        <v>1432</v>
      </c>
      <c r="J40" s="115">
        <v>22</v>
      </c>
      <c r="K40" s="116">
        <v>1.5363128491620113</v>
      </c>
    </row>
    <row r="41" spans="1:11" ht="14.1" customHeight="1" x14ac:dyDescent="0.2">
      <c r="A41" s="306"/>
      <c r="B41" s="307" t="s">
        <v>261</v>
      </c>
      <c r="C41" s="308"/>
      <c r="D41" s="113">
        <v>4.8330328783586571</v>
      </c>
      <c r="E41" s="115">
        <v>1126</v>
      </c>
      <c r="F41" s="114">
        <v>1081</v>
      </c>
      <c r="G41" s="114">
        <v>1085</v>
      </c>
      <c r="H41" s="114">
        <v>1104</v>
      </c>
      <c r="I41" s="140">
        <v>1098</v>
      </c>
      <c r="J41" s="115">
        <v>28</v>
      </c>
      <c r="K41" s="116">
        <v>2.5500910746812386</v>
      </c>
    </row>
    <row r="42" spans="1:11" ht="14.1" customHeight="1" x14ac:dyDescent="0.2">
      <c r="A42" s="306">
        <v>52</v>
      </c>
      <c r="B42" s="307" t="s">
        <v>262</v>
      </c>
      <c r="C42" s="308"/>
      <c r="D42" s="113">
        <v>4.3050905657137948</v>
      </c>
      <c r="E42" s="115">
        <v>1003</v>
      </c>
      <c r="F42" s="114">
        <v>1002</v>
      </c>
      <c r="G42" s="114">
        <v>1010</v>
      </c>
      <c r="H42" s="114">
        <v>978</v>
      </c>
      <c r="I42" s="140">
        <v>944</v>
      </c>
      <c r="J42" s="115">
        <v>59</v>
      </c>
      <c r="K42" s="116">
        <v>6.25</v>
      </c>
    </row>
    <row r="43" spans="1:11" ht="14.1" customHeight="1" x14ac:dyDescent="0.2">
      <c r="A43" s="306" t="s">
        <v>263</v>
      </c>
      <c r="B43" s="307" t="s">
        <v>264</v>
      </c>
      <c r="C43" s="308"/>
      <c r="D43" s="113">
        <v>4.1849085758434201</v>
      </c>
      <c r="E43" s="115">
        <v>975</v>
      </c>
      <c r="F43" s="114">
        <v>973</v>
      </c>
      <c r="G43" s="114">
        <v>984</v>
      </c>
      <c r="H43" s="114">
        <v>952</v>
      </c>
      <c r="I43" s="140">
        <v>918</v>
      </c>
      <c r="J43" s="115">
        <v>57</v>
      </c>
      <c r="K43" s="116">
        <v>6.2091503267973858</v>
      </c>
    </row>
    <row r="44" spans="1:11" ht="14.1" customHeight="1" x14ac:dyDescent="0.2">
      <c r="A44" s="306">
        <v>53</v>
      </c>
      <c r="B44" s="307" t="s">
        <v>265</v>
      </c>
      <c r="C44" s="308"/>
      <c r="D44" s="113">
        <v>0.8799038544081037</v>
      </c>
      <c r="E44" s="115">
        <v>205</v>
      </c>
      <c r="F44" s="114">
        <v>206</v>
      </c>
      <c r="G44" s="114">
        <v>207</v>
      </c>
      <c r="H44" s="114">
        <v>211</v>
      </c>
      <c r="I44" s="140">
        <v>216</v>
      </c>
      <c r="J44" s="115">
        <v>-11</v>
      </c>
      <c r="K44" s="116">
        <v>-5.0925925925925926</v>
      </c>
    </row>
    <row r="45" spans="1:11" ht="14.1" customHeight="1" x14ac:dyDescent="0.2">
      <c r="A45" s="306" t="s">
        <v>266</v>
      </c>
      <c r="B45" s="307" t="s">
        <v>267</v>
      </c>
      <c r="C45" s="308"/>
      <c r="D45" s="113">
        <v>0.8799038544081037</v>
      </c>
      <c r="E45" s="115">
        <v>205</v>
      </c>
      <c r="F45" s="114">
        <v>206</v>
      </c>
      <c r="G45" s="114">
        <v>207</v>
      </c>
      <c r="H45" s="114">
        <v>211</v>
      </c>
      <c r="I45" s="140">
        <v>216</v>
      </c>
      <c r="J45" s="115">
        <v>-11</v>
      </c>
      <c r="K45" s="116">
        <v>-5.0925925925925926</v>
      </c>
    </row>
    <row r="46" spans="1:11" ht="14.1" customHeight="1" x14ac:dyDescent="0.2">
      <c r="A46" s="306">
        <v>54</v>
      </c>
      <c r="B46" s="307" t="s">
        <v>268</v>
      </c>
      <c r="C46" s="308"/>
      <c r="D46" s="113">
        <v>20.160528800755429</v>
      </c>
      <c r="E46" s="115">
        <v>4697</v>
      </c>
      <c r="F46" s="114">
        <v>4705</v>
      </c>
      <c r="G46" s="114">
        <v>4843</v>
      </c>
      <c r="H46" s="114">
        <v>4822</v>
      </c>
      <c r="I46" s="140">
        <v>4859</v>
      </c>
      <c r="J46" s="115">
        <v>-162</v>
      </c>
      <c r="K46" s="116">
        <v>-3.3340193455443505</v>
      </c>
    </row>
    <row r="47" spans="1:11" ht="14.1" customHeight="1" x14ac:dyDescent="0.2">
      <c r="A47" s="306">
        <v>61</v>
      </c>
      <c r="B47" s="307" t="s">
        <v>269</v>
      </c>
      <c r="C47" s="308"/>
      <c r="D47" s="113">
        <v>0.66958537213494718</v>
      </c>
      <c r="E47" s="115">
        <v>156</v>
      </c>
      <c r="F47" s="114">
        <v>157</v>
      </c>
      <c r="G47" s="114">
        <v>158</v>
      </c>
      <c r="H47" s="114">
        <v>159</v>
      </c>
      <c r="I47" s="140">
        <v>153</v>
      </c>
      <c r="J47" s="115">
        <v>3</v>
      </c>
      <c r="K47" s="116">
        <v>1.9607843137254901</v>
      </c>
    </row>
    <row r="48" spans="1:11" ht="14.1" customHeight="1" x14ac:dyDescent="0.2">
      <c r="A48" s="306">
        <v>62</v>
      </c>
      <c r="B48" s="307" t="s">
        <v>270</v>
      </c>
      <c r="C48" s="308"/>
      <c r="D48" s="113">
        <v>12.352991673104988</v>
      </c>
      <c r="E48" s="115">
        <v>2878</v>
      </c>
      <c r="F48" s="114">
        <v>2944</v>
      </c>
      <c r="G48" s="114">
        <v>2927</v>
      </c>
      <c r="H48" s="114">
        <v>3024</v>
      </c>
      <c r="I48" s="140">
        <v>2905</v>
      </c>
      <c r="J48" s="115">
        <v>-27</v>
      </c>
      <c r="K48" s="116">
        <v>-0.92943201376936313</v>
      </c>
    </row>
    <row r="49" spans="1:11" ht="14.1" customHeight="1" x14ac:dyDescent="0.2">
      <c r="A49" s="306">
        <v>63</v>
      </c>
      <c r="B49" s="307" t="s">
        <v>271</v>
      </c>
      <c r="C49" s="308"/>
      <c r="D49" s="113">
        <v>6.9662631985578161</v>
      </c>
      <c r="E49" s="115">
        <v>1623</v>
      </c>
      <c r="F49" s="114">
        <v>1901</v>
      </c>
      <c r="G49" s="114">
        <v>1977</v>
      </c>
      <c r="H49" s="114">
        <v>2008</v>
      </c>
      <c r="I49" s="140">
        <v>1860</v>
      </c>
      <c r="J49" s="115">
        <v>-237</v>
      </c>
      <c r="K49" s="116">
        <v>-12.741935483870968</v>
      </c>
    </row>
    <row r="50" spans="1:11" ht="14.1" customHeight="1" x14ac:dyDescent="0.2">
      <c r="A50" s="306" t="s">
        <v>272</v>
      </c>
      <c r="B50" s="307" t="s">
        <v>273</v>
      </c>
      <c r="C50" s="308"/>
      <c r="D50" s="113">
        <v>0.42922139239419693</v>
      </c>
      <c r="E50" s="115">
        <v>100</v>
      </c>
      <c r="F50" s="114">
        <v>107</v>
      </c>
      <c r="G50" s="114">
        <v>112</v>
      </c>
      <c r="H50" s="114">
        <v>111</v>
      </c>
      <c r="I50" s="140">
        <v>107</v>
      </c>
      <c r="J50" s="115">
        <v>-7</v>
      </c>
      <c r="K50" s="116">
        <v>-6.5420560747663554</v>
      </c>
    </row>
    <row r="51" spans="1:11" ht="14.1" customHeight="1" x14ac:dyDescent="0.2">
      <c r="A51" s="306" t="s">
        <v>274</v>
      </c>
      <c r="B51" s="307" t="s">
        <v>275</v>
      </c>
      <c r="C51" s="308"/>
      <c r="D51" s="113">
        <v>6.3782298909777664</v>
      </c>
      <c r="E51" s="115">
        <v>1486</v>
      </c>
      <c r="F51" s="114">
        <v>1748</v>
      </c>
      <c r="G51" s="114">
        <v>1813</v>
      </c>
      <c r="H51" s="114">
        <v>1845</v>
      </c>
      <c r="I51" s="140">
        <v>1705</v>
      </c>
      <c r="J51" s="115">
        <v>-219</v>
      </c>
      <c r="K51" s="116">
        <v>-12.84457478005865</v>
      </c>
    </row>
    <row r="52" spans="1:11" ht="14.1" customHeight="1" x14ac:dyDescent="0.2">
      <c r="A52" s="306">
        <v>71</v>
      </c>
      <c r="B52" s="307" t="s">
        <v>276</v>
      </c>
      <c r="C52" s="308"/>
      <c r="D52" s="113">
        <v>13.996909605974762</v>
      </c>
      <c r="E52" s="115">
        <v>3261</v>
      </c>
      <c r="F52" s="114">
        <v>3405</v>
      </c>
      <c r="G52" s="114">
        <v>3445</v>
      </c>
      <c r="H52" s="114">
        <v>3427</v>
      </c>
      <c r="I52" s="140">
        <v>3415</v>
      </c>
      <c r="J52" s="115">
        <v>-154</v>
      </c>
      <c r="K52" s="116">
        <v>-4.5095168374816987</v>
      </c>
    </row>
    <row r="53" spans="1:11" ht="14.1" customHeight="1" x14ac:dyDescent="0.2">
      <c r="A53" s="306" t="s">
        <v>277</v>
      </c>
      <c r="B53" s="307" t="s">
        <v>278</v>
      </c>
      <c r="C53" s="308"/>
      <c r="D53" s="113">
        <v>0.99150141643059486</v>
      </c>
      <c r="E53" s="115">
        <v>231</v>
      </c>
      <c r="F53" s="114">
        <v>240</v>
      </c>
      <c r="G53" s="114">
        <v>238</v>
      </c>
      <c r="H53" s="114">
        <v>241</v>
      </c>
      <c r="I53" s="140">
        <v>238</v>
      </c>
      <c r="J53" s="115">
        <v>-7</v>
      </c>
      <c r="K53" s="116">
        <v>-2.9411764705882355</v>
      </c>
    </row>
    <row r="54" spans="1:11" ht="14.1" customHeight="1" x14ac:dyDescent="0.2">
      <c r="A54" s="306" t="s">
        <v>279</v>
      </c>
      <c r="B54" s="307" t="s">
        <v>280</v>
      </c>
      <c r="C54" s="308"/>
      <c r="D54" s="113">
        <v>12.559017941454202</v>
      </c>
      <c r="E54" s="115">
        <v>2926</v>
      </c>
      <c r="F54" s="114">
        <v>3057</v>
      </c>
      <c r="G54" s="114">
        <v>3099</v>
      </c>
      <c r="H54" s="114">
        <v>3085</v>
      </c>
      <c r="I54" s="140">
        <v>3085</v>
      </c>
      <c r="J54" s="115">
        <v>-159</v>
      </c>
      <c r="K54" s="116">
        <v>-5.1539708265802266</v>
      </c>
    </row>
    <row r="55" spans="1:11" ht="14.1" customHeight="1" x14ac:dyDescent="0.2">
      <c r="A55" s="306">
        <v>72</v>
      </c>
      <c r="B55" s="307" t="s">
        <v>281</v>
      </c>
      <c r="C55" s="308"/>
      <c r="D55" s="113">
        <v>1.1975276847798095</v>
      </c>
      <c r="E55" s="115">
        <v>279</v>
      </c>
      <c r="F55" s="114">
        <v>286</v>
      </c>
      <c r="G55" s="114">
        <v>274</v>
      </c>
      <c r="H55" s="114">
        <v>272</v>
      </c>
      <c r="I55" s="140">
        <v>280</v>
      </c>
      <c r="J55" s="115">
        <v>-1</v>
      </c>
      <c r="K55" s="116">
        <v>-0.35714285714285715</v>
      </c>
    </row>
    <row r="56" spans="1:11" ht="14.1" customHeight="1" x14ac:dyDescent="0.2">
      <c r="A56" s="306" t="s">
        <v>282</v>
      </c>
      <c r="B56" s="307" t="s">
        <v>283</v>
      </c>
      <c r="C56" s="308"/>
      <c r="D56" s="113">
        <v>0.12876641771825909</v>
      </c>
      <c r="E56" s="115">
        <v>30</v>
      </c>
      <c r="F56" s="114">
        <v>29</v>
      </c>
      <c r="G56" s="114">
        <v>31</v>
      </c>
      <c r="H56" s="114">
        <v>33</v>
      </c>
      <c r="I56" s="140">
        <v>33</v>
      </c>
      <c r="J56" s="115">
        <v>-3</v>
      </c>
      <c r="K56" s="116">
        <v>-9.0909090909090917</v>
      </c>
    </row>
    <row r="57" spans="1:11" ht="14.1" customHeight="1" x14ac:dyDescent="0.2">
      <c r="A57" s="306" t="s">
        <v>284</v>
      </c>
      <c r="B57" s="307" t="s">
        <v>285</v>
      </c>
      <c r="C57" s="308"/>
      <c r="D57" s="113">
        <v>0.84985835694050993</v>
      </c>
      <c r="E57" s="115">
        <v>198</v>
      </c>
      <c r="F57" s="114">
        <v>205</v>
      </c>
      <c r="G57" s="114">
        <v>195</v>
      </c>
      <c r="H57" s="114">
        <v>191</v>
      </c>
      <c r="I57" s="140">
        <v>196</v>
      </c>
      <c r="J57" s="115">
        <v>2</v>
      </c>
      <c r="K57" s="116">
        <v>1.0204081632653061</v>
      </c>
    </row>
    <row r="58" spans="1:11" ht="14.1" customHeight="1" x14ac:dyDescent="0.2">
      <c r="A58" s="306">
        <v>73</v>
      </c>
      <c r="B58" s="307" t="s">
        <v>286</v>
      </c>
      <c r="C58" s="308"/>
      <c r="D58" s="113">
        <v>0.83268950124474206</v>
      </c>
      <c r="E58" s="115">
        <v>194</v>
      </c>
      <c r="F58" s="114">
        <v>200</v>
      </c>
      <c r="G58" s="114">
        <v>198</v>
      </c>
      <c r="H58" s="114">
        <v>190</v>
      </c>
      <c r="I58" s="140">
        <v>196</v>
      </c>
      <c r="J58" s="115">
        <v>-2</v>
      </c>
      <c r="K58" s="116">
        <v>-1.0204081632653061</v>
      </c>
    </row>
    <row r="59" spans="1:11" ht="14.1" customHeight="1" x14ac:dyDescent="0.2">
      <c r="A59" s="306" t="s">
        <v>287</v>
      </c>
      <c r="B59" s="307" t="s">
        <v>288</v>
      </c>
      <c r="C59" s="308"/>
      <c r="D59" s="113">
        <v>0.54081895441668815</v>
      </c>
      <c r="E59" s="115">
        <v>126</v>
      </c>
      <c r="F59" s="114">
        <v>127</v>
      </c>
      <c r="G59" s="114">
        <v>125</v>
      </c>
      <c r="H59" s="114">
        <v>118</v>
      </c>
      <c r="I59" s="140">
        <v>122</v>
      </c>
      <c r="J59" s="115">
        <v>4</v>
      </c>
      <c r="K59" s="116">
        <v>3.278688524590164</v>
      </c>
    </row>
    <row r="60" spans="1:11" ht="14.1" customHeight="1" x14ac:dyDescent="0.2">
      <c r="A60" s="306">
        <v>81</v>
      </c>
      <c r="B60" s="307" t="s">
        <v>289</v>
      </c>
      <c r="C60" s="308"/>
      <c r="D60" s="113">
        <v>3.1676538758691732</v>
      </c>
      <c r="E60" s="115">
        <v>738</v>
      </c>
      <c r="F60" s="114">
        <v>718</v>
      </c>
      <c r="G60" s="114">
        <v>700</v>
      </c>
      <c r="H60" s="114">
        <v>706</v>
      </c>
      <c r="I60" s="140">
        <v>681</v>
      </c>
      <c r="J60" s="115">
        <v>57</v>
      </c>
      <c r="K60" s="116">
        <v>8.3700440528634363</v>
      </c>
    </row>
    <row r="61" spans="1:11" ht="14.1" customHeight="1" x14ac:dyDescent="0.2">
      <c r="A61" s="306" t="s">
        <v>290</v>
      </c>
      <c r="B61" s="307" t="s">
        <v>291</v>
      </c>
      <c r="C61" s="308"/>
      <c r="D61" s="113">
        <v>1.0773456949094342</v>
      </c>
      <c r="E61" s="115">
        <v>251</v>
      </c>
      <c r="F61" s="114">
        <v>264</v>
      </c>
      <c r="G61" s="114">
        <v>246</v>
      </c>
      <c r="H61" s="114">
        <v>255</v>
      </c>
      <c r="I61" s="140">
        <v>237</v>
      </c>
      <c r="J61" s="115">
        <v>14</v>
      </c>
      <c r="K61" s="116">
        <v>5.9071729957805905</v>
      </c>
    </row>
    <row r="62" spans="1:11" ht="14.1" customHeight="1" x14ac:dyDescent="0.2">
      <c r="A62" s="306" t="s">
        <v>292</v>
      </c>
      <c r="B62" s="307" t="s">
        <v>293</v>
      </c>
      <c r="C62" s="308"/>
      <c r="D62" s="113">
        <v>1.0601768392136663</v>
      </c>
      <c r="E62" s="115">
        <v>247</v>
      </c>
      <c r="F62" s="114">
        <v>215</v>
      </c>
      <c r="G62" s="114">
        <v>227</v>
      </c>
      <c r="H62" s="114">
        <v>224</v>
      </c>
      <c r="I62" s="140">
        <v>220</v>
      </c>
      <c r="J62" s="115">
        <v>27</v>
      </c>
      <c r="K62" s="116">
        <v>12.272727272727273</v>
      </c>
    </row>
    <row r="63" spans="1:11" ht="14.1" customHeight="1" x14ac:dyDescent="0.2">
      <c r="A63" s="306"/>
      <c r="B63" s="307" t="s">
        <v>294</v>
      </c>
      <c r="C63" s="308"/>
      <c r="D63" s="113">
        <v>0.99579363035453683</v>
      </c>
      <c r="E63" s="115">
        <v>232</v>
      </c>
      <c r="F63" s="114">
        <v>202</v>
      </c>
      <c r="G63" s="114">
        <v>212</v>
      </c>
      <c r="H63" s="114">
        <v>215</v>
      </c>
      <c r="I63" s="140">
        <v>212</v>
      </c>
      <c r="J63" s="115">
        <v>20</v>
      </c>
      <c r="K63" s="116">
        <v>9.433962264150944</v>
      </c>
    </row>
    <row r="64" spans="1:11" ht="14.1" customHeight="1" x14ac:dyDescent="0.2">
      <c r="A64" s="306" t="s">
        <v>295</v>
      </c>
      <c r="B64" s="307" t="s">
        <v>296</v>
      </c>
      <c r="C64" s="308"/>
      <c r="D64" s="113">
        <v>5.1506567087303633E-2</v>
      </c>
      <c r="E64" s="115">
        <v>12</v>
      </c>
      <c r="F64" s="114">
        <v>14</v>
      </c>
      <c r="G64" s="114">
        <v>15</v>
      </c>
      <c r="H64" s="114">
        <v>17</v>
      </c>
      <c r="I64" s="140">
        <v>18</v>
      </c>
      <c r="J64" s="115">
        <v>-6</v>
      </c>
      <c r="K64" s="116">
        <v>-33.333333333333336</v>
      </c>
    </row>
    <row r="65" spans="1:11" ht="14.1" customHeight="1" x14ac:dyDescent="0.2">
      <c r="A65" s="306" t="s">
        <v>297</v>
      </c>
      <c r="B65" s="307" t="s">
        <v>298</v>
      </c>
      <c r="C65" s="308"/>
      <c r="D65" s="113">
        <v>0.68246201390677308</v>
      </c>
      <c r="E65" s="115">
        <v>159</v>
      </c>
      <c r="F65" s="114">
        <v>155</v>
      </c>
      <c r="G65" s="114">
        <v>143</v>
      </c>
      <c r="H65" s="114">
        <v>142</v>
      </c>
      <c r="I65" s="140">
        <v>136</v>
      </c>
      <c r="J65" s="115">
        <v>23</v>
      </c>
      <c r="K65" s="116">
        <v>16.911764705882351</v>
      </c>
    </row>
    <row r="66" spans="1:11" ht="14.1" customHeight="1" x14ac:dyDescent="0.2">
      <c r="A66" s="306">
        <v>82</v>
      </c>
      <c r="B66" s="307" t="s">
        <v>299</v>
      </c>
      <c r="C66" s="308"/>
      <c r="D66" s="113">
        <v>1.7083011417289038</v>
      </c>
      <c r="E66" s="115">
        <v>398</v>
      </c>
      <c r="F66" s="114">
        <v>435</v>
      </c>
      <c r="G66" s="114">
        <v>424</v>
      </c>
      <c r="H66" s="114">
        <v>432</v>
      </c>
      <c r="I66" s="140">
        <v>432</v>
      </c>
      <c r="J66" s="115">
        <v>-34</v>
      </c>
      <c r="K66" s="116">
        <v>-7.8703703703703702</v>
      </c>
    </row>
    <row r="67" spans="1:11" ht="14.1" customHeight="1" x14ac:dyDescent="0.2">
      <c r="A67" s="306" t="s">
        <v>300</v>
      </c>
      <c r="B67" s="307" t="s">
        <v>301</v>
      </c>
      <c r="C67" s="308"/>
      <c r="D67" s="113">
        <v>0.78118293415743845</v>
      </c>
      <c r="E67" s="115">
        <v>182</v>
      </c>
      <c r="F67" s="114">
        <v>190</v>
      </c>
      <c r="G67" s="114">
        <v>187</v>
      </c>
      <c r="H67" s="114">
        <v>191</v>
      </c>
      <c r="I67" s="140">
        <v>190</v>
      </c>
      <c r="J67" s="115">
        <v>-8</v>
      </c>
      <c r="K67" s="116">
        <v>-4.2105263157894735</v>
      </c>
    </row>
    <row r="68" spans="1:11" ht="14.1" customHeight="1" x14ac:dyDescent="0.2">
      <c r="A68" s="306" t="s">
        <v>302</v>
      </c>
      <c r="B68" s="307" t="s">
        <v>303</v>
      </c>
      <c r="C68" s="308"/>
      <c r="D68" s="113">
        <v>0.56228002403639799</v>
      </c>
      <c r="E68" s="115">
        <v>131</v>
      </c>
      <c r="F68" s="114">
        <v>155</v>
      </c>
      <c r="G68" s="114">
        <v>148</v>
      </c>
      <c r="H68" s="114">
        <v>150</v>
      </c>
      <c r="I68" s="140">
        <v>154</v>
      </c>
      <c r="J68" s="115">
        <v>-23</v>
      </c>
      <c r="K68" s="116">
        <v>-14.935064935064934</v>
      </c>
    </row>
    <row r="69" spans="1:11" ht="14.1" customHeight="1" x14ac:dyDescent="0.2">
      <c r="A69" s="306">
        <v>83</v>
      </c>
      <c r="B69" s="307" t="s">
        <v>304</v>
      </c>
      <c r="C69" s="308"/>
      <c r="D69" s="113">
        <v>2.2834578075371277</v>
      </c>
      <c r="E69" s="115">
        <v>532</v>
      </c>
      <c r="F69" s="114">
        <v>549</v>
      </c>
      <c r="G69" s="114">
        <v>513</v>
      </c>
      <c r="H69" s="114">
        <v>522</v>
      </c>
      <c r="I69" s="140">
        <v>542</v>
      </c>
      <c r="J69" s="115">
        <v>-10</v>
      </c>
      <c r="K69" s="116">
        <v>-1.8450184501845019</v>
      </c>
    </row>
    <row r="70" spans="1:11" ht="14.1" customHeight="1" x14ac:dyDescent="0.2">
      <c r="A70" s="306" t="s">
        <v>305</v>
      </c>
      <c r="B70" s="307" t="s">
        <v>306</v>
      </c>
      <c r="C70" s="308"/>
      <c r="D70" s="113">
        <v>1.4207228088247918</v>
      </c>
      <c r="E70" s="115">
        <v>331</v>
      </c>
      <c r="F70" s="114">
        <v>355</v>
      </c>
      <c r="G70" s="114">
        <v>323</v>
      </c>
      <c r="H70" s="114">
        <v>329</v>
      </c>
      <c r="I70" s="140">
        <v>347</v>
      </c>
      <c r="J70" s="115">
        <v>-16</v>
      </c>
      <c r="K70" s="116">
        <v>-4.6109510086455332</v>
      </c>
    </row>
    <row r="71" spans="1:11" ht="14.1" customHeight="1" x14ac:dyDescent="0.2">
      <c r="A71" s="306"/>
      <c r="B71" s="307" t="s">
        <v>307</v>
      </c>
      <c r="C71" s="308"/>
      <c r="D71" s="113">
        <v>0.91424156579963944</v>
      </c>
      <c r="E71" s="115">
        <v>213</v>
      </c>
      <c r="F71" s="114">
        <v>239</v>
      </c>
      <c r="G71" s="114">
        <v>220</v>
      </c>
      <c r="H71" s="114">
        <v>219</v>
      </c>
      <c r="I71" s="140">
        <v>226</v>
      </c>
      <c r="J71" s="115">
        <v>-13</v>
      </c>
      <c r="K71" s="116">
        <v>-5.7522123893805306</v>
      </c>
    </row>
    <row r="72" spans="1:11" ht="14.1" customHeight="1" x14ac:dyDescent="0.2">
      <c r="A72" s="306">
        <v>84</v>
      </c>
      <c r="B72" s="307" t="s">
        <v>308</v>
      </c>
      <c r="C72" s="308"/>
      <c r="D72" s="113">
        <v>1.2189887543995193</v>
      </c>
      <c r="E72" s="115">
        <v>284</v>
      </c>
      <c r="F72" s="114">
        <v>305</v>
      </c>
      <c r="G72" s="114">
        <v>287</v>
      </c>
      <c r="H72" s="114">
        <v>275</v>
      </c>
      <c r="I72" s="140">
        <v>282</v>
      </c>
      <c r="J72" s="115">
        <v>2</v>
      </c>
      <c r="K72" s="116">
        <v>0.70921985815602839</v>
      </c>
    </row>
    <row r="73" spans="1:11" ht="14.1" customHeight="1" x14ac:dyDescent="0.2">
      <c r="A73" s="306" t="s">
        <v>309</v>
      </c>
      <c r="B73" s="307" t="s">
        <v>310</v>
      </c>
      <c r="C73" s="308"/>
      <c r="D73" s="113">
        <v>0.11588977594643317</v>
      </c>
      <c r="E73" s="115">
        <v>27</v>
      </c>
      <c r="F73" s="114">
        <v>28</v>
      </c>
      <c r="G73" s="114">
        <v>24</v>
      </c>
      <c r="H73" s="114">
        <v>20</v>
      </c>
      <c r="I73" s="140">
        <v>25</v>
      </c>
      <c r="J73" s="115">
        <v>2</v>
      </c>
      <c r="K73" s="116">
        <v>8</v>
      </c>
    </row>
    <row r="74" spans="1:11" ht="14.1" customHeight="1" x14ac:dyDescent="0.2">
      <c r="A74" s="306" t="s">
        <v>311</v>
      </c>
      <c r="B74" s="307" t="s">
        <v>312</v>
      </c>
      <c r="C74" s="308"/>
      <c r="D74" s="113">
        <v>5.1506567087303633E-2</v>
      </c>
      <c r="E74" s="115">
        <v>12</v>
      </c>
      <c r="F74" s="114">
        <v>11</v>
      </c>
      <c r="G74" s="114">
        <v>11</v>
      </c>
      <c r="H74" s="114">
        <v>13</v>
      </c>
      <c r="I74" s="140">
        <v>11</v>
      </c>
      <c r="J74" s="115">
        <v>1</v>
      </c>
      <c r="K74" s="116">
        <v>9.0909090909090917</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0.12018198987037514</v>
      </c>
      <c r="E76" s="115">
        <v>28</v>
      </c>
      <c r="F76" s="114">
        <v>9</v>
      </c>
      <c r="G76" s="114">
        <v>8</v>
      </c>
      <c r="H76" s="114">
        <v>8</v>
      </c>
      <c r="I76" s="140" t="s">
        <v>513</v>
      </c>
      <c r="J76" s="115" t="s">
        <v>513</v>
      </c>
      <c r="K76" s="116" t="s">
        <v>513</v>
      </c>
    </row>
    <row r="77" spans="1:11" ht="14.1" customHeight="1" x14ac:dyDescent="0.2">
      <c r="A77" s="306">
        <v>92</v>
      </c>
      <c r="B77" s="307" t="s">
        <v>316</v>
      </c>
      <c r="C77" s="308"/>
      <c r="D77" s="113">
        <v>0.39488368100266119</v>
      </c>
      <c r="E77" s="115">
        <v>92</v>
      </c>
      <c r="F77" s="114">
        <v>90</v>
      </c>
      <c r="G77" s="114">
        <v>79</v>
      </c>
      <c r="H77" s="114">
        <v>85</v>
      </c>
      <c r="I77" s="140">
        <v>89</v>
      </c>
      <c r="J77" s="115">
        <v>3</v>
      </c>
      <c r="K77" s="116">
        <v>3.3707865168539324</v>
      </c>
    </row>
    <row r="78" spans="1:11" ht="14.1" customHeight="1" x14ac:dyDescent="0.2">
      <c r="A78" s="306">
        <v>93</v>
      </c>
      <c r="B78" s="307" t="s">
        <v>317</v>
      </c>
      <c r="C78" s="308"/>
      <c r="D78" s="113">
        <v>0.12018198987037514</v>
      </c>
      <c r="E78" s="115">
        <v>28</v>
      </c>
      <c r="F78" s="114">
        <v>29</v>
      </c>
      <c r="G78" s="114">
        <v>28</v>
      </c>
      <c r="H78" s="114">
        <v>30</v>
      </c>
      <c r="I78" s="140">
        <v>33</v>
      </c>
      <c r="J78" s="115">
        <v>-5</v>
      </c>
      <c r="K78" s="116">
        <v>-15.151515151515152</v>
      </c>
    </row>
    <row r="79" spans="1:11" ht="14.1" customHeight="1" x14ac:dyDescent="0.2">
      <c r="A79" s="306">
        <v>94</v>
      </c>
      <c r="B79" s="307" t="s">
        <v>318</v>
      </c>
      <c r="C79" s="308"/>
      <c r="D79" s="113">
        <v>0.90136492402781354</v>
      </c>
      <c r="E79" s="115">
        <v>210</v>
      </c>
      <c r="F79" s="114">
        <v>240</v>
      </c>
      <c r="G79" s="114">
        <v>275</v>
      </c>
      <c r="H79" s="114">
        <v>209</v>
      </c>
      <c r="I79" s="140">
        <v>223</v>
      </c>
      <c r="J79" s="115">
        <v>-13</v>
      </c>
      <c r="K79" s="116">
        <v>-5.8295964125560538</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4.0733110138209287</v>
      </c>
      <c r="E81" s="143">
        <v>949</v>
      </c>
      <c r="F81" s="144">
        <v>991</v>
      </c>
      <c r="G81" s="144">
        <v>986</v>
      </c>
      <c r="H81" s="144">
        <v>1003</v>
      </c>
      <c r="I81" s="145">
        <v>988</v>
      </c>
      <c r="J81" s="143">
        <v>-39</v>
      </c>
      <c r="K81" s="146">
        <v>-3.9473684210526314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6786</v>
      </c>
      <c r="G12" s="536">
        <v>5482</v>
      </c>
      <c r="H12" s="536">
        <v>8597</v>
      </c>
      <c r="I12" s="536">
        <v>6150</v>
      </c>
      <c r="J12" s="537">
        <v>6238</v>
      </c>
      <c r="K12" s="538">
        <v>548</v>
      </c>
      <c r="L12" s="349">
        <v>8.7848669445335048</v>
      </c>
    </row>
    <row r="13" spans="1:17" s="110" customFormat="1" ht="15" customHeight="1" x14ac:dyDescent="0.2">
      <c r="A13" s="350" t="s">
        <v>344</v>
      </c>
      <c r="B13" s="351" t="s">
        <v>345</v>
      </c>
      <c r="C13" s="347"/>
      <c r="D13" s="347"/>
      <c r="E13" s="348"/>
      <c r="F13" s="536">
        <v>4101</v>
      </c>
      <c r="G13" s="536">
        <v>3100</v>
      </c>
      <c r="H13" s="536">
        <v>5244</v>
      </c>
      <c r="I13" s="536">
        <v>3845</v>
      </c>
      <c r="J13" s="537">
        <v>3774</v>
      </c>
      <c r="K13" s="538">
        <v>327</v>
      </c>
      <c r="L13" s="349">
        <v>8.6645468998410173</v>
      </c>
    </row>
    <row r="14" spans="1:17" s="110" customFormat="1" ht="22.5" customHeight="1" x14ac:dyDescent="0.2">
      <c r="A14" s="350"/>
      <c r="B14" s="351" t="s">
        <v>346</v>
      </c>
      <c r="C14" s="347"/>
      <c r="D14" s="347"/>
      <c r="E14" s="348"/>
      <c r="F14" s="536">
        <v>2685</v>
      </c>
      <c r="G14" s="536">
        <v>2382</v>
      </c>
      <c r="H14" s="536">
        <v>3353</v>
      </c>
      <c r="I14" s="536">
        <v>2305</v>
      </c>
      <c r="J14" s="537">
        <v>2464</v>
      </c>
      <c r="K14" s="538">
        <v>221</v>
      </c>
      <c r="L14" s="349">
        <v>8.9691558441558445</v>
      </c>
    </row>
    <row r="15" spans="1:17" s="110" customFormat="1" ht="15" customHeight="1" x14ac:dyDescent="0.2">
      <c r="A15" s="350" t="s">
        <v>347</v>
      </c>
      <c r="B15" s="351" t="s">
        <v>108</v>
      </c>
      <c r="C15" s="347"/>
      <c r="D15" s="347"/>
      <c r="E15" s="348"/>
      <c r="F15" s="536">
        <v>1447</v>
      </c>
      <c r="G15" s="536">
        <v>1287</v>
      </c>
      <c r="H15" s="536">
        <v>2918</v>
      </c>
      <c r="I15" s="536">
        <v>1431</v>
      </c>
      <c r="J15" s="537">
        <v>1339</v>
      </c>
      <c r="K15" s="538">
        <v>108</v>
      </c>
      <c r="L15" s="349">
        <v>8.0657206870799101</v>
      </c>
    </row>
    <row r="16" spans="1:17" s="110" customFormat="1" ht="15" customHeight="1" x14ac:dyDescent="0.2">
      <c r="A16" s="350"/>
      <c r="B16" s="351" t="s">
        <v>109</v>
      </c>
      <c r="C16" s="347"/>
      <c r="D16" s="347"/>
      <c r="E16" s="348"/>
      <c r="F16" s="536">
        <v>4606</v>
      </c>
      <c r="G16" s="536">
        <v>3683</v>
      </c>
      <c r="H16" s="536">
        <v>4904</v>
      </c>
      <c r="I16" s="536">
        <v>4153</v>
      </c>
      <c r="J16" s="537">
        <v>4357</v>
      </c>
      <c r="K16" s="538">
        <v>249</v>
      </c>
      <c r="L16" s="349">
        <v>5.7149414734909341</v>
      </c>
    </row>
    <row r="17" spans="1:12" s="110" customFormat="1" ht="15" customHeight="1" x14ac:dyDescent="0.2">
      <c r="A17" s="350"/>
      <c r="B17" s="351" t="s">
        <v>110</v>
      </c>
      <c r="C17" s="347"/>
      <c r="D17" s="347"/>
      <c r="E17" s="348"/>
      <c r="F17" s="536">
        <v>666</v>
      </c>
      <c r="G17" s="536">
        <v>453</v>
      </c>
      <c r="H17" s="536">
        <v>721</v>
      </c>
      <c r="I17" s="536">
        <v>514</v>
      </c>
      <c r="J17" s="537">
        <v>482</v>
      </c>
      <c r="K17" s="538">
        <v>184</v>
      </c>
      <c r="L17" s="349">
        <v>38.174273858921161</v>
      </c>
    </row>
    <row r="18" spans="1:12" s="110" customFormat="1" ht="15" customHeight="1" x14ac:dyDescent="0.2">
      <c r="A18" s="350"/>
      <c r="B18" s="351" t="s">
        <v>111</v>
      </c>
      <c r="C18" s="347"/>
      <c r="D18" s="347"/>
      <c r="E18" s="348"/>
      <c r="F18" s="536">
        <v>67</v>
      </c>
      <c r="G18" s="536">
        <v>59</v>
      </c>
      <c r="H18" s="536">
        <v>54</v>
      </c>
      <c r="I18" s="536">
        <v>52</v>
      </c>
      <c r="J18" s="537">
        <v>60</v>
      </c>
      <c r="K18" s="538">
        <v>7</v>
      </c>
      <c r="L18" s="349">
        <v>11.666666666666666</v>
      </c>
    </row>
    <row r="19" spans="1:12" s="110" customFormat="1" ht="15" customHeight="1" x14ac:dyDescent="0.2">
      <c r="A19" s="118" t="s">
        <v>113</v>
      </c>
      <c r="B19" s="119" t="s">
        <v>181</v>
      </c>
      <c r="C19" s="347"/>
      <c r="D19" s="347"/>
      <c r="E19" s="348"/>
      <c r="F19" s="536">
        <v>4170</v>
      </c>
      <c r="G19" s="536">
        <v>3196</v>
      </c>
      <c r="H19" s="536">
        <v>5769</v>
      </c>
      <c r="I19" s="536">
        <v>3852</v>
      </c>
      <c r="J19" s="537">
        <v>3945</v>
      </c>
      <c r="K19" s="538">
        <v>225</v>
      </c>
      <c r="L19" s="349">
        <v>5.7034220532319395</v>
      </c>
    </row>
    <row r="20" spans="1:12" s="110" customFormat="1" ht="15" customHeight="1" x14ac:dyDescent="0.2">
      <c r="A20" s="118"/>
      <c r="B20" s="119" t="s">
        <v>182</v>
      </c>
      <c r="C20" s="347"/>
      <c r="D20" s="347"/>
      <c r="E20" s="348"/>
      <c r="F20" s="536">
        <v>2616</v>
      </c>
      <c r="G20" s="536">
        <v>2286</v>
      </c>
      <c r="H20" s="536">
        <v>2828</v>
      </c>
      <c r="I20" s="536">
        <v>2298</v>
      </c>
      <c r="J20" s="537">
        <v>2293</v>
      </c>
      <c r="K20" s="538">
        <v>323</v>
      </c>
      <c r="L20" s="349">
        <v>14.086349760139555</v>
      </c>
    </row>
    <row r="21" spans="1:12" s="110" customFormat="1" ht="15" customHeight="1" x14ac:dyDescent="0.2">
      <c r="A21" s="118" t="s">
        <v>113</v>
      </c>
      <c r="B21" s="119" t="s">
        <v>116</v>
      </c>
      <c r="C21" s="347"/>
      <c r="D21" s="347"/>
      <c r="E21" s="348"/>
      <c r="F21" s="536">
        <v>4203</v>
      </c>
      <c r="G21" s="536">
        <v>3369</v>
      </c>
      <c r="H21" s="536">
        <v>5635</v>
      </c>
      <c r="I21" s="536">
        <v>3821</v>
      </c>
      <c r="J21" s="537">
        <v>3821</v>
      </c>
      <c r="K21" s="538">
        <v>382</v>
      </c>
      <c r="L21" s="349">
        <v>9.9973828840617642</v>
      </c>
    </row>
    <row r="22" spans="1:12" s="110" customFormat="1" ht="15" customHeight="1" x14ac:dyDescent="0.2">
      <c r="A22" s="118"/>
      <c r="B22" s="119" t="s">
        <v>117</v>
      </c>
      <c r="C22" s="347"/>
      <c r="D22" s="347"/>
      <c r="E22" s="348"/>
      <c r="F22" s="536">
        <v>2575</v>
      </c>
      <c r="G22" s="536">
        <v>2110</v>
      </c>
      <c r="H22" s="536">
        <v>2952</v>
      </c>
      <c r="I22" s="536">
        <v>2317</v>
      </c>
      <c r="J22" s="537">
        <v>2409</v>
      </c>
      <c r="K22" s="538">
        <v>166</v>
      </c>
      <c r="L22" s="349">
        <v>6.890826068908261</v>
      </c>
    </row>
    <row r="23" spans="1:12" s="110" customFormat="1" ht="15" customHeight="1" x14ac:dyDescent="0.2">
      <c r="A23" s="352" t="s">
        <v>347</v>
      </c>
      <c r="B23" s="353" t="s">
        <v>193</v>
      </c>
      <c r="C23" s="354"/>
      <c r="D23" s="354"/>
      <c r="E23" s="355"/>
      <c r="F23" s="539">
        <v>93</v>
      </c>
      <c r="G23" s="539">
        <v>217</v>
      </c>
      <c r="H23" s="539">
        <v>1197</v>
      </c>
      <c r="I23" s="539">
        <v>95</v>
      </c>
      <c r="J23" s="540">
        <v>122</v>
      </c>
      <c r="K23" s="541">
        <v>-29</v>
      </c>
      <c r="L23" s="356">
        <v>-23.770491803278688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38.700000000000003</v>
      </c>
      <c r="G25" s="542">
        <v>43.4</v>
      </c>
      <c r="H25" s="542">
        <v>43.7</v>
      </c>
      <c r="I25" s="542">
        <v>43.2</v>
      </c>
      <c r="J25" s="542">
        <v>37.799999999999997</v>
      </c>
      <c r="K25" s="543" t="s">
        <v>349</v>
      </c>
      <c r="L25" s="364">
        <v>0.90000000000000568</v>
      </c>
    </row>
    <row r="26" spans="1:12" s="110" customFormat="1" ht="15" customHeight="1" x14ac:dyDescent="0.2">
      <c r="A26" s="365" t="s">
        <v>105</v>
      </c>
      <c r="B26" s="366" t="s">
        <v>345</v>
      </c>
      <c r="C26" s="362"/>
      <c r="D26" s="362"/>
      <c r="E26" s="363"/>
      <c r="F26" s="542">
        <v>37.200000000000003</v>
      </c>
      <c r="G26" s="542">
        <v>40.1</v>
      </c>
      <c r="H26" s="542">
        <v>39.1</v>
      </c>
      <c r="I26" s="542">
        <v>40.299999999999997</v>
      </c>
      <c r="J26" s="544">
        <v>36.9</v>
      </c>
      <c r="K26" s="543" t="s">
        <v>349</v>
      </c>
      <c r="L26" s="364">
        <v>0.30000000000000426</v>
      </c>
    </row>
    <row r="27" spans="1:12" s="110" customFormat="1" ht="15" customHeight="1" x14ac:dyDescent="0.2">
      <c r="A27" s="365"/>
      <c r="B27" s="366" t="s">
        <v>346</v>
      </c>
      <c r="C27" s="362"/>
      <c r="D27" s="362"/>
      <c r="E27" s="363"/>
      <c r="F27" s="542">
        <v>41</v>
      </c>
      <c r="G27" s="542">
        <v>47.6</v>
      </c>
      <c r="H27" s="542">
        <v>51.1</v>
      </c>
      <c r="I27" s="542">
        <v>47.9</v>
      </c>
      <c r="J27" s="542">
        <v>39.299999999999997</v>
      </c>
      <c r="K27" s="543" t="s">
        <v>349</v>
      </c>
      <c r="L27" s="364">
        <v>1.7000000000000028</v>
      </c>
    </row>
    <row r="28" spans="1:12" s="110" customFormat="1" ht="15" customHeight="1" x14ac:dyDescent="0.2">
      <c r="A28" s="365" t="s">
        <v>113</v>
      </c>
      <c r="B28" s="366" t="s">
        <v>108</v>
      </c>
      <c r="C28" s="362"/>
      <c r="D28" s="362"/>
      <c r="E28" s="363"/>
      <c r="F28" s="542">
        <v>52.9</v>
      </c>
      <c r="G28" s="542">
        <v>55</v>
      </c>
      <c r="H28" s="542">
        <v>58</v>
      </c>
      <c r="I28" s="542">
        <v>54.6</v>
      </c>
      <c r="J28" s="542">
        <v>51.5</v>
      </c>
      <c r="K28" s="543" t="s">
        <v>349</v>
      </c>
      <c r="L28" s="364">
        <v>1.3999999999999986</v>
      </c>
    </row>
    <row r="29" spans="1:12" s="110" customFormat="1" ht="11.25" x14ac:dyDescent="0.2">
      <c r="A29" s="365"/>
      <c r="B29" s="366" t="s">
        <v>109</v>
      </c>
      <c r="C29" s="362"/>
      <c r="D29" s="362"/>
      <c r="E29" s="363"/>
      <c r="F29" s="542">
        <v>36.700000000000003</v>
      </c>
      <c r="G29" s="542">
        <v>40.9</v>
      </c>
      <c r="H29" s="542">
        <v>41.1</v>
      </c>
      <c r="I29" s="542">
        <v>40.200000000000003</v>
      </c>
      <c r="J29" s="544">
        <v>35.200000000000003</v>
      </c>
      <c r="K29" s="543" t="s">
        <v>349</v>
      </c>
      <c r="L29" s="364">
        <v>1.5</v>
      </c>
    </row>
    <row r="30" spans="1:12" s="110" customFormat="1" ht="15" customHeight="1" x14ac:dyDescent="0.2">
      <c r="A30" s="365"/>
      <c r="B30" s="366" t="s">
        <v>110</v>
      </c>
      <c r="C30" s="362"/>
      <c r="D30" s="362"/>
      <c r="E30" s="363"/>
      <c r="F30" s="542">
        <v>24.5</v>
      </c>
      <c r="G30" s="542">
        <v>35</v>
      </c>
      <c r="H30" s="542">
        <v>28</v>
      </c>
      <c r="I30" s="542">
        <v>37.799999999999997</v>
      </c>
      <c r="J30" s="542">
        <v>28.8</v>
      </c>
      <c r="K30" s="543" t="s">
        <v>349</v>
      </c>
      <c r="L30" s="364">
        <v>-4.3000000000000007</v>
      </c>
    </row>
    <row r="31" spans="1:12" s="110" customFormat="1" ht="15" customHeight="1" x14ac:dyDescent="0.2">
      <c r="A31" s="365"/>
      <c r="B31" s="366" t="s">
        <v>111</v>
      </c>
      <c r="C31" s="362"/>
      <c r="D31" s="362"/>
      <c r="E31" s="363"/>
      <c r="F31" s="542">
        <v>29.9</v>
      </c>
      <c r="G31" s="542">
        <v>49.2</v>
      </c>
      <c r="H31" s="542">
        <v>44.4</v>
      </c>
      <c r="I31" s="542">
        <v>30.8</v>
      </c>
      <c r="J31" s="542">
        <v>31.7</v>
      </c>
      <c r="K31" s="543" t="s">
        <v>349</v>
      </c>
      <c r="L31" s="364">
        <v>-1.8000000000000007</v>
      </c>
    </row>
    <row r="32" spans="1:12" s="110" customFormat="1" ht="15" customHeight="1" x14ac:dyDescent="0.2">
      <c r="A32" s="367" t="s">
        <v>113</v>
      </c>
      <c r="B32" s="368" t="s">
        <v>181</v>
      </c>
      <c r="C32" s="362"/>
      <c r="D32" s="362"/>
      <c r="E32" s="363"/>
      <c r="F32" s="542">
        <v>37.6</v>
      </c>
      <c r="G32" s="542">
        <v>40</v>
      </c>
      <c r="H32" s="542">
        <v>39.299999999999997</v>
      </c>
      <c r="I32" s="542">
        <v>40.200000000000003</v>
      </c>
      <c r="J32" s="544">
        <v>35.1</v>
      </c>
      <c r="K32" s="543" t="s">
        <v>349</v>
      </c>
      <c r="L32" s="364">
        <v>2.5</v>
      </c>
    </row>
    <row r="33" spans="1:12" s="110" customFormat="1" ht="15" customHeight="1" x14ac:dyDescent="0.2">
      <c r="A33" s="367"/>
      <c r="B33" s="368" t="s">
        <v>182</v>
      </c>
      <c r="C33" s="362"/>
      <c r="D33" s="362"/>
      <c r="E33" s="363"/>
      <c r="F33" s="542">
        <v>40.299999999999997</v>
      </c>
      <c r="G33" s="542">
        <v>47.8</v>
      </c>
      <c r="H33" s="542">
        <v>50.7</v>
      </c>
      <c r="I33" s="542">
        <v>48.1</v>
      </c>
      <c r="J33" s="542">
        <v>42.3</v>
      </c>
      <c r="K33" s="543" t="s">
        <v>349</v>
      </c>
      <c r="L33" s="364">
        <v>-2</v>
      </c>
    </row>
    <row r="34" spans="1:12" s="369" customFormat="1" ht="15" customHeight="1" x14ac:dyDescent="0.2">
      <c r="A34" s="367" t="s">
        <v>113</v>
      </c>
      <c r="B34" s="368" t="s">
        <v>116</v>
      </c>
      <c r="C34" s="362"/>
      <c r="D34" s="362"/>
      <c r="E34" s="363"/>
      <c r="F34" s="542">
        <v>31.6</v>
      </c>
      <c r="G34" s="542">
        <v>36.799999999999997</v>
      </c>
      <c r="H34" s="542">
        <v>36.9</v>
      </c>
      <c r="I34" s="542">
        <v>37.299999999999997</v>
      </c>
      <c r="J34" s="542">
        <v>30.8</v>
      </c>
      <c r="K34" s="543" t="s">
        <v>349</v>
      </c>
      <c r="L34" s="364">
        <v>0.80000000000000071</v>
      </c>
    </row>
    <row r="35" spans="1:12" s="369" customFormat="1" ht="11.25" x14ac:dyDescent="0.2">
      <c r="A35" s="370"/>
      <c r="B35" s="371" t="s">
        <v>117</v>
      </c>
      <c r="C35" s="372"/>
      <c r="D35" s="372"/>
      <c r="E35" s="373"/>
      <c r="F35" s="545">
        <v>50.2</v>
      </c>
      <c r="G35" s="545">
        <v>53.6</v>
      </c>
      <c r="H35" s="545">
        <v>54.7</v>
      </c>
      <c r="I35" s="545">
        <v>52.5</v>
      </c>
      <c r="J35" s="546">
        <v>48.7</v>
      </c>
      <c r="K35" s="547" t="s">
        <v>349</v>
      </c>
      <c r="L35" s="374">
        <v>1.5</v>
      </c>
    </row>
    <row r="36" spans="1:12" s="369" customFormat="1" ht="15.95" customHeight="1" x14ac:dyDescent="0.2">
      <c r="A36" s="375" t="s">
        <v>350</v>
      </c>
      <c r="B36" s="376"/>
      <c r="C36" s="377"/>
      <c r="D36" s="376"/>
      <c r="E36" s="378"/>
      <c r="F36" s="548">
        <v>6645</v>
      </c>
      <c r="G36" s="548">
        <v>5205</v>
      </c>
      <c r="H36" s="548">
        <v>7150</v>
      </c>
      <c r="I36" s="548">
        <v>6019</v>
      </c>
      <c r="J36" s="548">
        <v>6070</v>
      </c>
      <c r="K36" s="549">
        <v>575</v>
      </c>
      <c r="L36" s="380">
        <v>9.4728171334431632</v>
      </c>
    </row>
    <row r="37" spans="1:12" s="369" customFormat="1" ht="15.95" customHeight="1" x14ac:dyDescent="0.2">
      <c r="A37" s="381"/>
      <c r="B37" s="382" t="s">
        <v>113</v>
      </c>
      <c r="C37" s="382" t="s">
        <v>351</v>
      </c>
      <c r="D37" s="382"/>
      <c r="E37" s="383"/>
      <c r="F37" s="548">
        <v>2571</v>
      </c>
      <c r="G37" s="548">
        <v>2258</v>
      </c>
      <c r="H37" s="548">
        <v>3126</v>
      </c>
      <c r="I37" s="548">
        <v>2598</v>
      </c>
      <c r="J37" s="548">
        <v>2296</v>
      </c>
      <c r="K37" s="549">
        <v>275</v>
      </c>
      <c r="L37" s="380">
        <v>11.977351916376307</v>
      </c>
    </row>
    <row r="38" spans="1:12" s="369" customFormat="1" ht="15.95" customHeight="1" x14ac:dyDescent="0.2">
      <c r="A38" s="381"/>
      <c r="B38" s="384" t="s">
        <v>105</v>
      </c>
      <c r="C38" s="384" t="s">
        <v>106</v>
      </c>
      <c r="D38" s="385"/>
      <c r="E38" s="383"/>
      <c r="F38" s="548">
        <v>4032</v>
      </c>
      <c r="G38" s="548">
        <v>2955</v>
      </c>
      <c r="H38" s="548">
        <v>4398</v>
      </c>
      <c r="I38" s="548">
        <v>3785</v>
      </c>
      <c r="J38" s="550">
        <v>3683</v>
      </c>
      <c r="K38" s="549">
        <v>349</v>
      </c>
      <c r="L38" s="380">
        <v>9.4759706760792835</v>
      </c>
    </row>
    <row r="39" spans="1:12" s="369" customFormat="1" ht="15.95" customHeight="1" x14ac:dyDescent="0.2">
      <c r="A39" s="381"/>
      <c r="B39" s="385"/>
      <c r="C39" s="382" t="s">
        <v>352</v>
      </c>
      <c r="D39" s="385"/>
      <c r="E39" s="383"/>
      <c r="F39" s="548">
        <v>1499</v>
      </c>
      <c r="G39" s="548">
        <v>1186</v>
      </c>
      <c r="H39" s="548">
        <v>1720</v>
      </c>
      <c r="I39" s="548">
        <v>1527</v>
      </c>
      <c r="J39" s="548">
        <v>1359</v>
      </c>
      <c r="K39" s="549">
        <v>140</v>
      </c>
      <c r="L39" s="380">
        <v>10.301692420897719</v>
      </c>
    </row>
    <row r="40" spans="1:12" s="369" customFormat="1" ht="15.95" customHeight="1" x14ac:dyDescent="0.2">
      <c r="A40" s="381"/>
      <c r="B40" s="384"/>
      <c r="C40" s="384" t="s">
        <v>107</v>
      </c>
      <c r="D40" s="385"/>
      <c r="E40" s="383"/>
      <c r="F40" s="548">
        <v>2613</v>
      </c>
      <c r="G40" s="548">
        <v>2250</v>
      </c>
      <c r="H40" s="548">
        <v>2752</v>
      </c>
      <c r="I40" s="548">
        <v>2234</v>
      </c>
      <c r="J40" s="548">
        <v>2387</v>
      </c>
      <c r="K40" s="549">
        <v>226</v>
      </c>
      <c r="L40" s="380">
        <v>9.4679514034352739</v>
      </c>
    </row>
    <row r="41" spans="1:12" s="369" customFormat="1" ht="24" customHeight="1" x14ac:dyDescent="0.2">
      <c r="A41" s="381"/>
      <c r="B41" s="385"/>
      <c r="C41" s="382" t="s">
        <v>352</v>
      </c>
      <c r="D41" s="385"/>
      <c r="E41" s="383"/>
      <c r="F41" s="548">
        <v>1072</v>
      </c>
      <c r="G41" s="548">
        <v>1072</v>
      </c>
      <c r="H41" s="548">
        <v>1406</v>
      </c>
      <c r="I41" s="548">
        <v>1071</v>
      </c>
      <c r="J41" s="550">
        <v>937</v>
      </c>
      <c r="K41" s="549">
        <v>135</v>
      </c>
      <c r="L41" s="380">
        <v>14.407684098185699</v>
      </c>
    </row>
    <row r="42" spans="1:12" s="110" customFormat="1" ht="15" customHeight="1" x14ac:dyDescent="0.2">
      <c r="A42" s="381"/>
      <c r="B42" s="384" t="s">
        <v>113</v>
      </c>
      <c r="C42" s="384" t="s">
        <v>353</v>
      </c>
      <c r="D42" s="385"/>
      <c r="E42" s="383"/>
      <c r="F42" s="548">
        <v>1339</v>
      </c>
      <c r="G42" s="548">
        <v>1064</v>
      </c>
      <c r="H42" s="548">
        <v>1656</v>
      </c>
      <c r="I42" s="548">
        <v>1344</v>
      </c>
      <c r="J42" s="548">
        <v>1192</v>
      </c>
      <c r="K42" s="549">
        <v>147</v>
      </c>
      <c r="L42" s="380">
        <v>12.332214765100671</v>
      </c>
    </row>
    <row r="43" spans="1:12" s="110" customFormat="1" ht="15" customHeight="1" x14ac:dyDescent="0.2">
      <c r="A43" s="381"/>
      <c r="B43" s="385"/>
      <c r="C43" s="382" t="s">
        <v>352</v>
      </c>
      <c r="D43" s="385"/>
      <c r="E43" s="383"/>
      <c r="F43" s="548">
        <v>708</v>
      </c>
      <c r="G43" s="548">
        <v>585</v>
      </c>
      <c r="H43" s="548">
        <v>961</v>
      </c>
      <c r="I43" s="548">
        <v>734</v>
      </c>
      <c r="J43" s="548">
        <v>614</v>
      </c>
      <c r="K43" s="549">
        <v>94</v>
      </c>
      <c r="L43" s="380">
        <v>15.309446254071661</v>
      </c>
    </row>
    <row r="44" spans="1:12" s="110" customFormat="1" ht="15" customHeight="1" x14ac:dyDescent="0.2">
      <c r="A44" s="381"/>
      <c r="B44" s="384"/>
      <c r="C44" s="366" t="s">
        <v>109</v>
      </c>
      <c r="D44" s="385"/>
      <c r="E44" s="383"/>
      <c r="F44" s="548">
        <v>4575</v>
      </c>
      <c r="G44" s="548">
        <v>3630</v>
      </c>
      <c r="H44" s="548">
        <v>4722</v>
      </c>
      <c r="I44" s="548">
        <v>4110</v>
      </c>
      <c r="J44" s="550">
        <v>4338</v>
      </c>
      <c r="K44" s="549">
        <v>237</v>
      </c>
      <c r="L44" s="380">
        <v>5.463347164591978</v>
      </c>
    </row>
    <row r="45" spans="1:12" s="110" customFormat="1" ht="15" customHeight="1" x14ac:dyDescent="0.2">
      <c r="A45" s="381"/>
      <c r="B45" s="385"/>
      <c r="C45" s="382" t="s">
        <v>352</v>
      </c>
      <c r="D45" s="385"/>
      <c r="E45" s="383"/>
      <c r="F45" s="548">
        <v>1680</v>
      </c>
      <c r="G45" s="548">
        <v>1486</v>
      </c>
      <c r="H45" s="548">
        <v>1940</v>
      </c>
      <c r="I45" s="548">
        <v>1654</v>
      </c>
      <c r="J45" s="548">
        <v>1525</v>
      </c>
      <c r="K45" s="549">
        <v>155</v>
      </c>
      <c r="L45" s="380">
        <v>10.163934426229508</v>
      </c>
    </row>
    <row r="46" spans="1:12" s="110" customFormat="1" ht="15" customHeight="1" x14ac:dyDescent="0.2">
      <c r="A46" s="381"/>
      <c r="B46" s="384"/>
      <c r="C46" s="366" t="s">
        <v>110</v>
      </c>
      <c r="D46" s="385"/>
      <c r="E46" s="383"/>
      <c r="F46" s="548">
        <v>664</v>
      </c>
      <c r="G46" s="548">
        <v>452</v>
      </c>
      <c r="H46" s="548">
        <v>718</v>
      </c>
      <c r="I46" s="548">
        <v>513</v>
      </c>
      <c r="J46" s="548">
        <v>480</v>
      </c>
      <c r="K46" s="549">
        <v>184</v>
      </c>
      <c r="L46" s="380">
        <v>38.333333333333336</v>
      </c>
    </row>
    <row r="47" spans="1:12" s="110" customFormat="1" ht="15" customHeight="1" x14ac:dyDescent="0.2">
      <c r="A47" s="381"/>
      <c r="B47" s="385"/>
      <c r="C47" s="382" t="s">
        <v>352</v>
      </c>
      <c r="D47" s="385"/>
      <c r="E47" s="383"/>
      <c r="F47" s="548">
        <v>163</v>
      </c>
      <c r="G47" s="548">
        <v>158</v>
      </c>
      <c r="H47" s="548">
        <v>201</v>
      </c>
      <c r="I47" s="548">
        <v>194</v>
      </c>
      <c r="J47" s="550">
        <v>138</v>
      </c>
      <c r="K47" s="549">
        <v>25</v>
      </c>
      <c r="L47" s="380">
        <v>18.115942028985508</v>
      </c>
    </row>
    <row r="48" spans="1:12" s="110" customFormat="1" ht="15" customHeight="1" x14ac:dyDescent="0.2">
      <c r="A48" s="381"/>
      <c r="B48" s="385"/>
      <c r="C48" s="366" t="s">
        <v>111</v>
      </c>
      <c r="D48" s="386"/>
      <c r="E48" s="387"/>
      <c r="F48" s="548">
        <v>67</v>
      </c>
      <c r="G48" s="548">
        <v>59</v>
      </c>
      <c r="H48" s="548">
        <v>54</v>
      </c>
      <c r="I48" s="548">
        <v>52</v>
      </c>
      <c r="J48" s="548">
        <v>60</v>
      </c>
      <c r="K48" s="549">
        <v>7</v>
      </c>
      <c r="L48" s="380">
        <v>11.666666666666666</v>
      </c>
    </row>
    <row r="49" spans="1:12" s="110" customFormat="1" ht="15" customHeight="1" x14ac:dyDescent="0.2">
      <c r="A49" s="381"/>
      <c r="B49" s="385"/>
      <c r="C49" s="382" t="s">
        <v>352</v>
      </c>
      <c r="D49" s="385"/>
      <c r="E49" s="383"/>
      <c r="F49" s="548">
        <v>20</v>
      </c>
      <c r="G49" s="548">
        <v>29</v>
      </c>
      <c r="H49" s="548">
        <v>24</v>
      </c>
      <c r="I49" s="548">
        <v>16</v>
      </c>
      <c r="J49" s="548">
        <v>19</v>
      </c>
      <c r="K49" s="549">
        <v>1</v>
      </c>
      <c r="L49" s="380">
        <v>5.2631578947368425</v>
      </c>
    </row>
    <row r="50" spans="1:12" s="110" customFormat="1" ht="15" customHeight="1" x14ac:dyDescent="0.2">
      <c r="A50" s="381"/>
      <c r="B50" s="384" t="s">
        <v>113</v>
      </c>
      <c r="C50" s="382" t="s">
        <v>181</v>
      </c>
      <c r="D50" s="385"/>
      <c r="E50" s="383"/>
      <c r="F50" s="548">
        <v>4045</v>
      </c>
      <c r="G50" s="548">
        <v>2951</v>
      </c>
      <c r="H50" s="548">
        <v>4369</v>
      </c>
      <c r="I50" s="548">
        <v>3747</v>
      </c>
      <c r="J50" s="550">
        <v>3786</v>
      </c>
      <c r="K50" s="549">
        <v>259</v>
      </c>
      <c r="L50" s="380">
        <v>6.8409931325937663</v>
      </c>
    </row>
    <row r="51" spans="1:12" s="110" customFormat="1" ht="15" customHeight="1" x14ac:dyDescent="0.2">
      <c r="A51" s="381"/>
      <c r="B51" s="385"/>
      <c r="C51" s="382" t="s">
        <v>352</v>
      </c>
      <c r="D51" s="385"/>
      <c r="E51" s="383"/>
      <c r="F51" s="548">
        <v>1522</v>
      </c>
      <c r="G51" s="548">
        <v>1181</v>
      </c>
      <c r="H51" s="548">
        <v>1716</v>
      </c>
      <c r="I51" s="548">
        <v>1506</v>
      </c>
      <c r="J51" s="548">
        <v>1330</v>
      </c>
      <c r="K51" s="549">
        <v>192</v>
      </c>
      <c r="L51" s="380">
        <v>14.436090225563909</v>
      </c>
    </row>
    <row r="52" spans="1:12" s="110" customFormat="1" ht="15" customHeight="1" x14ac:dyDescent="0.2">
      <c r="A52" s="381"/>
      <c r="B52" s="384"/>
      <c r="C52" s="382" t="s">
        <v>182</v>
      </c>
      <c r="D52" s="385"/>
      <c r="E52" s="383"/>
      <c r="F52" s="548">
        <v>2600</v>
      </c>
      <c r="G52" s="548">
        <v>2254</v>
      </c>
      <c r="H52" s="548">
        <v>2781</v>
      </c>
      <c r="I52" s="548">
        <v>2272</v>
      </c>
      <c r="J52" s="548">
        <v>2284</v>
      </c>
      <c r="K52" s="549">
        <v>316</v>
      </c>
      <c r="L52" s="380">
        <v>13.8353765323993</v>
      </c>
    </row>
    <row r="53" spans="1:12" s="269" customFormat="1" ht="11.25" customHeight="1" x14ac:dyDescent="0.2">
      <c r="A53" s="381"/>
      <c r="B53" s="385"/>
      <c r="C53" s="382" t="s">
        <v>352</v>
      </c>
      <c r="D53" s="385"/>
      <c r="E53" s="383"/>
      <c r="F53" s="548">
        <v>1049</v>
      </c>
      <c r="G53" s="548">
        <v>1077</v>
      </c>
      <c r="H53" s="548">
        <v>1410</v>
      </c>
      <c r="I53" s="548">
        <v>1092</v>
      </c>
      <c r="J53" s="550">
        <v>966</v>
      </c>
      <c r="K53" s="549">
        <v>83</v>
      </c>
      <c r="L53" s="380">
        <v>8.592132505175984</v>
      </c>
    </row>
    <row r="54" spans="1:12" s="151" customFormat="1" ht="12.75" customHeight="1" x14ac:dyDescent="0.2">
      <c r="A54" s="381"/>
      <c r="B54" s="384" t="s">
        <v>113</v>
      </c>
      <c r="C54" s="384" t="s">
        <v>116</v>
      </c>
      <c r="D54" s="385"/>
      <c r="E54" s="383"/>
      <c r="F54" s="548">
        <v>4098</v>
      </c>
      <c r="G54" s="548">
        <v>3161</v>
      </c>
      <c r="H54" s="548">
        <v>4424</v>
      </c>
      <c r="I54" s="548">
        <v>3713</v>
      </c>
      <c r="J54" s="548">
        <v>3687</v>
      </c>
      <c r="K54" s="549">
        <v>411</v>
      </c>
      <c r="L54" s="380">
        <v>11.14727420667209</v>
      </c>
    </row>
    <row r="55" spans="1:12" ht="11.25" x14ac:dyDescent="0.2">
      <c r="A55" s="381"/>
      <c r="B55" s="385"/>
      <c r="C55" s="382" t="s">
        <v>352</v>
      </c>
      <c r="D55" s="385"/>
      <c r="E55" s="383"/>
      <c r="F55" s="548">
        <v>1294</v>
      </c>
      <c r="G55" s="548">
        <v>1163</v>
      </c>
      <c r="H55" s="548">
        <v>1632</v>
      </c>
      <c r="I55" s="548">
        <v>1385</v>
      </c>
      <c r="J55" s="548">
        <v>1135</v>
      </c>
      <c r="K55" s="549">
        <v>159</v>
      </c>
      <c r="L55" s="380">
        <v>14.008810572687224</v>
      </c>
    </row>
    <row r="56" spans="1:12" ht="14.25" customHeight="1" x14ac:dyDescent="0.2">
      <c r="A56" s="381"/>
      <c r="B56" s="385"/>
      <c r="C56" s="384" t="s">
        <v>117</v>
      </c>
      <c r="D56" s="385"/>
      <c r="E56" s="383"/>
      <c r="F56" s="548">
        <v>2539</v>
      </c>
      <c r="G56" s="548">
        <v>2041</v>
      </c>
      <c r="H56" s="548">
        <v>2718</v>
      </c>
      <c r="I56" s="548">
        <v>2294</v>
      </c>
      <c r="J56" s="548">
        <v>2375</v>
      </c>
      <c r="K56" s="549">
        <v>164</v>
      </c>
      <c r="L56" s="380">
        <v>6.905263157894737</v>
      </c>
    </row>
    <row r="57" spans="1:12" ht="18.75" customHeight="1" x14ac:dyDescent="0.2">
      <c r="A57" s="388"/>
      <c r="B57" s="389"/>
      <c r="C57" s="390" t="s">
        <v>352</v>
      </c>
      <c r="D57" s="389"/>
      <c r="E57" s="391"/>
      <c r="F57" s="551">
        <v>1274</v>
      </c>
      <c r="G57" s="552">
        <v>1093</v>
      </c>
      <c r="H57" s="552">
        <v>1487</v>
      </c>
      <c r="I57" s="552">
        <v>1204</v>
      </c>
      <c r="J57" s="552">
        <v>1156</v>
      </c>
      <c r="K57" s="553">
        <f t="shared" ref="K57" si="0">IF(OR(F57=".",J57=".")=TRUE,".",IF(OR(F57="*",J57="*")=TRUE,"*",IF(AND(F57="-",J57="-")=TRUE,"-",IF(AND(ISNUMBER(J57),ISNUMBER(F57))=TRUE,IF(F57-J57=0,0,F57-J57),IF(ISNUMBER(F57)=TRUE,F57,-J57)))))</f>
        <v>118</v>
      </c>
      <c r="L57" s="392">
        <f t="shared" ref="L57" si="1">IF(K57 =".",".",IF(K57 ="*","*",IF(K57="-","-",IF(K57=0,0,IF(OR(J57="-",J57=".",F57="-",F57=".")=TRUE,"X",IF(J57=0,"0,0",IF(ABS(K57*100/J57)&gt;250,".X",(K57*100/J57))))))))</f>
        <v>10.207612456747405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6786</v>
      </c>
      <c r="E11" s="114">
        <v>5482</v>
      </c>
      <c r="F11" s="114">
        <v>8597</v>
      </c>
      <c r="G11" s="114">
        <v>6150</v>
      </c>
      <c r="H11" s="140">
        <v>6238</v>
      </c>
      <c r="I11" s="115">
        <v>548</v>
      </c>
      <c r="J11" s="116">
        <v>8.7848669445335048</v>
      </c>
    </row>
    <row r="12" spans="1:15" s="110" customFormat="1" ht="24.95" customHeight="1" x14ac:dyDescent="0.2">
      <c r="A12" s="193" t="s">
        <v>132</v>
      </c>
      <c r="B12" s="194" t="s">
        <v>133</v>
      </c>
      <c r="C12" s="113">
        <v>2.7409372236958442</v>
      </c>
      <c r="D12" s="115">
        <v>186</v>
      </c>
      <c r="E12" s="114">
        <v>165</v>
      </c>
      <c r="F12" s="114">
        <v>263</v>
      </c>
      <c r="G12" s="114">
        <v>209</v>
      </c>
      <c r="H12" s="140">
        <v>156</v>
      </c>
      <c r="I12" s="115">
        <v>30</v>
      </c>
      <c r="J12" s="116">
        <v>19.23076923076923</v>
      </c>
    </row>
    <row r="13" spans="1:15" s="110" customFormat="1" ht="24.95" customHeight="1" x14ac:dyDescent="0.2">
      <c r="A13" s="193" t="s">
        <v>134</v>
      </c>
      <c r="B13" s="199" t="s">
        <v>214</v>
      </c>
      <c r="C13" s="113">
        <v>0.58944886531093432</v>
      </c>
      <c r="D13" s="115">
        <v>40</v>
      </c>
      <c r="E13" s="114">
        <v>22</v>
      </c>
      <c r="F13" s="114">
        <v>36</v>
      </c>
      <c r="G13" s="114">
        <v>44</v>
      </c>
      <c r="H13" s="140">
        <v>42</v>
      </c>
      <c r="I13" s="115">
        <v>-2</v>
      </c>
      <c r="J13" s="116">
        <v>-4.7619047619047619</v>
      </c>
    </row>
    <row r="14" spans="1:15" s="287" customFormat="1" ht="24.95" customHeight="1" x14ac:dyDescent="0.2">
      <c r="A14" s="193" t="s">
        <v>215</v>
      </c>
      <c r="B14" s="199" t="s">
        <v>137</v>
      </c>
      <c r="C14" s="113">
        <v>14.500442086648983</v>
      </c>
      <c r="D14" s="115">
        <v>984</v>
      </c>
      <c r="E14" s="114">
        <v>572</v>
      </c>
      <c r="F14" s="114">
        <v>1350</v>
      </c>
      <c r="G14" s="114">
        <v>769</v>
      </c>
      <c r="H14" s="140">
        <v>751</v>
      </c>
      <c r="I14" s="115">
        <v>233</v>
      </c>
      <c r="J14" s="116">
        <v>31.025299600532623</v>
      </c>
      <c r="K14" s="110"/>
      <c r="L14" s="110"/>
      <c r="M14" s="110"/>
      <c r="N14" s="110"/>
      <c r="O14" s="110"/>
    </row>
    <row r="15" spans="1:15" s="110" customFormat="1" ht="24.95" customHeight="1" x14ac:dyDescent="0.2">
      <c r="A15" s="193" t="s">
        <v>216</v>
      </c>
      <c r="B15" s="199" t="s">
        <v>217</v>
      </c>
      <c r="C15" s="113">
        <v>2.0925434718538165</v>
      </c>
      <c r="D15" s="115">
        <v>142</v>
      </c>
      <c r="E15" s="114">
        <v>97</v>
      </c>
      <c r="F15" s="114">
        <v>137</v>
      </c>
      <c r="G15" s="114">
        <v>108</v>
      </c>
      <c r="H15" s="140">
        <v>111</v>
      </c>
      <c r="I15" s="115">
        <v>31</v>
      </c>
      <c r="J15" s="116">
        <v>27.927927927927929</v>
      </c>
    </row>
    <row r="16" spans="1:15" s="287" customFormat="1" ht="24.95" customHeight="1" x14ac:dyDescent="0.2">
      <c r="A16" s="193" t="s">
        <v>218</v>
      </c>
      <c r="B16" s="199" t="s">
        <v>141</v>
      </c>
      <c r="C16" s="113">
        <v>8.7533156498673748</v>
      </c>
      <c r="D16" s="115">
        <v>594</v>
      </c>
      <c r="E16" s="114">
        <v>323</v>
      </c>
      <c r="F16" s="114">
        <v>487</v>
      </c>
      <c r="G16" s="114">
        <v>496</v>
      </c>
      <c r="H16" s="140">
        <v>454</v>
      </c>
      <c r="I16" s="115">
        <v>140</v>
      </c>
      <c r="J16" s="116">
        <v>30.837004405286343</v>
      </c>
      <c r="K16" s="110"/>
      <c r="L16" s="110"/>
      <c r="M16" s="110"/>
      <c r="N16" s="110"/>
      <c r="O16" s="110"/>
    </row>
    <row r="17" spans="1:15" s="110" customFormat="1" ht="24.95" customHeight="1" x14ac:dyDescent="0.2">
      <c r="A17" s="193" t="s">
        <v>142</v>
      </c>
      <c r="B17" s="199" t="s">
        <v>220</v>
      </c>
      <c r="C17" s="113">
        <v>3.6545829649277923</v>
      </c>
      <c r="D17" s="115">
        <v>248</v>
      </c>
      <c r="E17" s="114">
        <v>152</v>
      </c>
      <c r="F17" s="114">
        <v>726</v>
      </c>
      <c r="G17" s="114">
        <v>165</v>
      </c>
      <c r="H17" s="140">
        <v>186</v>
      </c>
      <c r="I17" s="115">
        <v>62</v>
      </c>
      <c r="J17" s="116">
        <v>33.333333333333336</v>
      </c>
    </row>
    <row r="18" spans="1:15" s="287" customFormat="1" ht="24.95" customHeight="1" x14ac:dyDescent="0.2">
      <c r="A18" s="201" t="s">
        <v>144</v>
      </c>
      <c r="B18" s="202" t="s">
        <v>145</v>
      </c>
      <c r="C18" s="113">
        <v>11.007957559681698</v>
      </c>
      <c r="D18" s="115">
        <v>747</v>
      </c>
      <c r="E18" s="114">
        <v>631</v>
      </c>
      <c r="F18" s="114">
        <v>1041</v>
      </c>
      <c r="G18" s="114">
        <v>753</v>
      </c>
      <c r="H18" s="140">
        <v>727</v>
      </c>
      <c r="I18" s="115">
        <v>20</v>
      </c>
      <c r="J18" s="116">
        <v>2.7510316368638241</v>
      </c>
      <c r="K18" s="110"/>
      <c r="L18" s="110"/>
      <c r="M18" s="110"/>
      <c r="N18" s="110"/>
      <c r="O18" s="110"/>
    </row>
    <row r="19" spans="1:15" s="110" customFormat="1" ht="24.95" customHeight="1" x14ac:dyDescent="0.2">
      <c r="A19" s="193" t="s">
        <v>146</v>
      </c>
      <c r="B19" s="199" t="s">
        <v>147</v>
      </c>
      <c r="C19" s="113">
        <v>16.769820218096079</v>
      </c>
      <c r="D19" s="115">
        <v>1138</v>
      </c>
      <c r="E19" s="114">
        <v>1036</v>
      </c>
      <c r="F19" s="114">
        <v>1469</v>
      </c>
      <c r="G19" s="114">
        <v>1167</v>
      </c>
      <c r="H19" s="140">
        <v>1062</v>
      </c>
      <c r="I19" s="115">
        <v>76</v>
      </c>
      <c r="J19" s="116">
        <v>7.1563088512241055</v>
      </c>
    </row>
    <row r="20" spans="1:15" s="287" customFormat="1" ht="24.95" customHeight="1" x14ac:dyDescent="0.2">
      <c r="A20" s="193" t="s">
        <v>148</v>
      </c>
      <c r="B20" s="199" t="s">
        <v>149</v>
      </c>
      <c r="C20" s="113">
        <v>7.2502210433244914</v>
      </c>
      <c r="D20" s="115">
        <v>492</v>
      </c>
      <c r="E20" s="114">
        <v>388</v>
      </c>
      <c r="F20" s="114">
        <v>649</v>
      </c>
      <c r="G20" s="114">
        <v>446</v>
      </c>
      <c r="H20" s="140">
        <v>480</v>
      </c>
      <c r="I20" s="115">
        <v>12</v>
      </c>
      <c r="J20" s="116">
        <v>2.5</v>
      </c>
      <c r="K20" s="110"/>
      <c r="L20" s="110"/>
      <c r="M20" s="110"/>
      <c r="N20" s="110"/>
      <c r="O20" s="110"/>
    </row>
    <row r="21" spans="1:15" s="110" customFormat="1" ht="24.95" customHeight="1" x14ac:dyDescent="0.2">
      <c r="A21" s="201" t="s">
        <v>150</v>
      </c>
      <c r="B21" s="202" t="s">
        <v>151</v>
      </c>
      <c r="C21" s="113">
        <v>4.4650751547303269</v>
      </c>
      <c r="D21" s="115">
        <v>303</v>
      </c>
      <c r="E21" s="114">
        <v>261</v>
      </c>
      <c r="F21" s="114">
        <v>289</v>
      </c>
      <c r="G21" s="114">
        <v>355</v>
      </c>
      <c r="H21" s="140">
        <v>372</v>
      </c>
      <c r="I21" s="115">
        <v>-69</v>
      </c>
      <c r="J21" s="116">
        <v>-18.548387096774192</v>
      </c>
    </row>
    <row r="22" spans="1:15" s="110" customFormat="1" ht="24.95" customHeight="1" x14ac:dyDescent="0.2">
      <c r="A22" s="201" t="s">
        <v>152</v>
      </c>
      <c r="B22" s="199" t="s">
        <v>153</v>
      </c>
      <c r="C22" s="113">
        <v>2.1514883583849103</v>
      </c>
      <c r="D22" s="115">
        <v>146</v>
      </c>
      <c r="E22" s="114">
        <v>114</v>
      </c>
      <c r="F22" s="114">
        <v>153</v>
      </c>
      <c r="G22" s="114">
        <v>121</v>
      </c>
      <c r="H22" s="140">
        <v>150</v>
      </c>
      <c r="I22" s="115">
        <v>-4</v>
      </c>
      <c r="J22" s="116">
        <v>-2.6666666666666665</v>
      </c>
    </row>
    <row r="23" spans="1:15" s="110" customFormat="1" ht="24.95" customHeight="1" x14ac:dyDescent="0.2">
      <c r="A23" s="193" t="s">
        <v>154</v>
      </c>
      <c r="B23" s="199" t="s">
        <v>155</v>
      </c>
      <c r="C23" s="113">
        <v>0.75154730327144115</v>
      </c>
      <c r="D23" s="115">
        <v>51</v>
      </c>
      <c r="E23" s="114">
        <v>29</v>
      </c>
      <c r="F23" s="114">
        <v>70</v>
      </c>
      <c r="G23" s="114">
        <v>53</v>
      </c>
      <c r="H23" s="140">
        <v>51</v>
      </c>
      <c r="I23" s="115">
        <v>0</v>
      </c>
      <c r="J23" s="116">
        <v>0</v>
      </c>
    </row>
    <row r="24" spans="1:15" s="110" customFormat="1" ht="24.95" customHeight="1" x14ac:dyDescent="0.2">
      <c r="A24" s="193" t="s">
        <v>156</v>
      </c>
      <c r="B24" s="199" t="s">
        <v>221</v>
      </c>
      <c r="C24" s="113">
        <v>5.7176539935160626</v>
      </c>
      <c r="D24" s="115">
        <v>388</v>
      </c>
      <c r="E24" s="114">
        <v>293</v>
      </c>
      <c r="F24" s="114">
        <v>383</v>
      </c>
      <c r="G24" s="114">
        <v>368</v>
      </c>
      <c r="H24" s="140">
        <v>366</v>
      </c>
      <c r="I24" s="115">
        <v>22</v>
      </c>
      <c r="J24" s="116">
        <v>6.0109289617486334</v>
      </c>
    </row>
    <row r="25" spans="1:15" s="110" customFormat="1" ht="24.95" customHeight="1" x14ac:dyDescent="0.2">
      <c r="A25" s="193" t="s">
        <v>222</v>
      </c>
      <c r="B25" s="204" t="s">
        <v>159</v>
      </c>
      <c r="C25" s="113">
        <v>10.551134689065723</v>
      </c>
      <c r="D25" s="115">
        <v>716</v>
      </c>
      <c r="E25" s="114">
        <v>450</v>
      </c>
      <c r="F25" s="114">
        <v>596</v>
      </c>
      <c r="G25" s="114">
        <v>595</v>
      </c>
      <c r="H25" s="140">
        <v>694</v>
      </c>
      <c r="I25" s="115">
        <v>22</v>
      </c>
      <c r="J25" s="116">
        <v>3.1700288184438041</v>
      </c>
    </row>
    <row r="26" spans="1:15" s="110" customFormat="1" ht="24.95" customHeight="1" x14ac:dyDescent="0.2">
      <c r="A26" s="201">
        <v>782.78300000000002</v>
      </c>
      <c r="B26" s="203" t="s">
        <v>160</v>
      </c>
      <c r="C26" s="113">
        <v>6.4544650751547303</v>
      </c>
      <c r="D26" s="115">
        <v>438</v>
      </c>
      <c r="E26" s="114">
        <v>396</v>
      </c>
      <c r="F26" s="114">
        <v>545</v>
      </c>
      <c r="G26" s="114">
        <v>351</v>
      </c>
      <c r="H26" s="140">
        <v>385</v>
      </c>
      <c r="I26" s="115">
        <v>53</v>
      </c>
      <c r="J26" s="116">
        <v>13.766233766233766</v>
      </c>
    </row>
    <row r="27" spans="1:15" s="110" customFormat="1" ht="24.95" customHeight="1" x14ac:dyDescent="0.2">
      <c r="A27" s="193" t="s">
        <v>161</v>
      </c>
      <c r="B27" s="199" t="s">
        <v>162</v>
      </c>
      <c r="C27" s="113">
        <v>1.5178308281756558</v>
      </c>
      <c r="D27" s="115">
        <v>103</v>
      </c>
      <c r="E27" s="114">
        <v>106</v>
      </c>
      <c r="F27" s="114">
        <v>199</v>
      </c>
      <c r="G27" s="114">
        <v>118</v>
      </c>
      <c r="H27" s="140">
        <v>81</v>
      </c>
      <c r="I27" s="115">
        <v>22</v>
      </c>
      <c r="J27" s="116">
        <v>27.160493827160494</v>
      </c>
    </row>
    <row r="28" spans="1:15" s="110" customFormat="1" ht="24.95" customHeight="1" x14ac:dyDescent="0.2">
      <c r="A28" s="193" t="s">
        <v>163</v>
      </c>
      <c r="B28" s="199" t="s">
        <v>164</v>
      </c>
      <c r="C28" s="113">
        <v>2.5788387857353374</v>
      </c>
      <c r="D28" s="115">
        <v>175</v>
      </c>
      <c r="E28" s="114">
        <v>167</v>
      </c>
      <c r="F28" s="114">
        <v>364</v>
      </c>
      <c r="G28" s="114">
        <v>111</v>
      </c>
      <c r="H28" s="140">
        <v>189</v>
      </c>
      <c r="I28" s="115">
        <v>-14</v>
      </c>
      <c r="J28" s="116">
        <v>-7.4074074074074074</v>
      </c>
    </row>
    <row r="29" spans="1:15" s="110" customFormat="1" ht="24.95" customHeight="1" x14ac:dyDescent="0.2">
      <c r="A29" s="193">
        <v>86</v>
      </c>
      <c r="B29" s="199" t="s">
        <v>165</v>
      </c>
      <c r="C29" s="113">
        <v>3.595638078396699</v>
      </c>
      <c r="D29" s="115">
        <v>244</v>
      </c>
      <c r="E29" s="114">
        <v>205</v>
      </c>
      <c r="F29" s="114">
        <v>328</v>
      </c>
      <c r="G29" s="114">
        <v>190</v>
      </c>
      <c r="H29" s="140">
        <v>210</v>
      </c>
      <c r="I29" s="115">
        <v>34</v>
      </c>
      <c r="J29" s="116">
        <v>16.19047619047619</v>
      </c>
    </row>
    <row r="30" spans="1:15" s="110" customFormat="1" ht="24.95" customHeight="1" x14ac:dyDescent="0.2">
      <c r="A30" s="193">
        <v>87.88</v>
      </c>
      <c r="B30" s="204" t="s">
        <v>166</v>
      </c>
      <c r="C30" s="113">
        <v>6.6018272914824641</v>
      </c>
      <c r="D30" s="115">
        <v>448</v>
      </c>
      <c r="E30" s="114">
        <v>418</v>
      </c>
      <c r="F30" s="114">
        <v>579</v>
      </c>
      <c r="G30" s="114">
        <v>316</v>
      </c>
      <c r="H30" s="140">
        <v>333</v>
      </c>
      <c r="I30" s="115">
        <v>115</v>
      </c>
      <c r="J30" s="116">
        <v>34.534534534534536</v>
      </c>
    </row>
    <row r="31" spans="1:15" s="110" customFormat="1" ht="24.95" customHeight="1" x14ac:dyDescent="0.2">
      <c r="A31" s="193" t="s">
        <v>167</v>
      </c>
      <c r="B31" s="199" t="s">
        <v>168</v>
      </c>
      <c r="C31" s="113">
        <v>2.7556734453286178</v>
      </c>
      <c r="D31" s="115">
        <v>187</v>
      </c>
      <c r="E31" s="114">
        <v>222</v>
      </c>
      <c r="F31" s="114">
        <v>283</v>
      </c>
      <c r="G31" s="114">
        <v>184</v>
      </c>
      <c r="H31" s="140">
        <v>189</v>
      </c>
      <c r="I31" s="115">
        <v>-2</v>
      </c>
      <c r="J31" s="116">
        <v>-1.0582010582010581</v>
      </c>
    </row>
    <row r="32" spans="1:15" s="110" customFormat="1" ht="24.95" customHeight="1" x14ac:dyDescent="0.2">
      <c r="A32" s="193"/>
      <c r="B32" s="204" t="s">
        <v>169</v>
      </c>
      <c r="C32" s="113">
        <v>0</v>
      </c>
      <c r="D32" s="115">
        <v>0</v>
      </c>
      <c r="E32" s="114">
        <v>7</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2.7409372236958442</v>
      </c>
      <c r="D34" s="115">
        <v>186</v>
      </c>
      <c r="E34" s="114">
        <v>165</v>
      </c>
      <c r="F34" s="114">
        <v>263</v>
      </c>
      <c r="G34" s="114">
        <v>209</v>
      </c>
      <c r="H34" s="140">
        <v>156</v>
      </c>
      <c r="I34" s="115">
        <v>30</v>
      </c>
      <c r="J34" s="116">
        <v>19.23076923076923</v>
      </c>
    </row>
    <row r="35" spans="1:10" s="110" customFormat="1" ht="24.95" customHeight="1" x14ac:dyDescent="0.2">
      <c r="A35" s="292" t="s">
        <v>171</v>
      </c>
      <c r="B35" s="293" t="s">
        <v>172</v>
      </c>
      <c r="C35" s="113">
        <v>26.097848511641615</v>
      </c>
      <c r="D35" s="115">
        <v>1771</v>
      </c>
      <c r="E35" s="114">
        <v>1225</v>
      </c>
      <c r="F35" s="114">
        <v>2427</v>
      </c>
      <c r="G35" s="114">
        <v>1566</v>
      </c>
      <c r="H35" s="140">
        <v>1520</v>
      </c>
      <c r="I35" s="115">
        <v>251</v>
      </c>
      <c r="J35" s="116">
        <v>16.513157894736842</v>
      </c>
    </row>
    <row r="36" spans="1:10" s="110" customFormat="1" ht="24.95" customHeight="1" x14ac:dyDescent="0.2">
      <c r="A36" s="294" t="s">
        <v>173</v>
      </c>
      <c r="B36" s="295" t="s">
        <v>174</v>
      </c>
      <c r="C36" s="125">
        <v>71.161214264662547</v>
      </c>
      <c r="D36" s="143">
        <v>4829</v>
      </c>
      <c r="E36" s="144">
        <v>4085</v>
      </c>
      <c r="F36" s="144">
        <v>5907</v>
      </c>
      <c r="G36" s="144">
        <v>4375</v>
      </c>
      <c r="H36" s="145">
        <v>4562</v>
      </c>
      <c r="I36" s="143">
        <v>267</v>
      </c>
      <c r="J36" s="146">
        <v>5.8526961858833841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6786</v>
      </c>
      <c r="F11" s="264">
        <v>5482</v>
      </c>
      <c r="G11" s="264">
        <v>8597</v>
      </c>
      <c r="H11" s="264">
        <v>6150</v>
      </c>
      <c r="I11" s="265">
        <v>6238</v>
      </c>
      <c r="J11" s="263">
        <v>548</v>
      </c>
      <c r="K11" s="266">
        <v>8.7848669445335048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36.501620984379606</v>
      </c>
      <c r="E13" s="115">
        <v>2477</v>
      </c>
      <c r="F13" s="114">
        <v>2084</v>
      </c>
      <c r="G13" s="114">
        <v>2761</v>
      </c>
      <c r="H13" s="114">
        <v>2234</v>
      </c>
      <c r="I13" s="140">
        <v>2248</v>
      </c>
      <c r="J13" s="115">
        <v>229</v>
      </c>
      <c r="K13" s="116">
        <v>10.186832740213523</v>
      </c>
    </row>
    <row r="14" spans="1:15" ht="15.95" customHeight="1" x14ac:dyDescent="0.2">
      <c r="A14" s="306" t="s">
        <v>230</v>
      </c>
      <c r="B14" s="307"/>
      <c r="C14" s="308"/>
      <c r="D14" s="113">
        <v>47.671676982021808</v>
      </c>
      <c r="E14" s="115">
        <v>3235</v>
      </c>
      <c r="F14" s="114">
        <v>2555</v>
      </c>
      <c r="G14" s="114">
        <v>4615</v>
      </c>
      <c r="H14" s="114">
        <v>3014</v>
      </c>
      <c r="I14" s="140">
        <v>2957</v>
      </c>
      <c r="J14" s="115">
        <v>278</v>
      </c>
      <c r="K14" s="116">
        <v>9.4014203584714231</v>
      </c>
    </row>
    <row r="15" spans="1:15" ht="15.95" customHeight="1" x14ac:dyDescent="0.2">
      <c r="A15" s="306" t="s">
        <v>231</v>
      </c>
      <c r="B15" s="307"/>
      <c r="C15" s="308"/>
      <c r="D15" s="113">
        <v>8.2522841143530794</v>
      </c>
      <c r="E15" s="115">
        <v>560</v>
      </c>
      <c r="F15" s="114">
        <v>427</v>
      </c>
      <c r="G15" s="114">
        <v>550</v>
      </c>
      <c r="H15" s="114">
        <v>472</v>
      </c>
      <c r="I15" s="140">
        <v>492</v>
      </c>
      <c r="J15" s="115">
        <v>68</v>
      </c>
      <c r="K15" s="116">
        <v>13.821138211382113</v>
      </c>
    </row>
    <row r="16" spans="1:15" ht="15.95" customHeight="1" x14ac:dyDescent="0.2">
      <c r="A16" s="306" t="s">
        <v>232</v>
      </c>
      <c r="B16" s="307"/>
      <c r="C16" s="308"/>
      <c r="D16" s="113">
        <v>7.3828470380194515</v>
      </c>
      <c r="E16" s="115">
        <v>501</v>
      </c>
      <c r="F16" s="114">
        <v>403</v>
      </c>
      <c r="G16" s="114">
        <v>638</v>
      </c>
      <c r="H16" s="114">
        <v>420</v>
      </c>
      <c r="I16" s="140">
        <v>528</v>
      </c>
      <c r="J16" s="115">
        <v>-27</v>
      </c>
      <c r="K16" s="116">
        <v>-5.1136363636363633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2.5346301208370172</v>
      </c>
      <c r="E18" s="115">
        <v>172</v>
      </c>
      <c r="F18" s="114">
        <v>163</v>
      </c>
      <c r="G18" s="114">
        <v>266</v>
      </c>
      <c r="H18" s="114">
        <v>221</v>
      </c>
      <c r="I18" s="140">
        <v>139</v>
      </c>
      <c r="J18" s="115">
        <v>33</v>
      </c>
      <c r="K18" s="116">
        <v>23.741007194244606</v>
      </c>
    </row>
    <row r="19" spans="1:11" ht="14.1" customHeight="1" x14ac:dyDescent="0.2">
      <c r="A19" s="306" t="s">
        <v>235</v>
      </c>
      <c r="B19" s="307" t="s">
        <v>236</v>
      </c>
      <c r="C19" s="308"/>
      <c r="D19" s="113">
        <v>1.9304450338933097</v>
      </c>
      <c r="E19" s="115">
        <v>131</v>
      </c>
      <c r="F19" s="114">
        <v>140</v>
      </c>
      <c r="G19" s="114">
        <v>224</v>
      </c>
      <c r="H19" s="114">
        <v>195</v>
      </c>
      <c r="I19" s="140">
        <v>115</v>
      </c>
      <c r="J19" s="115">
        <v>16</v>
      </c>
      <c r="K19" s="116">
        <v>13.913043478260869</v>
      </c>
    </row>
    <row r="20" spans="1:11" ht="14.1" customHeight="1" x14ac:dyDescent="0.2">
      <c r="A20" s="306">
        <v>12</v>
      </c>
      <c r="B20" s="307" t="s">
        <v>237</v>
      </c>
      <c r="C20" s="308"/>
      <c r="D20" s="113">
        <v>1.900972590627763</v>
      </c>
      <c r="E20" s="115">
        <v>129</v>
      </c>
      <c r="F20" s="114">
        <v>35</v>
      </c>
      <c r="G20" s="114">
        <v>100</v>
      </c>
      <c r="H20" s="114">
        <v>81</v>
      </c>
      <c r="I20" s="140">
        <v>72</v>
      </c>
      <c r="J20" s="115">
        <v>57</v>
      </c>
      <c r="K20" s="116">
        <v>79.166666666666671</v>
      </c>
    </row>
    <row r="21" spans="1:11" ht="14.1" customHeight="1" x14ac:dyDescent="0.2">
      <c r="A21" s="306">
        <v>21</v>
      </c>
      <c r="B21" s="307" t="s">
        <v>238</v>
      </c>
      <c r="C21" s="308"/>
      <c r="D21" s="113">
        <v>0.54524020041261423</v>
      </c>
      <c r="E21" s="115">
        <v>37</v>
      </c>
      <c r="F21" s="114">
        <v>23</v>
      </c>
      <c r="G21" s="114">
        <v>36</v>
      </c>
      <c r="H21" s="114">
        <v>25</v>
      </c>
      <c r="I21" s="140">
        <v>17</v>
      </c>
      <c r="J21" s="115">
        <v>20</v>
      </c>
      <c r="K21" s="116">
        <v>117.64705882352941</v>
      </c>
    </row>
    <row r="22" spans="1:11" ht="14.1" customHeight="1" x14ac:dyDescent="0.2">
      <c r="A22" s="306">
        <v>22</v>
      </c>
      <c r="B22" s="307" t="s">
        <v>239</v>
      </c>
      <c r="C22" s="308"/>
      <c r="D22" s="113">
        <v>4.0229885057471266</v>
      </c>
      <c r="E22" s="115">
        <v>273</v>
      </c>
      <c r="F22" s="114">
        <v>226</v>
      </c>
      <c r="G22" s="114">
        <v>319</v>
      </c>
      <c r="H22" s="114">
        <v>159</v>
      </c>
      <c r="I22" s="140">
        <v>202</v>
      </c>
      <c r="J22" s="115">
        <v>71</v>
      </c>
      <c r="K22" s="116">
        <v>35.148514851485146</v>
      </c>
    </row>
    <row r="23" spans="1:11" ht="14.1" customHeight="1" x14ac:dyDescent="0.2">
      <c r="A23" s="306">
        <v>23</v>
      </c>
      <c r="B23" s="307" t="s">
        <v>240</v>
      </c>
      <c r="C23" s="308"/>
      <c r="D23" s="113">
        <v>0.9725906277630415</v>
      </c>
      <c r="E23" s="115">
        <v>66</v>
      </c>
      <c r="F23" s="114">
        <v>27</v>
      </c>
      <c r="G23" s="114">
        <v>55</v>
      </c>
      <c r="H23" s="114">
        <v>34</v>
      </c>
      <c r="I23" s="140">
        <v>24</v>
      </c>
      <c r="J23" s="115">
        <v>42</v>
      </c>
      <c r="K23" s="116">
        <v>175</v>
      </c>
    </row>
    <row r="24" spans="1:11" ht="14.1" customHeight="1" x14ac:dyDescent="0.2">
      <c r="A24" s="306">
        <v>24</v>
      </c>
      <c r="B24" s="307" t="s">
        <v>241</v>
      </c>
      <c r="C24" s="308"/>
      <c r="D24" s="113">
        <v>1.5767757147067492</v>
      </c>
      <c r="E24" s="115">
        <v>107</v>
      </c>
      <c r="F24" s="114">
        <v>97</v>
      </c>
      <c r="G24" s="114">
        <v>142</v>
      </c>
      <c r="H24" s="114">
        <v>157</v>
      </c>
      <c r="I24" s="140">
        <v>110</v>
      </c>
      <c r="J24" s="115">
        <v>-3</v>
      </c>
      <c r="K24" s="116">
        <v>-2.7272727272727271</v>
      </c>
    </row>
    <row r="25" spans="1:11" ht="14.1" customHeight="1" x14ac:dyDescent="0.2">
      <c r="A25" s="306">
        <v>25</v>
      </c>
      <c r="B25" s="307" t="s">
        <v>242</v>
      </c>
      <c r="C25" s="308"/>
      <c r="D25" s="113">
        <v>5.9534335396404359</v>
      </c>
      <c r="E25" s="115">
        <v>404</v>
      </c>
      <c r="F25" s="114">
        <v>189</v>
      </c>
      <c r="G25" s="114">
        <v>325</v>
      </c>
      <c r="H25" s="114">
        <v>231</v>
      </c>
      <c r="I25" s="140">
        <v>264</v>
      </c>
      <c r="J25" s="115">
        <v>140</v>
      </c>
      <c r="K25" s="116">
        <v>53.030303030303031</v>
      </c>
    </row>
    <row r="26" spans="1:11" ht="14.1" customHeight="1" x14ac:dyDescent="0.2">
      <c r="A26" s="306">
        <v>26</v>
      </c>
      <c r="B26" s="307" t="s">
        <v>243</v>
      </c>
      <c r="C26" s="308"/>
      <c r="D26" s="113">
        <v>1.694665487768936</v>
      </c>
      <c r="E26" s="115">
        <v>115</v>
      </c>
      <c r="F26" s="114">
        <v>113</v>
      </c>
      <c r="G26" s="114">
        <v>219</v>
      </c>
      <c r="H26" s="114">
        <v>114</v>
      </c>
      <c r="I26" s="140">
        <v>150</v>
      </c>
      <c r="J26" s="115">
        <v>-35</v>
      </c>
      <c r="K26" s="116">
        <v>-23.333333333333332</v>
      </c>
    </row>
    <row r="27" spans="1:11" ht="14.1" customHeight="1" x14ac:dyDescent="0.2">
      <c r="A27" s="306">
        <v>27</v>
      </c>
      <c r="B27" s="307" t="s">
        <v>244</v>
      </c>
      <c r="C27" s="308"/>
      <c r="D27" s="113">
        <v>2.3430592396109637</v>
      </c>
      <c r="E27" s="115">
        <v>159</v>
      </c>
      <c r="F27" s="114">
        <v>127</v>
      </c>
      <c r="G27" s="114">
        <v>140</v>
      </c>
      <c r="H27" s="114">
        <v>139</v>
      </c>
      <c r="I27" s="140">
        <v>131</v>
      </c>
      <c r="J27" s="115">
        <v>28</v>
      </c>
      <c r="K27" s="116">
        <v>21.374045801526716</v>
      </c>
    </row>
    <row r="28" spans="1:11" ht="14.1" customHeight="1" x14ac:dyDescent="0.2">
      <c r="A28" s="306">
        <v>28</v>
      </c>
      <c r="B28" s="307" t="s">
        <v>245</v>
      </c>
      <c r="C28" s="308"/>
      <c r="D28" s="113">
        <v>0.14736221632773358</v>
      </c>
      <c r="E28" s="115">
        <v>10</v>
      </c>
      <c r="F28" s="114">
        <v>9</v>
      </c>
      <c r="G28" s="114">
        <v>9</v>
      </c>
      <c r="H28" s="114">
        <v>10</v>
      </c>
      <c r="I28" s="140">
        <v>10</v>
      </c>
      <c r="J28" s="115">
        <v>0</v>
      </c>
      <c r="K28" s="116">
        <v>0</v>
      </c>
    </row>
    <row r="29" spans="1:11" ht="14.1" customHeight="1" x14ac:dyDescent="0.2">
      <c r="A29" s="306">
        <v>29</v>
      </c>
      <c r="B29" s="307" t="s">
        <v>246</v>
      </c>
      <c r="C29" s="308"/>
      <c r="D29" s="113">
        <v>4.9808429118773949</v>
      </c>
      <c r="E29" s="115">
        <v>338</v>
      </c>
      <c r="F29" s="114">
        <v>189</v>
      </c>
      <c r="G29" s="114">
        <v>215</v>
      </c>
      <c r="H29" s="114">
        <v>206</v>
      </c>
      <c r="I29" s="140">
        <v>214</v>
      </c>
      <c r="J29" s="115">
        <v>124</v>
      </c>
      <c r="K29" s="116">
        <v>57.943925233644862</v>
      </c>
    </row>
    <row r="30" spans="1:11" ht="14.1" customHeight="1" x14ac:dyDescent="0.2">
      <c r="A30" s="306" t="s">
        <v>247</v>
      </c>
      <c r="B30" s="307" t="s">
        <v>248</v>
      </c>
      <c r="C30" s="308"/>
      <c r="D30" s="113">
        <v>2.8588269967580313</v>
      </c>
      <c r="E30" s="115">
        <v>194</v>
      </c>
      <c r="F30" s="114">
        <v>44</v>
      </c>
      <c r="G30" s="114" t="s">
        <v>513</v>
      </c>
      <c r="H30" s="114">
        <v>46</v>
      </c>
      <c r="I30" s="140" t="s">
        <v>513</v>
      </c>
      <c r="J30" s="115" t="s">
        <v>513</v>
      </c>
      <c r="K30" s="116" t="s">
        <v>513</v>
      </c>
    </row>
    <row r="31" spans="1:11" ht="14.1" customHeight="1" x14ac:dyDescent="0.2">
      <c r="A31" s="306" t="s">
        <v>249</v>
      </c>
      <c r="B31" s="307" t="s">
        <v>250</v>
      </c>
      <c r="C31" s="308"/>
      <c r="D31" s="113" t="s">
        <v>513</v>
      </c>
      <c r="E31" s="115" t="s">
        <v>513</v>
      </c>
      <c r="F31" s="114">
        <v>145</v>
      </c>
      <c r="G31" s="114">
        <v>148</v>
      </c>
      <c r="H31" s="114">
        <v>156</v>
      </c>
      <c r="I31" s="140">
        <v>157</v>
      </c>
      <c r="J31" s="115" t="s">
        <v>513</v>
      </c>
      <c r="K31" s="116" t="s">
        <v>513</v>
      </c>
    </row>
    <row r="32" spans="1:11" ht="14.1" customHeight="1" x14ac:dyDescent="0.2">
      <c r="A32" s="306">
        <v>31</v>
      </c>
      <c r="B32" s="307" t="s">
        <v>251</v>
      </c>
      <c r="C32" s="308"/>
      <c r="D32" s="113">
        <v>0.58944886531093432</v>
      </c>
      <c r="E32" s="115">
        <v>40</v>
      </c>
      <c r="F32" s="114">
        <v>26</v>
      </c>
      <c r="G32" s="114">
        <v>46</v>
      </c>
      <c r="H32" s="114">
        <v>32</v>
      </c>
      <c r="I32" s="140">
        <v>36</v>
      </c>
      <c r="J32" s="115">
        <v>4</v>
      </c>
      <c r="K32" s="116">
        <v>11.111111111111111</v>
      </c>
    </row>
    <row r="33" spans="1:11" ht="14.1" customHeight="1" x14ac:dyDescent="0.2">
      <c r="A33" s="306">
        <v>32</v>
      </c>
      <c r="B33" s="307" t="s">
        <v>252</v>
      </c>
      <c r="C33" s="308"/>
      <c r="D33" s="113">
        <v>5.2755673445328615</v>
      </c>
      <c r="E33" s="115">
        <v>358</v>
      </c>
      <c r="F33" s="114">
        <v>224</v>
      </c>
      <c r="G33" s="114">
        <v>380</v>
      </c>
      <c r="H33" s="114">
        <v>432</v>
      </c>
      <c r="I33" s="140">
        <v>336</v>
      </c>
      <c r="J33" s="115">
        <v>22</v>
      </c>
      <c r="K33" s="116">
        <v>6.5476190476190474</v>
      </c>
    </row>
    <row r="34" spans="1:11" ht="14.1" customHeight="1" x14ac:dyDescent="0.2">
      <c r="A34" s="306">
        <v>33</v>
      </c>
      <c r="B34" s="307" t="s">
        <v>253</v>
      </c>
      <c r="C34" s="308"/>
      <c r="D34" s="113">
        <v>2.0188623636899501</v>
      </c>
      <c r="E34" s="115">
        <v>137</v>
      </c>
      <c r="F34" s="114">
        <v>69</v>
      </c>
      <c r="G34" s="114">
        <v>137</v>
      </c>
      <c r="H34" s="114">
        <v>109</v>
      </c>
      <c r="I34" s="140">
        <v>127</v>
      </c>
      <c r="J34" s="115">
        <v>10</v>
      </c>
      <c r="K34" s="116">
        <v>7.8740157480314963</v>
      </c>
    </row>
    <row r="35" spans="1:11" ht="14.1" customHeight="1" x14ac:dyDescent="0.2">
      <c r="A35" s="306">
        <v>34</v>
      </c>
      <c r="B35" s="307" t="s">
        <v>254</v>
      </c>
      <c r="C35" s="308"/>
      <c r="D35" s="113">
        <v>1.900972590627763</v>
      </c>
      <c r="E35" s="115">
        <v>129</v>
      </c>
      <c r="F35" s="114">
        <v>82</v>
      </c>
      <c r="G35" s="114">
        <v>169</v>
      </c>
      <c r="H35" s="114">
        <v>133</v>
      </c>
      <c r="I35" s="140">
        <v>96</v>
      </c>
      <c r="J35" s="115">
        <v>33</v>
      </c>
      <c r="K35" s="116">
        <v>34.375</v>
      </c>
    </row>
    <row r="36" spans="1:11" ht="14.1" customHeight="1" x14ac:dyDescent="0.2">
      <c r="A36" s="306">
        <v>41</v>
      </c>
      <c r="B36" s="307" t="s">
        <v>255</v>
      </c>
      <c r="C36" s="308"/>
      <c r="D36" s="113">
        <v>1.2967875036840555</v>
      </c>
      <c r="E36" s="115">
        <v>88</v>
      </c>
      <c r="F36" s="114">
        <v>43</v>
      </c>
      <c r="G36" s="114">
        <v>373</v>
      </c>
      <c r="H36" s="114">
        <v>56</v>
      </c>
      <c r="I36" s="140">
        <v>47</v>
      </c>
      <c r="J36" s="115">
        <v>41</v>
      </c>
      <c r="K36" s="116">
        <v>87.234042553191486</v>
      </c>
    </row>
    <row r="37" spans="1:11" ht="14.1" customHeight="1" x14ac:dyDescent="0.2">
      <c r="A37" s="306">
        <v>42</v>
      </c>
      <c r="B37" s="307" t="s">
        <v>256</v>
      </c>
      <c r="C37" s="308"/>
      <c r="D37" s="113">
        <v>0.11788977306218686</v>
      </c>
      <c r="E37" s="115">
        <v>8</v>
      </c>
      <c r="F37" s="114">
        <v>9</v>
      </c>
      <c r="G37" s="114">
        <v>8</v>
      </c>
      <c r="H37" s="114">
        <v>9</v>
      </c>
      <c r="I37" s="140">
        <v>8</v>
      </c>
      <c r="J37" s="115">
        <v>0</v>
      </c>
      <c r="K37" s="116">
        <v>0</v>
      </c>
    </row>
    <row r="38" spans="1:11" ht="14.1" customHeight="1" x14ac:dyDescent="0.2">
      <c r="A38" s="306">
        <v>43</v>
      </c>
      <c r="B38" s="307" t="s">
        <v>257</v>
      </c>
      <c r="C38" s="308"/>
      <c r="D38" s="113">
        <v>1.4588859416445623</v>
      </c>
      <c r="E38" s="115">
        <v>99</v>
      </c>
      <c r="F38" s="114">
        <v>74</v>
      </c>
      <c r="G38" s="114">
        <v>119</v>
      </c>
      <c r="H38" s="114">
        <v>76</v>
      </c>
      <c r="I38" s="140">
        <v>112</v>
      </c>
      <c r="J38" s="115">
        <v>-13</v>
      </c>
      <c r="K38" s="116">
        <v>-11.607142857142858</v>
      </c>
    </row>
    <row r="39" spans="1:11" ht="14.1" customHeight="1" x14ac:dyDescent="0.2">
      <c r="A39" s="306">
        <v>51</v>
      </c>
      <c r="B39" s="307" t="s">
        <v>258</v>
      </c>
      <c r="C39" s="308"/>
      <c r="D39" s="113">
        <v>10.610079575596817</v>
      </c>
      <c r="E39" s="115">
        <v>720</v>
      </c>
      <c r="F39" s="114">
        <v>699</v>
      </c>
      <c r="G39" s="114">
        <v>1060</v>
      </c>
      <c r="H39" s="114">
        <v>712</v>
      </c>
      <c r="I39" s="140">
        <v>818</v>
      </c>
      <c r="J39" s="115">
        <v>-98</v>
      </c>
      <c r="K39" s="116">
        <v>-11.98044009779951</v>
      </c>
    </row>
    <row r="40" spans="1:11" ht="14.1" customHeight="1" x14ac:dyDescent="0.2">
      <c r="A40" s="306" t="s">
        <v>259</v>
      </c>
      <c r="B40" s="307" t="s">
        <v>260</v>
      </c>
      <c r="C40" s="308"/>
      <c r="D40" s="113">
        <v>9.5195991747715887</v>
      </c>
      <c r="E40" s="115">
        <v>646</v>
      </c>
      <c r="F40" s="114">
        <v>670</v>
      </c>
      <c r="G40" s="114">
        <v>955</v>
      </c>
      <c r="H40" s="114">
        <v>675</v>
      </c>
      <c r="I40" s="140">
        <v>781</v>
      </c>
      <c r="J40" s="115">
        <v>-135</v>
      </c>
      <c r="K40" s="116">
        <v>-17.285531370038413</v>
      </c>
    </row>
    <row r="41" spans="1:11" ht="14.1" customHeight="1" x14ac:dyDescent="0.2">
      <c r="A41" s="306"/>
      <c r="B41" s="307" t="s">
        <v>261</v>
      </c>
      <c r="C41" s="308"/>
      <c r="D41" s="113">
        <v>8.679634541703507</v>
      </c>
      <c r="E41" s="115">
        <v>589</v>
      </c>
      <c r="F41" s="114">
        <v>611</v>
      </c>
      <c r="G41" s="114">
        <v>801</v>
      </c>
      <c r="H41" s="114">
        <v>629</v>
      </c>
      <c r="I41" s="140">
        <v>754</v>
      </c>
      <c r="J41" s="115">
        <v>-165</v>
      </c>
      <c r="K41" s="116">
        <v>-21.883289124668433</v>
      </c>
    </row>
    <row r="42" spans="1:11" ht="14.1" customHeight="1" x14ac:dyDescent="0.2">
      <c r="A42" s="306">
        <v>52</v>
      </c>
      <c r="B42" s="307" t="s">
        <v>262</v>
      </c>
      <c r="C42" s="308"/>
      <c r="D42" s="113">
        <v>5.1871500147362219</v>
      </c>
      <c r="E42" s="115">
        <v>352</v>
      </c>
      <c r="F42" s="114">
        <v>287</v>
      </c>
      <c r="G42" s="114">
        <v>450</v>
      </c>
      <c r="H42" s="114">
        <v>353</v>
      </c>
      <c r="I42" s="140">
        <v>374</v>
      </c>
      <c r="J42" s="115">
        <v>-22</v>
      </c>
      <c r="K42" s="116">
        <v>-5.882352941176471</v>
      </c>
    </row>
    <row r="43" spans="1:11" ht="14.1" customHeight="1" x14ac:dyDescent="0.2">
      <c r="A43" s="306" t="s">
        <v>263</v>
      </c>
      <c r="B43" s="307" t="s">
        <v>264</v>
      </c>
      <c r="C43" s="308"/>
      <c r="D43" s="113">
        <v>4.7892720306513414</v>
      </c>
      <c r="E43" s="115">
        <v>325</v>
      </c>
      <c r="F43" s="114">
        <v>272</v>
      </c>
      <c r="G43" s="114">
        <v>416</v>
      </c>
      <c r="H43" s="114">
        <v>322</v>
      </c>
      <c r="I43" s="140">
        <v>343</v>
      </c>
      <c r="J43" s="115">
        <v>-18</v>
      </c>
      <c r="K43" s="116">
        <v>-5.2478134110787176</v>
      </c>
    </row>
    <row r="44" spans="1:11" ht="14.1" customHeight="1" x14ac:dyDescent="0.2">
      <c r="A44" s="306">
        <v>53</v>
      </c>
      <c r="B44" s="307" t="s">
        <v>265</v>
      </c>
      <c r="C44" s="308"/>
      <c r="D44" s="113">
        <v>0.60418508694370765</v>
      </c>
      <c r="E44" s="115">
        <v>41</v>
      </c>
      <c r="F44" s="114">
        <v>35</v>
      </c>
      <c r="G44" s="114">
        <v>55</v>
      </c>
      <c r="H44" s="114">
        <v>36</v>
      </c>
      <c r="I44" s="140">
        <v>66</v>
      </c>
      <c r="J44" s="115">
        <v>-25</v>
      </c>
      <c r="K44" s="116">
        <v>-37.878787878787875</v>
      </c>
    </row>
    <row r="45" spans="1:11" ht="14.1" customHeight="1" x14ac:dyDescent="0.2">
      <c r="A45" s="306" t="s">
        <v>266</v>
      </c>
      <c r="B45" s="307" t="s">
        <v>267</v>
      </c>
      <c r="C45" s="308"/>
      <c r="D45" s="113">
        <v>0.51576775714706746</v>
      </c>
      <c r="E45" s="115">
        <v>35</v>
      </c>
      <c r="F45" s="114">
        <v>29</v>
      </c>
      <c r="G45" s="114">
        <v>43</v>
      </c>
      <c r="H45" s="114">
        <v>35</v>
      </c>
      <c r="I45" s="140">
        <v>61</v>
      </c>
      <c r="J45" s="115">
        <v>-26</v>
      </c>
      <c r="K45" s="116">
        <v>-42.622950819672134</v>
      </c>
    </row>
    <row r="46" spans="1:11" ht="14.1" customHeight="1" x14ac:dyDescent="0.2">
      <c r="A46" s="306">
        <v>54</v>
      </c>
      <c r="B46" s="307" t="s">
        <v>268</v>
      </c>
      <c r="C46" s="308"/>
      <c r="D46" s="113">
        <v>5.1871500147362219</v>
      </c>
      <c r="E46" s="115">
        <v>352</v>
      </c>
      <c r="F46" s="114">
        <v>363</v>
      </c>
      <c r="G46" s="114">
        <v>448</v>
      </c>
      <c r="H46" s="114">
        <v>399</v>
      </c>
      <c r="I46" s="140">
        <v>357</v>
      </c>
      <c r="J46" s="115">
        <v>-5</v>
      </c>
      <c r="K46" s="116">
        <v>-1.4005602240896358</v>
      </c>
    </row>
    <row r="47" spans="1:11" ht="14.1" customHeight="1" x14ac:dyDescent="0.2">
      <c r="A47" s="306">
        <v>61</v>
      </c>
      <c r="B47" s="307" t="s">
        <v>269</v>
      </c>
      <c r="C47" s="308"/>
      <c r="D47" s="113">
        <v>2.4462127910403773</v>
      </c>
      <c r="E47" s="115">
        <v>166</v>
      </c>
      <c r="F47" s="114">
        <v>132</v>
      </c>
      <c r="G47" s="114">
        <v>154</v>
      </c>
      <c r="H47" s="114">
        <v>121</v>
      </c>
      <c r="I47" s="140">
        <v>142</v>
      </c>
      <c r="J47" s="115">
        <v>24</v>
      </c>
      <c r="K47" s="116">
        <v>16.901408450704224</v>
      </c>
    </row>
    <row r="48" spans="1:11" ht="14.1" customHeight="1" x14ac:dyDescent="0.2">
      <c r="A48" s="306">
        <v>62</v>
      </c>
      <c r="B48" s="307" t="s">
        <v>270</v>
      </c>
      <c r="C48" s="308"/>
      <c r="D48" s="113">
        <v>8.0901856763925721</v>
      </c>
      <c r="E48" s="115">
        <v>549</v>
      </c>
      <c r="F48" s="114">
        <v>560</v>
      </c>
      <c r="G48" s="114">
        <v>768</v>
      </c>
      <c r="H48" s="114">
        <v>598</v>
      </c>
      <c r="I48" s="140">
        <v>500</v>
      </c>
      <c r="J48" s="115">
        <v>49</v>
      </c>
      <c r="K48" s="116">
        <v>9.8000000000000007</v>
      </c>
    </row>
    <row r="49" spans="1:11" ht="14.1" customHeight="1" x14ac:dyDescent="0.2">
      <c r="A49" s="306">
        <v>63</v>
      </c>
      <c r="B49" s="307" t="s">
        <v>271</v>
      </c>
      <c r="C49" s="308"/>
      <c r="D49" s="113">
        <v>2.6967285587975245</v>
      </c>
      <c r="E49" s="115">
        <v>183</v>
      </c>
      <c r="F49" s="114">
        <v>194</v>
      </c>
      <c r="G49" s="114">
        <v>201</v>
      </c>
      <c r="H49" s="114">
        <v>195</v>
      </c>
      <c r="I49" s="140">
        <v>233</v>
      </c>
      <c r="J49" s="115">
        <v>-50</v>
      </c>
      <c r="K49" s="116">
        <v>-21.459227467811157</v>
      </c>
    </row>
    <row r="50" spans="1:11" ht="14.1" customHeight="1" x14ac:dyDescent="0.2">
      <c r="A50" s="306" t="s">
        <v>272</v>
      </c>
      <c r="B50" s="307" t="s">
        <v>273</v>
      </c>
      <c r="C50" s="308"/>
      <c r="D50" s="113">
        <v>0.14736221632773358</v>
      </c>
      <c r="E50" s="115">
        <v>10</v>
      </c>
      <c r="F50" s="114">
        <v>12</v>
      </c>
      <c r="G50" s="114">
        <v>20</v>
      </c>
      <c r="H50" s="114">
        <v>18</v>
      </c>
      <c r="I50" s="140">
        <v>30</v>
      </c>
      <c r="J50" s="115">
        <v>-20</v>
      </c>
      <c r="K50" s="116">
        <v>-66.666666666666671</v>
      </c>
    </row>
    <row r="51" spans="1:11" ht="14.1" customHeight="1" x14ac:dyDescent="0.2">
      <c r="A51" s="306" t="s">
        <v>274</v>
      </c>
      <c r="B51" s="307" t="s">
        <v>275</v>
      </c>
      <c r="C51" s="308"/>
      <c r="D51" s="113">
        <v>2.0925434718538165</v>
      </c>
      <c r="E51" s="115">
        <v>142</v>
      </c>
      <c r="F51" s="114">
        <v>161</v>
      </c>
      <c r="G51" s="114">
        <v>155</v>
      </c>
      <c r="H51" s="114">
        <v>166</v>
      </c>
      <c r="I51" s="140">
        <v>183</v>
      </c>
      <c r="J51" s="115">
        <v>-41</v>
      </c>
      <c r="K51" s="116">
        <v>-22.404371584699454</v>
      </c>
    </row>
    <row r="52" spans="1:11" ht="14.1" customHeight="1" x14ac:dyDescent="0.2">
      <c r="A52" s="306">
        <v>71</v>
      </c>
      <c r="B52" s="307" t="s">
        <v>276</v>
      </c>
      <c r="C52" s="308"/>
      <c r="D52" s="113">
        <v>9.0185676392572951</v>
      </c>
      <c r="E52" s="115">
        <v>612</v>
      </c>
      <c r="F52" s="114">
        <v>448</v>
      </c>
      <c r="G52" s="114">
        <v>697</v>
      </c>
      <c r="H52" s="114">
        <v>571</v>
      </c>
      <c r="I52" s="140">
        <v>585</v>
      </c>
      <c r="J52" s="115">
        <v>27</v>
      </c>
      <c r="K52" s="116">
        <v>4.615384615384615</v>
      </c>
    </row>
    <row r="53" spans="1:11" ht="14.1" customHeight="1" x14ac:dyDescent="0.2">
      <c r="A53" s="306" t="s">
        <v>277</v>
      </c>
      <c r="B53" s="307" t="s">
        <v>278</v>
      </c>
      <c r="C53" s="308"/>
      <c r="D53" s="113">
        <v>2.9177718832891246</v>
      </c>
      <c r="E53" s="115">
        <v>198</v>
      </c>
      <c r="F53" s="114">
        <v>151</v>
      </c>
      <c r="G53" s="114">
        <v>276</v>
      </c>
      <c r="H53" s="114">
        <v>189</v>
      </c>
      <c r="I53" s="140">
        <v>209</v>
      </c>
      <c r="J53" s="115">
        <v>-11</v>
      </c>
      <c r="K53" s="116">
        <v>-5.2631578947368425</v>
      </c>
    </row>
    <row r="54" spans="1:11" ht="14.1" customHeight="1" x14ac:dyDescent="0.2">
      <c r="A54" s="306" t="s">
        <v>279</v>
      </c>
      <c r="B54" s="307" t="s">
        <v>280</v>
      </c>
      <c r="C54" s="308"/>
      <c r="D54" s="113">
        <v>5.290303566165635</v>
      </c>
      <c r="E54" s="115">
        <v>359</v>
      </c>
      <c r="F54" s="114">
        <v>258</v>
      </c>
      <c r="G54" s="114">
        <v>376</v>
      </c>
      <c r="H54" s="114">
        <v>335</v>
      </c>
      <c r="I54" s="140">
        <v>319</v>
      </c>
      <c r="J54" s="115">
        <v>40</v>
      </c>
      <c r="K54" s="116">
        <v>12.539184952978056</v>
      </c>
    </row>
    <row r="55" spans="1:11" ht="14.1" customHeight="1" x14ac:dyDescent="0.2">
      <c r="A55" s="306">
        <v>72</v>
      </c>
      <c r="B55" s="307" t="s">
        <v>281</v>
      </c>
      <c r="C55" s="308"/>
      <c r="D55" s="113">
        <v>1.2083701738874153</v>
      </c>
      <c r="E55" s="115">
        <v>82</v>
      </c>
      <c r="F55" s="114">
        <v>76</v>
      </c>
      <c r="G55" s="114">
        <v>117</v>
      </c>
      <c r="H55" s="114">
        <v>107</v>
      </c>
      <c r="I55" s="140">
        <v>120</v>
      </c>
      <c r="J55" s="115">
        <v>-38</v>
      </c>
      <c r="K55" s="116">
        <v>-31.666666666666668</v>
      </c>
    </row>
    <row r="56" spans="1:11" ht="14.1" customHeight="1" x14ac:dyDescent="0.2">
      <c r="A56" s="306" t="s">
        <v>282</v>
      </c>
      <c r="B56" s="307" t="s">
        <v>283</v>
      </c>
      <c r="C56" s="308"/>
      <c r="D56" s="113">
        <v>0.51576775714706746</v>
      </c>
      <c r="E56" s="115">
        <v>35</v>
      </c>
      <c r="F56" s="114">
        <v>22</v>
      </c>
      <c r="G56" s="114">
        <v>59</v>
      </c>
      <c r="H56" s="114">
        <v>44</v>
      </c>
      <c r="I56" s="140">
        <v>32</v>
      </c>
      <c r="J56" s="115">
        <v>3</v>
      </c>
      <c r="K56" s="116">
        <v>9.375</v>
      </c>
    </row>
    <row r="57" spans="1:11" ht="14.1" customHeight="1" x14ac:dyDescent="0.2">
      <c r="A57" s="306" t="s">
        <v>284</v>
      </c>
      <c r="B57" s="307" t="s">
        <v>285</v>
      </c>
      <c r="C57" s="308"/>
      <c r="D57" s="113">
        <v>0.50103153551429414</v>
      </c>
      <c r="E57" s="115">
        <v>34</v>
      </c>
      <c r="F57" s="114">
        <v>37</v>
      </c>
      <c r="G57" s="114">
        <v>30</v>
      </c>
      <c r="H57" s="114">
        <v>48</v>
      </c>
      <c r="I57" s="140">
        <v>47</v>
      </c>
      <c r="J57" s="115">
        <v>-13</v>
      </c>
      <c r="K57" s="116">
        <v>-27.659574468085108</v>
      </c>
    </row>
    <row r="58" spans="1:11" ht="14.1" customHeight="1" x14ac:dyDescent="0.2">
      <c r="A58" s="306">
        <v>73</v>
      </c>
      <c r="B58" s="307" t="s">
        <v>286</v>
      </c>
      <c r="C58" s="308"/>
      <c r="D58" s="113">
        <v>0.95785440613026818</v>
      </c>
      <c r="E58" s="115">
        <v>65</v>
      </c>
      <c r="F58" s="114">
        <v>51</v>
      </c>
      <c r="G58" s="114">
        <v>62</v>
      </c>
      <c r="H58" s="114">
        <v>71</v>
      </c>
      <c r="I58" s="140">
        <v>54</v>
      </c>
      <c r="J58" s="115">
        <v>11</v>
      </c>
      <c r="K58" s="116">
        <v>20.37037037037037</v>
      </c>
    </row>
    <row r="59" spans="1:11" ht="14.1" customHeight="1" x14ac:dyDescent="0.2">
      <c r="A59" s="306" t="s">
        <v>287</v>
      </c>
      <c r="B59" s="307" t="s">
        <v>288</v>
      </c>
      <c r="C59" s="308"/>
      <c r="D59" s="113">
        <v>0.78101974653698791</v>
      </c>
      <c r="E59" s="115">
        <v>53</v>
      </c>
      <c r="F59" s="114">
        <v>43</v>
      </c>
      <c r="G59" s="114">
        <v>41</v>
      </c>
      <c r="H59" s="114">
        <v>56</v>
      </c>
      <c r="I59" s="140">
        <v>43</v>
      </c>
      <c r="J59" s="115">
        <v>10</v>
      </c>
      <c r="K59" s="116">
        <v>23.255813953488371</v>
      </c>
    </row>
    <row r="60" spans="1:11" ht="14.1" customHeight="1" x14ac:dyDescent="0.2">
      <c r="A60" s="306">
        <v>81</v>
      </c>
      <c r="B60" s="307" t="s">
        <v>289</v>
      </c>
      <c r="C60" s="308"/>
      <c r="D60" s="113">
        <v>5.3345122310639548</v>
      </c>
      <c r="E60" s="115">
        <v>362</v>
      </c>
      <c r="F60" s="114">
        <v>281</v>
      </c>
      <c r="G60" s="114">
        <v>406</v>
      </c>
      <c r="H60" s="114">
        <v>279</v>
      </c>
      <c r="I60" s="140">
        <v>293</v>
      </c>
      <c r="J60" s="115">
        <v>69</v>
      </c>
      <c r="K60" s="116">
        <v>23.549488054607508</v>
      </c>
    </row>
    <row r="61" spans="1:11" ht="14.1" customHeight="1" x14ac:dyDescent="0.2">
      <c r="A61" s="306" t="s">
        <v>290</v>
      </c>
      <c r="B61" s="307" t="s">
        <v>291</v>
      </c>
      <c r="C61" s="308"/>
      <c r="D61" s="113">
        <v>1.5767757147067492</v>
      </c>
      <c r="E61" s="115">
        <v>107</v>
      </c>
      <c r="F61" s="114">
        <v>72</v>
      </c>
      <c r="G61" s="114">
        <v>188</v>
      </c>
      <c r="H61" s="114">
        <v>93</v>
      </c>
      <c r="I61" s="140">
        <v>107</v>
      </c>
      <c r="J61" s="115">
        <v>0</v>
      </c>
      <c r="K61" s="116">
        <v>0</v>
      </c>
    </row>
    <row r="62" spans="1:11" ht="14.1" customHeight="1" x14ac:dyDescent="0.2">
      <c r="A62" s="306" t="s">
        <v>292</v>
      </c>
      <c r="B62" s="307" t="s">
        <v>293</v>
      </c>
      <c r="C62" s="308"/>
      <c r="D62" s="113">
        <v>2.1514883583849103</v>
      </c>
      <c r="E62" s="115">
        <v>146</v>
      </c>
      <c r="F62" s="114">
        <v>139</v>
      </c>
      <c r="G62" s="114">
        <v>152</v>
      </c>
      <c r="H62" s="114">
        <v>104</v>
      </c>
      <c r="I62" s="140">
        <v>104</v>
      </c>
      <c r="J62" s="115">
        <v>42</v>
      </c>
      <c r="K62" s="116">
        <v>40.384615384615387</v>
      </c>
    </row>
    <row r="63" spans="1:11" ht="14.1" customHeight="1" x14ac:dyDescent="0.2">
      <c r="A63" s="306"/>
      <c r="B63" s="307" t="s">
        <v>294</v>
      </c>
      <c r="C63" s="308"/>
      <c r="D63" s="113">
        <v>1.9304450338933097</v>
      </c>
      <c r="E63" s="115">
        <v>131</v>
      </c>
      <c r="F63" s="114">
        <v>127</v>
      </c>
      <c r="G63" s="114">
        <v>129</v>
      </c>
      <c r="H63" s="114">
        <v>95</v>
      </c>
      <c r="I63" s="140">
        <v>95</v>
      </c>
      <c r="J63" s="115">
        <v>36</v>
      </c>
      <c r="K63" s="116">
        <v>37.89473684210526</v>
      </c>
    </row>
    <row r="64" spans="1:11" ht="14.1" customHeight="1" x14ac:dyDescent="0.2">
      <c r="A64" s="306" t="s">
        <v>295</v>
      </c>
      <c r="B64" s="307" t="s">
        <v>296</v>
      </c>
      <c r="C64" s="308"/>
      <c r="D64" s="113">
        <v>0.6336575302092543</v>
      </c>
      <c r="E64" s="115">
        <v>43</v>
      </c>
      <c r="F64" s="114">
        <v>29</v>
      </c>
      <c r="G64" s="114">
        <v>26</v>
      </c>
      <c r="H64" s="114">
        <v>35</v>
      </c>
      <c r="I64" s="140">
        <v>31</v>
      </c>
      <c r="J64" s="115">
        <v>12</v>
      </c>
      <c r="K64" s="116">
        <v>38.70967741935484</v>
      </c>
    </row>
    <row r="65" spans="1:11" ht="14.1" customHeight="1" x14ac:dyDescent="0.2">
      <c r="A65" s="306" t="s">
        <v>297</v>
      </c>
      <c r="B65" s="307" t="s">
        <v>298</v>
      </c>
      <c r="C65" s="308"/>
      <c r="D65" s="113">
        <v>0.412614205717654</v>
      </c>
      <c r="E65" s="115">
        <v>28</v>
      </c>
      <c r="F65" s="114">
        <v>24</v>
      </c>
      <c r="G65" s="114">
        <v>13</v>
      </c>
      <c r="H65" s="114">
        <v>14</v>
      </c>
      <c r="I65" s="140">
        <v>18</v>
      </c>
      <c r="J65" s="115">
        <v>10</v>
      </c>
      <c r="K65" s="116">
        <v>55.555555555555557</v>
      </c>
    </row>
    <row r="66" spans="1:11" ht="14.1" customHeight="1" x14ac:dyDescent="0.2">
      <c r="A66" s="306">
        <v>82</v>
      </c>
      <c r="B66" s="307" t="s">
        <v>299</v>
      </c>
      <c r="C66" s="308"/>
      <c r="D66" s="113">
        <v>2.6525198938992043</v>
      </c>
      <c r="E66" s="115">
        <v>180</v>
      </c>
      <c r="F66" s="114">
        <v>235</v>
      </c>
      <c r="G66" s="114">
        <v>303</v>
      </c>
      <c r="H66" s="114">
        <v>173</v>
      </c>
      <c r="I66" s="140">
        <v>182</v>
      </c>
      <c r="J66" s="115">
        <v>-2</v>
      </c>
      <c r="K66" s="116">
        <v>-1.098901098901099</v>
      </c>
    </row>
    <row r="67" spans="1:11" ht="14.1" customHeight="1" x14ac:dyDescent="0.2">
      <c r="A67" s="306" t="s">
        <v>300</v>
      </c>
      <c r="B67" s="307" t="s">
        <v>301</v>
      </c>
      <c r="C67" s="308"/>
      <c r="D67" s="113">
        <v>1.7094017094017093</v>
      </c>
      <c r="E67" s="115">
        <v>116</v>
      </c>
      <c r="F67" s="114">
        <v>176</v>
      </c>
      <c r="G67" s="114">
        <v>192</v>
      </c>
      <c r="H67" s="114">
        <v>115</v>
      </c>
      <c r="I67" s="140">
        <v>109</v>
      </c>
      <c r="J67" s="115">
        <v>7</v>
      </c>
      <c r="K67" s="116">
        <v>6.4220183486238529</v>
      </c>
    </row>
    <row r="68" spans="1:11" ht="14.1" customHeight="1" x14ac:dyDescent="0.2">
      <c r="A68" s="306" t="s">
        <v>302</v>
      </c>
      <c r="B68" s="307" t="s">
        <v>303</v>
      </c>
      <c r="C68" s="308"/>
      <c r="D68" s="113">
        <v>0.64839375184202774</v>
      </c>
      <c r="E68" s="115">
        <v>44</v>
      </c>
      <c r="F68" s="114">
        <v>41</v>
      </c>
      <c r="G68" s="114">
        <v>59</v>
      </c>
      <c r="H68" s="114">
        <v>29</v>
      </c>
      <c r="I68" s="140">
        <v>37</v>
      </c>
      <c r="J68" s="115">
        <v>7</v>
      </c>
      <c r="K68" s="116">
        <v>18.918918918918919</v>
      </c>
    </row>
    <row r="69" spans="1:11" ht="14.1" customHeight="1" x14ac:dyDescent="0.2">
      <c r="A69" s="306">
        <v>83</v>
      </c>
      <c r="B69" s="307" t="s">
        <v>304</v>
      </c>
      <c r="C69" s="308"/>
      <c r="D69" s="113">
        <v>4.0671971706454464</v>
      </c>
      <c r="E69" s="115">
        <v>276</v>
      </c>
      <c r="F69" s="114">
        <v>241</v>
      </c>
      <c r="G69" s="114">
        <v>499</v>
      </c>
      <c r="H69" s="114">
        <v>184</v>
      </c>
      <c r="I69" s="140">
        <v>229</v>
      </c>
      <c r="J69" s="115">
        <v>47</v>
      </c>
      <c r="K69" s="116">
        <v>20.524017467248907</v>
      </c>
    </row>
    <row r="70" spans="1:11" ht="14.1" customHeight="1" x14ac:dyDescent="0.2">
      <c r="A70" s="306" t="s">
        <v>305</v>
      </c>
      <c r="B70" s="307" t="s">
        <v>306</v>
      </c>
      <c r="C70" s="308"/>
      <c r="D70" s="113">
        <v>3.3303860890067787</v>
      </c>
      <c r="E70" s="115">
        <v>226</v>
      </c>
      <c r="F70" s="114">
        <v>195</v>
      </c>
      <c r="G70" s="114">
        <v>450</v>
      </c>
      <c r="H70" s="114">
        <v>152</v>
      </c>
      <c r="I70" s="140">
        <v>186</v>
      </c>
      <c r="J70" s="115">
        <v>40</v>
      </c>
      <c r="K70" s="116">
        <v>21.50537634408602</v>
      </c>
    </row>
    <row r="71" spans="1:11" ht="14.1" customHeight="1" x14ac:dyDescent="0.2">
      <c r="A71" s="306"/>
      <c r="B71" s="307" t="s">
        <v>307</v>
      </c>
      <c r="C71" s="308"/>
      <c r="D71" s="113">
        <v>1.8715001473622164</v>
      </c>
      <c r="E71" s="115">
        <v>127</v>
      </c>
      <c r="F71" s="114">
        <v>110</v>
      </c>
      <c r="G71" s="114">
        <v>281</v>
      </c>
      <c r="H71" s="114">
        <v>93</v>
      </c>
      <c r="I71" s="140">
        <v>114</v>
      </c>
      <c r="J71" s="115">
        <v>13</v>
      </c>
      <c r="K71" s="116">
        <v>11.403508771929825</v>
      </c>
    </row>
    <row r="72" spans="1:11" ht="14.1" customHeight="1" x14ac:dyDescent="0.2">
      <c r="A72" s="306">
        <v>84</v>
      </c>
      <c r="B72" s="307" t="s">
        <v>308</v>
      </c>
      <c r="C72" s="308"/>
      <c r="D72" s="113">
        <v>1.0757441791924551</v>
      </c>
      <c r="E72" s="115">
        <v>73</v>
      </c>
      <c r="F72" s="114">
        <v>72</v>
      </c>
      <c r="G72" s="114">
        <v>195</v>
      </c>
      <c r="H72" s="114">
        <v>40</v>
      </c>
      <c r="I72" s="140">
        <v>102</v>
      </c>
      <c r="J72" s="115">
        <v>-29</v>
      </c>
      <c r="K72" s="116">
        <v>-28.431372549019606</v>
      </c>
    </row>
    <row r="73" spans="1:11" ht="14.1" customHeight="1" x14ac:dyDescent="0.2">
      <c r="A73" s="306" t="s">
        <v>309</v>
      </c>
      <c r="B73" s="307" t="s">
        <v>310</v>
      </c>
      <c r="C73" s="308"/>
      <c r="D73" s="113">
        <v>0.64839375184202774</v>
      </c>
      <c r="E73" s="115">
        <v>44</v>
      </c>
      <c r="F73" s="114">
        <v>42</v>
      </c>
      <c r="G73" s="114">
        <v>135</v>
      </c>
      <c r="H73" s="114">
        <v>17</v>
      </c>
      <c r="I73" s="140">
        <v>66</v>
      </c>
      <c r="J73" s="115">
        <v>-22</v>
      </c>
      <c r="K73" s="116">
        <v>-33.333333333333336</v>
      </c>
    </row>
    <row r="74" spans="1:11" ht="14.1" customHeight="1" x14ac:dyDescent="0.2">
      <c r="A74" s="306" t="s">
        <v>311</v>
      </c>
      <c r="B74" s="307" t="s">
        <v>312</v>
      </c>
      <c r="C74" s="308"/>
      <c r="D74" s="113">
        <v>0.14736221632773358</v>
      </c>
      <c r="E74" s="115">
        <v>10</v>
      </c>
      <c r="F74" s="114">
        <v>3</v>
      </c>
      <c r="G74" s="114">
        <v>11</v>
      </c>
      <c r="H74" s="114">
        <v>3</v>
      </c>
      <c r="I74" s="140">
        <v>5</v>
      </c>
      <c r="J74" s="115">
        <v>5</v>
      </c>
      <c r="K74" s="116">
        <v>100</v>
      </c>
    </row>
    <row r="75" spans="1:11" ht="14.1" customHeight="1" x14ac:dyDescent="0.2">
      <c r="A75" s="306" t="s">
        <v>313</v>
      </c>
      <c r="B75" s="307" t="s">
        <v>314</v>
      </c>
      <c r="C75" s="308"/>
      <c r="D75" s="113" t="s">
        <v>513</v>
      </c>
      <c r="E75" s="115" t="s">
        <v>513</v>
      </c>
      <c r="F75" s="114">
        <v>4</v>
      </c>
      <c r="G75" s="114">
        <v>6</v>
      </c>
      <c r="H75" s="114" t="s">
        <v>513</v>
      </c>
      <c r="I75" s="140">
        <v>0</v>
      </c>
      <c r="J75" s="115" t="s">
        <v>513</v>
      </c>
      <c r="K75" s="116" t="s">
        <v>513</v>
      </c>
    </row>
    <row r="76" spans="1:11" ht="14.1" customHeight="1" x14ac:dyDescent="0.2">
      <c r="A76" s="306">
        <v>91</v>
      </c>
      <c r="B76" s="307" t="s">
        <v>315</v>
      </c>
      <c r="C76" s="308"/>
      <c r="D76" s="113">
        <v>0.26525198938992045</v>
      </c>
      <c r="E76" s="115">
        <v>18</v>
      </c>
      <c r="F76" s="114" t="s">
        <v>513</v>
      </c>
      <c r="G76" s="114">
        <v>11</v>
      </c>
      <c r="H76" s="114">
        <v>11</v>
      </c>
      <c r="I76" s="140">
        <v>9</v>
      </c>
      <c r="J76" s="115">
        <v>9</v>
      </c>
      <c r="K76" s="116">
        <v>100</v>
      </c>
    </row>
    <row r="77" spans="1:11" ht="14.1" customHeight="1" x14ac:dyDescent="0.2">
      <c r="A77" s="306">
        <v>92</v>
      </c>
      <c r="B77" s="307" t="s">
        <v>316</v>
      </c>
      <c r="C77" s="308"/>
      <c r="D77" s="113">
        <v>0.82522841143530801</v>
      </c>
      <c r="E77" s="115">
        <v>56</v>
      </c>
      <c r="F77" s="114">
        <v>47</v>
      </c>
      <c r="G77" s="114">
        <v>52</v>
      </c>
      <c r="H77" s="114">
        <v>46</v>
      </c>
      <c r="I77" s="140">
        <v>51</v>
      </c>
      <c r="J77" s="115">
        <v>5</v>
      </c>
      <c r="K77" s="116">
        <v>9.8039215686274517</v>
      </c>
    </row>
    <row r="78" spans="1:11" ht="14.1" customHeight="1" x14ac:dyDescent="0.2">
      <c r="A78" s="306">
        <v>93</v>
      </c>
      <c r="B78" s="307" t="s">
        <v>317</v>
      </c>
      <c r="C78" s="308"/>
      <c r="D78" s="113">
        <v>0.11788977306218686</v>
      </c>
      <c r="E78" s="115">
        <v>8</v>
      </c>
      <c r="F78" s="114">
        <v>13</v>
      </c>
      <c r="G78" s="114">
        <v>18</v>
      </c>
      <c r="H78" s="114">
        <v>11</v>
      </c>
      <c r="I78" s="140">
        <v>10</v>
      </c>
      <c r="J78" s="115">
        <v>-2</v>
      </c>
      <c r="K78" s="116">
        <v>-20</v>
      </c>
    </row>
    <row r="79" spans="1:11" ht="14.1" customHeight="1" x14ac:dyDescent="0.2">
      <c r="A79" s="306">
        <v>94</v>
      </c>
      <c r="B79" s="307" t="s">
        <v>318</v>
      </c>
      <c r="C79" s="308"/>
      <c r="D79" s="113">
        <v>0.13262599469496023</v>
      </c>
      <c r="E79" s="115">
        <v>9</v>
      </c>
      <c r="F79" s="114" t="s">
        <v>513</v>
      </c>
      <c r="G79" s="114">
        <v>10</v>
      </c>
      <c r="H79" s="114">
        <v>9</v>
      </c>
      <c r="I79" s="140">
        <v>5</v>
      </c>
      <c r="J79" s="115">
        <v>4</v>
      </c>
      <c r="K79" s="116">
        <v>80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0.19157088122605365</v>
      </c>
      <c r="E81" s="143">
        <v>13</v>
      </c>
      <c r="F81" s="144">
        <v>13</v>
      </c>
      <c r="G81" s="144">
        <v>33</v>
      </c>
      <c r="H81" s="144">
        <v>10</v>
      </c>
      <c r="I81" s="145">
        <v>13</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6728</v>
      </c>
      <c r="E11" s="114">
        <v>6106</v>
      </c>
      <c r="F11" s="114">
        <v>7549</v>
      </c>
      <c r="G11" s="114">
        <v>5950</v>
      </c>
      <c r="H11" s="140">
        <v>6428</v>
      </c>
      <c r="I11" s="115">
        <v>300</v>
      </c>
      <c r="J11" s="116">
        <v>4.667081518357187</v>
      </c>
    </row>
    <row r="12" spans="1:15" s="110" customFormat="1" ht="24.95" customHeight="1" x14ac:dyDescent="0.2">
      <c r="A12" s="193" t="s">
        <v>132</v>
      </c>
      <c r="B12" s="194" t="s">
        <v>133</v>
      </c>
      <c r="C12" s="113">
        <v>1.8133174791914388</v>
      </c>
      <c r="D12" s="115">
        <v>122</v>
      </c>
      <c r="E12" s="114">
        <v>315</v>
      </c>
      <c r="F12" s="114">
        <v>243</v>
      </c>
      <c r="G12" s="114">
        <v>122</v>
      </c>
      <c r="H12" s="140">
        <v>97</v>
      </c>
      <c r="I12" s="115">
        <v>25</v>
      </c>
      <c r="J12" s="116">
        <v>25.773195876288661</v>
      </c>
    </row>
    <row r="13" spans="1:15" s="110" customFormat="1" ht="24.95" customHeight="1" x14ac:dyDescent="0.2">
      <c r="A13" s="193" t="s">
        <v>134</v>
      </c>
      <c r="B13" s="199" t="s">
        <v>214</v>
      </c>
      <c r="C13" s="113">
        <v>0.37158145065398335</v>
      </c>
      <c r="D13" s="115">
        <v>25</v>
      </c>
      <c r="E13" s="114">
        <v>37</v>
      </c>
      <c r="F13" s="114">
        <v>37</v>
      </c>
      <c r="G13" s="114">
        <v>36</v>
      </c>
      <c r="H13" s="140">
        <v>39</v>
      </c>
      <c r="I13" s="115">
        <v>-14</v>
      </c>
      <c r="J13" s="116">
        <v>-35.897435897435898</v>
      </c>
    </row>
    <row r="14" spans="1:15" s="287" customFormat="1" ht="24.95" customHeight="1" x14ac:dyDescent="0.2">
      <c r="A14" s="193" t="s">
        <v>215</v>
      </c>
      <c r="B14" s="199" t="s">
        <v>137</v>
      </c>
      <c r="C14" s="113">
        <v>14.907847800237812</v>
      </c>
      <c r="D14" s="115">
        <v>1003</v>
      </c>
      <c r="E14" s="114">
        <v>798</v>
      </c>
      <c r="F14" s="114">
        <v>1381</v>
      </c>
      <c r="G14" s="114">
        <v>884</v>
      </c>
      <c r="H14" s="140">
        <v>924</v>
      </c>
      <c r="I14" s="115">
        <v>79</v>
      </c>
      <c r="J14" s="116">
        <v>8.5497835497835499</v>
      </c>
      <c r="K14" s="110"/>
      <c r="L14" s="110"/>
      <c r="M14" s="110"/>
      <c r="N14" s="110"/>
      <c r="O14" s="110"/>
    </row>
    <row r="15" spans="1:15" s="110" customFormat="1" ht="24.95" customHeight="1" x14ac:dyDescent="0.2">
      <c r="A15" s="193" t="s">
        <v>216</v>
      </c>
      <c r="B15" s="199" t="s">
        <v>217</v>
      </c>
      <c r="C15" s="113">
        <v>2.4227110582639715</v>
      </c>
      <c r="D15" s="115">
        <v>163</v>
      </c>
      <c r="E15" s="114">
        <v>111</v>
      </c>
      <c r="F15" s="114">
        <v>152</v>
      </c>
      <c r="G15" s="114">
        <v>204</v>
      </c>
      <c r="H15" s="140">
        <v>269</v>
      </c>
      <c r="I15" s="115">
        <v>-106</v>
      </c>
      <c r="J15" s="116">
        <v>-39.405204460966544</v>
      </c>
    </row>
    <row r="16" spans="1:15" s="287" customFormat="1" ht="24.95" customHeight="1" x14ac:dyDescent="0.2">
      <c r="A16" s="193" t="s">
        <v>218</v>
      </c>
      <c r="B16" s="199" t="s">
        <v>141</v>
      </c>
      <c r="C16" s="113">
        <v>8.69500594530321</v>
      </c>
      <c r="D16" s="115">
        <v>585</v>
      </c>
      <c r="E16" s="114">
        <v>521</v>
      </c>
      <c r="F16" s="114">
        <v>540</v>
      </c>
      <c r="G16" s="114">
        <v>474</v>
      </c>
      <c r="H16" s="140">
        <v>497</v>
      </c>
      <c r="I16" s="115">
        <v>88</v>
      </c>
      <c r="J16" s="116">
        <v>17.706237424547282</v>
      </c>
      <c r="K16" s="110"/>
      <c r="L16" s="110"/>
      <c r="M16" s="110"/>
      <c r="N16" s="110"/>
      <c r="O16" s="110"/>
    </row>
    <row r="17" spans="1:15" s="110" customFormat="1" ht="24.95" customHeight="1" x14ac:dyDescent="0.2">
      <c r="A17" s="193" t="s">
        <v>142</v>
      </c>
      <c r="B17" s="199" t="s">
        <v>220</v>
      </c>
      <c r="C17" s="113">
        <v>3.7901307966706304</v>
      </c>
      <c r="D17" s="115">
        <v>255</v>
      </c>
      <c r="E17" s="114">
        <v>166</v>
      </c>
      <c r="F17" s="114">
        <v>689</v>
      </c>
      <c r="G17" s="114">
        <v>206</v>
      </c>
      <c r="H17" s="140">
        <v>158</v>
      </c>
      <c r="I17" s="115">
        <v>97</v>
      </c>
      <c r="J17" s="116">
        <v>61.392405063291136</v>
      </c>
    </row>
    <row r="18" spans="1:15" s="287" customFormat="1" ht="24.95" customHeight="1" x14ac:dyDescent="0.2">
      <c r="A18" s="201" t="s">
        <v>144</v>
      </c>
      <c r="B18" s="202" t="s">
        <v>145</v>
      </c>
      <c r="C18" s="113">
        <v>10.434007134363853</v>
      </c>
      <c r="D18" s="115">
        <v>702</v>
      </c>
      <c r="E18" s="114">
        <v>791</v>
      </c>
      <c r="F18" s="114">
        <v>745</v>
      </c>
      <c r="G18" s="114">
        <v>588</v>
      </c>
      <c r="H18" s="140">
        <v>602</v>
      </c>
      <c r="I18" s="115">
        <v>100</v>
      </c>
      <c r="J18" s="116">
        <v>16.611295681063122</v>
      </c>
      <c r="K18" s="110"/>
      <c r="L18" s="110"/>
      <c r="M18" s="110"/>
      <c r="N18" s="110"/>
      <c r="O18" s="110"/>
    </row>
    <row r="19" spans="1:15" s="110" customFormat="1" ht="24.95" customHeight="1" x14ac:dyDescent="0.2">
      <c r="A19" s="193" t="s">
        <v>146</v>
      </c>
      <c r="B19" s="199" t="s">
        <v>147</v>
      </c>
      <c r="C19" s="113">
        <v>18.311533888228301</v>
      </c>
      <c r="D19" s="115">
        <v>1232</v>
      </c>
      <c r="E19" s="114">
        <v>1076</v>
      </c>
      <c r="F19" s="114">
        <v>1249</v>
      </c>
      <c r="G19" s="114">
        <v>1186</v>
      </c>
      <c r="H19" s="140">
        <v>1129</v>
      </c>
      <c r="I19" s="115">
        <v>103</v>
      </c>
      <c r="J19" s="116">
        <v>9.12311780336581</v>
      </c>
    </row>
    <row r="20" spans="1:15" s="287" customFormat="1" ht="24.95" customHeight="1" x14ac:dyDescent="0.2">
      <c r="A20" s="193" t="s">
        <v>148</v>
      </c>
      <c r="B20" s="199" t="s">
        <v>149</v>
      </c>
      <c r="C20" s="113">
        <v>7.4762187871581451</v>
      </c>
      <c r="D20" s="115">
        <v>503</v>
      </c>
      <c r="E20" s="114">
        <v>396</v>
      </c>
      <c r="F20" s="114">
        <v>536</v>
      </c>
      <c r="G20" s="114">
        <v>403</v>
      </c>
      <c r="H20" s="140">
        <v>453</v>
      </c>
      <c r="I20" s="115">
        <v>50</v>
      </c>
      <c r="J20" s="116">
        <v>11.037527593818984</v>
      </c>
      <c r="K20" s="110"/>
      <c r="L20" s="110"/>
      <c r="M20" s="110"/>
      <c r="N20" s="110"/>
      <c r="O20" s="110"/>
    </row>
    <row r="21" spans="1:15" s="110" customFormat="1" ht="24.95" customHeight="1" x14ac:dyDescent="0.2">
      <c r="A21" s="201" t="s">
        <v>150</v>
      </c>
      <c r="B21" s="202" t="s">
        <v>151</v>
      </c>
      <c r="C21" s="113">
        <v>4.6967895362663494</v>
      </c>
      <c r="D21" s="115">
        <v>316</v>
      </c>
      <c r="E21" s="114">
        <v>344</v>
      </c>
      <c r="F21" s="114">
        <v>296</v>
      </c>
      <c r="G21" s="114">
        <v>296</v>
      </c>
      <c r="H21" s="140">
        <v>317</v>
      </c>
      <c r="I21" s="115">
        <v>-1</v>
      </c>
      <c r="J21" s="116">
        <v>-0.31545741324921134</v>
      </c>
    </row>
    <row r="22" spans="1:15" s="110" customFormat="1" ht="24.95" customHeight="1" x14ac:dyDescent="0.2">
      <c r="A22" s="201" t="s">
        <v>152</v>
      </c>
      <c r="B22" s="199" t="s">
        <v>153</v>
      </c>
      <c r="C22" s="113">
        <v>1.9322235434007133</v>
      </c>
      <c r="D22" s="115">
        <v>130</v>
      </c>
      <c r="E22" s="114">
        <v>114</v>
      </c>
      <c r="F22" s="114">
        <v>119</v>
      </c>
      <c r="G22" s="114">
        <v>119</v>
      </c>
      <c r="H22" s="140">
        <v>135</v>
      </c>
      <c r="I22" s="115">
        <v>-5</v>
      </c>
      <c r="J22" s="116">
        <v>-3.7037037037037037</v>
      </c>
    </row>
    <row r="23" spans="1:15" s="110" customFormat="1" ht="24.95" customHeight="1" x14ac:dyDescent="0.2">
      <c r="A23" s="193" t="s">
        <v>154</v>
      </c>
      <c r="B23" s="199" t="s">
        <v>155</v>
      </c>
      <c r="C23" s="113">
        <v>0.96611177170035667</v>
      </c>
      <c r="D23" s="115">
        <v>65</v>
      </c>
      <c r="E23" s="114">
        <v>45</v>
      </c>
      <c r="F23" s="114">
        <v>64</v>
      </c>
      <c r="G23" s="114">
        <v>51</v>
      </c>
      <c r="H23" s="140">
        <v>75</v>
      </c>
      <c r="I23" s="115">
        <v>-10</v>
      </c>
      <c r="J23" s="116">
        <v>-13.333333333333334</v>
      </c>
    </row>
    <row r="24" spans="1:15" s="110" customFormat="1" ht="24.95" customHeight="1" x14ac:dyDescent="0.2">
      <c r="A24" s="193" t="s">
        <v>156</v>
      </c>
      <c r="B24" s="199" t="s">
        <v>221</v>
      </c>
      <c r="C24" s="113">
        <v>6.6438763376932224</v>
      </c>
      <c r="D24" s="115">
        <v>447</v>
      </c>
      <c r="E24" s="114">
        <v>240</v>
      </c>
      <c r="F24" s="114">
        <v>322</v>
      </c>
      <c r="G24" s="114">
        <v>276</v>
      </c>
      <c r="H24" s="140">
        <v>306</v>
      </c>
      <c r="I24" s="115">
        <v>141</v>
      </c>
      <c r="J24" s="116">
        <v>46.078431372549019</v>
      </c>
    </row>
    <row r="25" spans="1:15" s="110" customFormat="1" ht="24.95" customHeight="1" x14ac:dyDescent="0.2">
      <c r="A25" s="193" t="s">
        <v>222</v>
      </c>
      <c r="B25" s="204" t="s">
        <v>159</v>
      </c>
      <c r="C25" s="113">
        <v>8.2491082045184303</v>
      </c>
      <c r="D25" s="115">
        <v>555</v>
      </c>
      <c r="E25" s="114">
        <v>498</v>
      </c>
      <c r="F25" s="114">
        <v>604</v>
      </c>
      <c r="G25" s="114">
        <v>525</v>
      </c>
      <c r="H25" s="140">
        <v>899</v>
      </c>
      <c r="I25" s="115">
        <v>-344</v>
      </c>
      <c r="J25" s="116">
        <v>-38.264738598442712</v>
      </c>
    </row>
    <row r="26" spans="1:15" s="110" customFormat="1" ht="24.95" customHeight="1" x14ac:dyDescent="0.2">
      <c r="A26" s="201">
        <v>782.78300000000002</v>
      </c>
      <c r="B26" s="203" t="s">
        <v>160</v>
      </c>
      <c r="C26" s="113">
        <v>8.3680142687277055</v>
      </c>
      <c r="D26" s="115">
        <v>563</v>
      </c>
      <c r="E26" s="114">
        <v>432</v>
      </c>
      <c r="F26" s="114">
        <v>489</v>
      </c>
      <c r="G26" s="114">
        <v>469</v>
      </c>
      <c r="H26" s="140">
        <v>423</v>
      </c>
      <c r="I26" s="115">
        <v>140</v>
      </c>
      <c r="J26" s="116">
        <v>33.096926713947994</v>
      </c>
    </row>
    <row r="27" spans="1:15" s="110" customFormat="1" ht="24.95" customHeight="1" x14ac:dyDescent="0.2">
      <c r="A27" s="193" t="s">
        <v>161</v>
      </c>
      <c r="B27" s="199" t="s">
        <v>162</v>
      </c>
      <c r="C27" s="113">
        <v>1.6646848989298455</v>
      </c>
      <c r="D27" s="115">
        <v>112</v>
      </c>
      <c r="E27" s="114">
        <v>97</v>
      </c>
      <c r="F27" s="114">
        <v>139</v>
      </c>
      <c r="G27" s="114">
        <v>118</v>
      </c>
      <c r="H27" s="140">
        <v>115</v>
      </c>
      <c r="I27" s="115">
        <v>-3</v>
      </c>
      <c r="J27" s="116">
        <v>-2.6086956521739131</v>
      </c>
    </row>
    <row r="28" spans="1:15" s="110" customFormat="1" ht="24.95" customHeight="1" x14ac:dyDescent="0.2">
      <c r="A28" s="193" t="s">
        <v>163</v>
      </c>
      <c r="B28" s="199" t="s">
        <v>164</v>
      </c>
      <c r="C28" s="113">
        <v>2.3038049940546967</v>
      </c>
      <c r="D28" s="115">
        <v>155</v>
      </c>
      <c r="E28" s="114">
        <v>140</v>
      </c>
      <c r="F28" s="114">
        <v>316</v>
      </c>
      <c r="G28" s="114">
        <v>129</v>
      </c>
      <c r="H28" s="140">
        <v>127</v>
      </c>
      <c r="I28" s="115">
        <v>28</v>
      </c>
      <c r="J28" s="116">
        <v>22.047244094488189</v>
      </c>
    </row>
    <row r="29" spans="1:15" s="110" customFormat="1" ht="24.95" customHeight="1" x14ac:dyDescent="0.2">
      <c r="A29" s="193">
        <v>86</v>
      </c>
      <c r="B29" s="199" t="s">
        <v>165</v>
      </c>
      <c r="C29" s="113">
        <v>3.4334126040428061</v>
      </c>
      <c r="D29" s="115">
        <v>231</v>
      </c>
      <c r="E29" s="114">
        <v>200</v>
      </c>
      <c r="F29" s="114">
        <v>236</v>
      </c>
      <c r="G29" s="114">
        <v>240</v>
      </c>
      <c r="H29" s="140">
        <v>242</v>
      </c>
      <c r="I29" s="115">
        <v>-11</v>
      </c>
      <c r="J29" s="116">
        <v>-4.5454545454545459</v>
      </c>
    </row>
    <row r="30" spans="1:15" s="110" customFormat="1" ht="24.95" customHeight="1" x14ac:dyDescent="0.2">
      <c r="A30" s="193">
        <v>87.88</v>
      </c>
      <c r="B30" s="204" t="s">
        <v>166</v>
      </c>
      <c r="C30" s="113">
        <v>5.231866825208086</v>
      </c>
      <c r="D30" s="115">
        <v>352</v>
      </c>
      <c r="E30" s="114">
        <v>373</v>
      </c>
      <c r="F30" s="114">
        <v>521</v>
      </c>
      <c r="G30" s="114">
        <v>339</v>
      </c>
      <c r="H30" s="140">
        <v>327</v>
      </c>
      <c r="I30" s="115">
        <v>25</v>
      </c>
      <c r="J30" s="116">
        <v>7.6452599388379205</v>
      </c>
    </row>
    <row r="31" spans="1:15" s="110" customFormat="1" ht="24.95" customHeight="1" x14ac:dyDescent="0.2">
      <c r="A31" s="193" t="s">
        <v>167</v>
      </c>
      <c r="B31" s="199" t="s">
        <v>168</v>
      </c>
      <c r="C31" s="113">
        <v>3.1956004756242566</v>
      </c>
      <c r="D31" s="115">
        <v>215</v>
      </c>
      <c r="E31" s="114">
        <v>210</v>
      </c>
      <c r="F31" s="114">
        <v>252</v>
      </c>
      <c r="G31" s="114">
        <v>169</v>
      </c>
      <c r="H31" s="140">
        <v>218</v>
      </c>
      <c r="I31" s="115">
        <v>-3</v>
      </c>
      <c r="J31" s="116">
        <v>-1.3761467889908257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1.8133174791914388</v>
      </c>
      <c r="D34" s="115">
        <v>122</v>
      </c>
      <c r="E34" s="114">
        <v>315</v>
      </c>
      <c r="F34" s="114">
        <v>243</v>
      </c>
      <c r="G34" s="114">
        <v>122</v>
      </c>
      <c r="H34" s="140">
        <v>97</v>
      </c>
      <c r="I34" s="115">
        <v>25</v>
      </c>
      <c r="J34" s="116">
        <v>25.773195876288661</v>
      </c>
    </row>
    <row r="35" spans="1:10" s="110" customFormat="1" ht="24.95" customHeight="1" x14ac:dyDescent="0.2">
      <c r="A35" s="292" t="s">
        <v>171</v>
      </c>
      <c r="B35" s="293" t="s">
        <v>172</v>
      </c>
      <c r="C35" s="113">
        <v>25.713436385255648</v>
      </c>
      <c r="D35" s="115">
        <v>1730</v>
      </c>
      <c r="E35" s="114">
        <v>1626</v>
      </c>
      <c r="F35" s="114">
        <v>2163</v>
      </c>
      <c r="G35" s="114">
        <v>1508</v>
      </c>
      <c r="H35" s="140">
        <v>1565</v>
      </c>
      <c r="I35" s="115">
        <v>165</v>
      </c>
      <c r="J35" s="116">
        <v>10.543130990415335</v>
      </c>
    </row>
    <row r="36" spans="1:10" s="110" customFormat="1" ht="24.95" customHeight="1" x14ac:dyDescent="0.2">
      <c r="A36" s="294" t="s">
        <v>173</v>
      </c>
      <c r="B36" s="295" t="s">
        <v>174</v>
      </c>
      <c r="C36" s="125">
        <v>72.473246135552913</v>
      </c>
      <c r="D36" s="143">
        <v>4876</v>
      </c>
      <c r="E36" s="144">
        <v>4165</v>
      </c>
      <c r="F36" s="144">
        <v>5143</v>
      </c>
      <c r="G36" s="144">
        <v>4320</v>
      </c>
      <c r="H36" s="145">
        <v>4766</v>
      </c>
      <c r="I36" s="143">
        <v>110</v>
      </c>
      <c r="J36" s="146">
        <v>2.3080151070079733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6728</v>
      </c>
      <c r="F11" s="264">
        <v>6106</v>
      </c>
      <c r="G11" s="264">
        <v>7549</v>
      </c>
      <c r="H11" s="264">
        <v>5950</v>
      </c>
      <c r="I11" s="265">
        <v>6428</v>
      </c>
      <c r="J11" s="263">
        <v>300</v>
      </c>
      <c r="K11" s="266">
        <v>4.667081518357187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33.665279429250894</v>
      </c>
      <c r="E13" s="115">
        <v>2265</v>
      </c>
      <c r="F13" s="114">
        <v>2416</v>
      </c>
      <c r="G13" s="114">
        <v>2543</v>
      </c>
      <c r="H13" s="114">
        <v>1964</v>
      </c>
      <c r="I13" s="140">
        <v>2253</v>
      </c>
      <c r="J13" s="115">
        <v>12</v>
      </c>
      <c r="K13" s="116">
        <v>0.53262316910785623</v>
      </c>
    </row>
    <row r="14" spans="1:17" ht="15.95" customHeight="1" x14ac:dyDescent="0.2">
      <c r="A14" s="306" t="s">
        <v>230</v>
      </c>
      <c r="B14" s="307"/>
      <c r="C14" s="308"/>
      <c r="D14" s="113">
        <v>50.029726516052321</v>
      </c>
      <c r="E14" s="115">
        <v>3366</v>
      </c>
      <c r="F14" s="114">
        <v>2908</v>
      </c>
      <c r="G14" s="114">
        <v>3927</v>
      </c>
      <c r="H14" s="114">
        <v>3126</v>
      </c>
      <c r="I14" s="140">
        <v>3221</v>
      </c>
      <c r="J14" s="115">
        <v>145</v>
      </c>
      <c r="K14" s="116">
        <v>4.5017075442409187</v>
      </c>
    </row>
    <row r="15" spans="1:17" ht="15.95" customHeight="1" x14ac:dyDescent="0.2">
      <c r="A15" s="306" t="s">
        <v>231</v>
      </c>
      <c r="B15" s="307"/>
      <c r="C15" s="308"/>
      <c r="D15" s="113">
        <v>8.2788347205707495</v>
      </c>
      <c r="E15" s="115">
        <v>557</v>
      </c>
      <c r="F15" s="114">
        <v>377</v>
      </c>
      <c r="G15" s="114">
        <v>493</v>
      </c>
      <c r="H15" s="114">
        <v>418</v>
      </c>
      <c r="I15" s="140">
        <v>467</v>
      </c>
      <c r="J15" s="115">
        <v>90</v>
      </c>
      <c r="K15" s="116">
        <v>19.271948608137045</v>
      </c>
    </row>
    <row r="16" spans="1:17" ht="15.95" customHeight="1" x14ac:dyDescent="0.2">
      <c r="A16" s="306" t="s">
        <v>232</v>
      </c>
      <c r="B16" s="307"/>
      <c r="C16" s="308"/>
      <c r="D16" s="113">
        <v>7.8329369797859689</v>
      </c>
      <c r="E16" s="115">
        <v>527</v>
      </c>
      <c r="F16" s="114">
        <v>387</v>
      </c>
      <c r="G16" s="114">
        <v>568</v>
      </c>
      <c r="H16" s="114">
        <v>432</v>
      </c>
      <c r="I16" s="140">
        <v>471</v>
      </c>
      <c r="J16" s="115">
        <v>56</v>
      </c>
      <c r="K16" s="116">
        <v>11.889596602972398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1.7092746730083235</v>
      </c>
      <c r="E18" s="115">
        <v>115</v>
      </c>
      <c r="F18" s="114">
        <v>302</v>
      </c>
      <c r="G18" s="114">
        <v>252</v>
      </c>
      <c r="H18" s="114">
        <v>118</v>
      </c>
      <c r="I18" s="140">
        <v>91</v>
      </c>
      <c r="J18" s="115">
        <v>24</v>
      </c>
      <c r="K18" s="116">
        <v>26.373626373626372</v>
      </c>
    </row>
    <row r="19" spans="1:11" ht="14.1" customHeight="1" x14ac:dyDescent="0.2">
      <c r="A19" s="306" t="s">
        <v>235</v>
      </c>
      <c r="B19" s="307" t="s">
        <v>236</v>
      </c>
      <c r="C19" s="308"/>
      <c r="D19" s="113">
        <v>1.3376932223543401</v>
      </c>
      <c r="E19" s="115">
        <v>90</v>
      </c>
      <c r="F19" s="114">
        <v>273</v>
      </c>
      <c r="G19" s="114">
        <v>219</v>
      </c>
      <c r="H19" s="114">
        <v>94</v>
      </c>
      <c r="I19" s="140">
        <v>61</v>
      </c>
      <c r="J19" s="115">
        <v>29</v>
      </c>
      <c r="K19" s="116">
        <v>47.540983606557376</v>
      </c>
    </row>
    <row r="20" spans="1:11" ht="14.1" customHeight="1" x14ac:dyDescent="0.2">
      <c r="A20" s="306">
        <v>12</v>
      </c>
      <c r="B20" s="307" t="s">
        <v>237</v>
      </c>
      <c r="C20" s="308"/>
      <c r="D20" s="113">
        <v>1.7092746730083235</v>
      </c>
      <c r="E20" s="115">
        <v>115</v>
      </c>
      <c r="F20" s="114">
        <v>71</v>
      </c>
      <c r="G20" s="114">
        <v>76</v>
      </c>
      <c r="H20" s="114">
        <v>63</v>
      </c>
      <c r="I20" s="140">
        <v>58</v>
      </c>
      <c r="J20" s="115">
        <v>57</v>
      </c>
      <c r="K20" s="116">
        <v>98.275862068965523</v>
      </c>
    </row>
    <row r="21" spans="1:11" ht="14.1" customHeight="1" x14ac:dyDescent="0.2">
      <c r="A21" s="306">
        <v>21</v>
      </c>
      <c r="B21" s="307" t="s">
        <v>238</v>
      </c>
      <c r="C21" s="308"/>
      <c r="D21" s="113">
        <v>0.41617122473246138</v>
      </c>
      <c r="E21" s="115">
        <v>28</v>
      </c>
      <c r="F21" s="114">
        <v>27</v>
      </c>
      <c r="G21" s="114">
        <v>27</v>
      </c>
      <c r="H21" s="114">
        <v>16</v>
      </c>
      <c r="I21" s="140">
        <v>9</v>
      </c>
      <c r="J21" s="115">
        <v>19</v>
      </c>
      <c r="K21" s="116">
        <v>211.11111111111111</v>
      </c>
    </row>
    <row r="22" spans="1:11" ht="14.1" customHeight="1" x14ac:dyDescent="0.2">
      <c r="A22" s="306">
        <v>22</v>
      </c>
      <c r="B22" s="307" t="s">
        <v>239</v>
      </c>
      <c r="C22" s="308"/>
      <c r="D22" s="113">
        <v>5.3656361474435199</v>
      </c>
      <c r="E22" s="115">
        <v>361</v>
      </c>
      <c r="F22" s="114">
        <v>211</v>
      </c>
      <c r="G22" s="114">
        <v>272</v>
      </c>
      <c r="H22" s="114">
        <v>248</v>
      </c>
      <c r="I22" s="140">
        <v>206</v>
      </c>
      <c r="J22" s="115">
        <v>155</v>
      </c>
      <c r="K22" s="116">
        <v>75.242718446601941</v>
      </c>
    </row>
    <row r="23" spans="1:11" ht="14.1" customHeight="1" x14ac:dyDescent="0.2">
      <c r="A23" s="306">
        <v>23</v>
      </c>
      <c r="B23" s="307" t="s">
        <v>240</v>
      </c>
      <c r="C23" s="308"/>
      <c r="D23" s="113">
        <v>1.2039239001189062</v>
      </c>
      <c r="E23" s="115">
        <v>81</v>
      </c>
      <c r="F23" s="114">
        <v>26</v>
      </c>
      <c r="G23" s="114">
        <v>42</v>
      </c>
      <c r="H23" s="114">
        <v>30</v>
      </c>
      <c r="I23" s="140">
        <v>27</v>
      </c>
      <c r="J23" s="115">
        <v>54</v>
      </c>
      <c r="K23" s="116">
        <v>200</v>
      </c>
    </row>
    <row r="24" spans="1:11" ht="14.1" customHeight="1" x14ac:dyDescent="0.2">
      <c r="A24" s="306">
        <v>24</v>
      </c>
      <c r="B24" s="307" t="s">
        <v>241</v>
      </c>
      <c r="C24" s="308"/>
      <c r="D24" s="113">
        <v>1.9470868014268727</v>
      </c>
      <c r="E24" s="115">
        <v>131</v>
      </c>
      <c r="F24" s="114">
        <v>132</v>
      </c>
      <c r="G24" s="114">
        <v>124</v>
      </c>
      <c r="H24" s="114">
        <v>158</v>
      </c>
      <c r="I24" s="140">
        <v>110</v>
      </c>
      <c r="J24" s="115">
        <v>21</v>
      </c>
      <c r="K24" s="116">
        <v>19.09090909090909</v>
      </c>
    </row>
    <row r="25" spans="1:11" ht="14.1" customHeight="1" x14ac:dyDescent="0.2">
      <c r="A25" s="306">
        <v>25</v>
      </c>
      <c r="B25" s="307" t="s">
        <v>242</v>
      </c>
      <c r="C25" s="308"/>
      <c r="D25" s="113">
        <v>4.4887039239001192</v>
      </c>
      <c r="E25" s="115">
        <v>302</v>
      </c>
      <c r="F25" s="114">
        <v>296</v>
      </c>
      <c r="G25" s="114">
        <v>324</v>
      </c>
      <c r="H25" s="114">
        <v>239</v>
      </c>
      <c r="I25" s="140">
        <v>276</v>
      </c>
      <c r="J25" s="115">
        <v>26</v>
      </c>
      <c r="K25" s="116">
        <v>9.420289855072463</v>
      </c>
    </row>
    <row r="26" spans="1:11" ht="14.1" customHeight="1" x14ac:dyDescent="0.2">
      <c r="A26" s="306">
        <v>26</v>
      </c>
      <c r="B26" s="307" t="s">
        <v>243</v>
      </c>
      <c r="C26" s="308"/>
      <c r="D26" s="113">
        <v>2.184898929845422</v>
      </c>
      <c r="E26" s="115">
        <v>147</v>
      </c>
      <c r="F26" s="114">
        <v>108</v>
      </c>
      <c r="G26" s="114">
        <v>148</v>
      </c>
      <c r="H26" s="114">
        <v>109</v>
      </c>
      <c r="I26" s="140">
        <v>166</v>
      </c>
      <c r="J26" s="115">
        <v>-19</v>
      </c>
      <c r="K26" s="116">
        <v>-11.445783132530121</v>
      </c>
    </row>
    <row r="27" spans="1:11" ht="14.1" customHeight="1" x14ac:dyDescent="0.2">
      <c r="A27" s="306">
        <v>27</v>
      </c>
      <c r="B27" s="307" t="s">
        <v>244</v>
      </c>
      <c r="C27" s="308"/>
      <c r="D27" s="113">
        <v>3.0023781212841856</v>
      </c>
      <c r="E27" s="115">
        <v>202</v>
      </c>
      <c r="F27" s="114">
        <v>112</v>
      </c>
      <c r="G27" s="114">
        <v>165</v>
      </c>
      <c r="H27" s="114">
        <v>149</v>
      </c>
      <c r="I27" s="140">
        <v>109</v>
      </c>
      <c r="J27" s="115">
        <v>93</v>
      </c>
      <c r="K27" s="116">
        <v>85.321100917431195</v>
      </c>
    </row>
    <row r="28" spans="1:11" ht="14.1" customHeight="1" x14ac:dyDescent="0.2">
      <c r="A28" s="306">
        <v>28</v>
      </c>
      <c r="B28" s="307" t="s">
        <v>245</v>
      </c>
      <c r="C28" s="308"/>
      <c r="D28" s="113">
        <v>0.10404280618311534</v>
      </c>
      <c r="E28" s="115">
        <v>7</v>
      </c>
      <c r="F28" s="114">
        <v>11</v>
      </c>
      <c r="G28" s="114">
        <v>11</v>
      </c>
      <c r="H28" s="114">
        <v>8</v>
      </c>
      <c r="I28" s="140">
        <v>8</v>
      </c>
      <c r="J28" s="115">
        <v>-1</v>
      </c>
      <c r="K28" s="116">
        <v>-12.5</v>
      </c>
    </row>
    <row r="29" spans="1:11" ht="14.1" customHeight="1" x14ac:dyDescent="0.2">
      <c r="A29" s="306">
        <v>29</v>
      </c>
      <c r="B29" s="307" t="s">
        <v>246</v>
      </c>
      <c r="C29" s="308"/>
      <c r="D29" s="113">
        <v>4.0873959571938165</v>
      </c>
      <c r="E29" s="115">
        <v>275</v>
      </c>
      <c r="F29" s="114">
        <v>228</v>
      </c>
      <c r="G29" s="114">
        <v>197</v>
      </c>
      <c r="H29" s="114">
        <v>205</v>
      </c>
      <c r="I29" s="140">
        <v>220</v>
      </c>
      <c r="J29" s="115">
        <v>55</v>
      </c>
      <c r="K29" s="116">
        <v>25</v>
      </c>
    </row>
    <row r="30" spans="1:11" ht="14.1" customHeight="1" x14ac:dyDescent="0.2">
      <c r="A30" s="306" t="s">
        <v>247</v>
      </c>
      <c r="B30" s="307" t="s">
        <v>248</v>
      </c>
      <c r="C30" s="308"/>
      <c r="D30" s="113">
        <v>1.5903686087990487</v>
      </c>
      <c r="E30" s="115">
        <v>107</v>
      </c>
      <c r="F30" s="114">
        <v>59</v>
      </c>
      <c r="G30" s="114" t="s">
        <v>513</v>
      </c>
      <c r="H30" s="114">
        <v>62</v>
      </c>
      <c r="I30" s="140" t="s">
        <v>513</v>
      </c>
      <c r="J30" s="115" t="s">
        <v>513</v>
      </c>
      <c r="K30" s="116" t="s">
        <v>513</v>
      </c>
    </row>
    <row r="31" spans="1:11" ht="14.1" customHeight="1" x14ac:dyDescent="0.2">
      <c r="A31" s="306" t="s">
        <v>249</v>
      </c>
      <c r="B31" s="307" t="s">
        <v>250</v>
      </c>
      <c r="C31" s="308"/>
      <c r="D31" s="113">
        <v>2.4375743162901307</v>
      </c>
      <c r="E31" s="115">
        <v>164</v>
      </c>
      <c r="F31" s="114">
        <v>169</v>
      </c>
      <c r="G31" s="114">
        <v>118</v>
      </c>
      <c r="H31" s="114">
        <v>143</v>
      </c>
      <c r="I31" s="140">
        <v>163</v>
      </c>
      <c r="J31" s="115">
        <v>1</v>
      </c>
      <c r="K31" s="116">
        <v>0.61349693251533743</v>
      </c>
    </row>
    <row r="32" spans="1:11" ht="14.1" customHeight="1" x14ac:dyDescent="0.2">
      <c r="A32" s="306">
        <v>31</v>
      </c>
      <c r="B32" s="307" t="s">
        <v>251</v>
      </c>
      <c r="C32" s="308"/>
      <c r="D32" s="113">
        <v>0.49048751486325803</v>
      </c>
      <c r="E32" s="115">
        <v>33</v>
      </c>
      <c r="F32" s="114">
        <v>28</v>
      </c>
      <c r="G32" s="114">
        <v>37</v>
      </c>
      <c r="H32" s="114">
        <v>33</v>
      </c>
      <c r="I32" s="140">
        <v>35</v>
      </c>
      <c r="J32" s="115">
        <v>-2</v>
      </c>
      <c r="K32" s="116">
        <v>-5.7142857142857144</v>
      </c>
    </row>
    <row r="33" spans="1:11" ht="14.1" customHeight="1" x14ac:dyDescent="0.2">
      <c r="A33" s="306">
        <v>32</v>
      </c>
      <c r="B33" s="307" t="s">
        <v>252</v>
      </c>
      <c r="C33" s="308"/>
      <c r="D33" s="113">
        <v>4.845422116527943</v>
      </c>
      <c r="E33" s="115">
        <v>326</v>
      </c>
      <c r="F33" s="114">
        <v>344</v>
      </c>
      <c r="G33" s="114">
        <v>383</v>
      </c>
      <c r="H33" s="114">
        <v>270</v>
      </c>
      <c r="I33" s="140">
        <v>256</v>
      </c>
      <c r="J33" s="115">
        <v>70</v>
      </c>
      <c r="K33" s="116">
        <v>27.34375</v>
      </c>
    </row>
    <row r="34" spans="1:11" ht="14.1" customHeight="1" x14ac:dyDescent="0.2">
      <c r="A34" s="306">
        <v>33</v>
      </c>
      <c r="B34" s="307" t="s">
        <v>253</v>
      </c>
      <c r="C34" s="308"/>
      <c r="D34" s="113">
        <v>1.382282996432818</v>
      </c>
      <c r="E34" s="115">
        <v>93</v>
      </c>
      <c r="F34" s="114">
        <v>117</v>
      </c>
      <c r="G34" s="114">
        <v>100</v>
      </c>
      <c r="H34" s="114">
        <v>96</v>
      </c>
      <c r="I34" s="140">
        <v>117</v>
      </c>
      <c r="J34" s="115">
        <v>-24</v>
      </c>
      <c r="K34" s="116">
        <v>-20.512820512820515</v>
      </c>
    </row>
    <row r="35" spans="1:11" ht="14.1" customHeight="1" x14ac:dyDescent="0.2">
      <c r="A35" s="306">
        <v>34</v>
      </c>
      <c r="B35" s="307" t="s">
        <v>254</v>
      </c>
      <c r="C35" s="308"/>
      <c r="D35" s="113">
        <v>1.8133174791914388</v>
      </c>
      <c r="E35" s="115">
        <v>122</v>
      </c>
      <c r="F35" s="114">
        <v>89</v>
      </c>
      <c r="G35" s="114">
        <v>119</v>
      </c>
      <c r="H35" s="114">
        <v>131</v>
      </c>
      <c r="I35" s="140">
        <v>120</v>
      </c>
      <c r="J35" s="115">
        <v>2</v>
      </c>
      <c r="K35" s="116">
        <v>1.6666666666666667</v>
      </c>
    </row>
    <row r="36" spans="1:11" ht="14.1" customHeight="1" x14ac:dyDescent="0.2">
      <c r="A36" s="306">
        <v>41</v>
      </c>
      <c r="B36" s="307" t="s">
        <v>255</v>
      </c>
      <c r="C36" s="308"/>
      <c r="D36" s="113">
        <v>1.3079667063020215</v>
      </c>
      <c r="E36" s="115">
        <v>88</v>
      </c>
      <c r="F36" s="114">
        <v>44</v>
      </c>
      <c r="G36" s="114">
        <v>371</v>
      </c>
      <c r="H36" s="114">
        <v>64</v>
      </c>
      <c r="I36" s="140">
        <v>128</v>
      </c>
      <c r="J36" s="115">
        <v>-40</v>
      </c>
      <c r="K36" s="116">
        <v>-31.25</v>
      </c>
    </row>
    <row r="37" spans="1:11" ht="14.1" customHeight="1" x14ac:dyDescent="0.2">
      <c r="A37" s="306">
        <v>42</v>
      </c>
      <c r="B37" s="307" t="s">
        <v>256</v>
      </c>
      <c r="C37" s="308"/>
      <c r="D37" s="113">
        <v>8.9179548156956001E-2</v>
      </c>
      <c r="E37" s="115">
        <v>6</v>
      </c>
      <c r="F37" s="114">
        <v>6</v>
      </c>
      <c r="G37" s="114">
        <v>11</v>
      </c>
      <c r="H37" s="114">
        <v>6</v>
      </c>
      <c r="I37" s="140">
        <v>8</v>
      </c>
      <c r="J37" s="115">
        <v>-2</v>
      </c>
      <c r="K37" s="116">
        <v>-25</v>
      </c>
    </row>
    <row r="38" spans="1:11" ht="14.1" customHeight="1" x14ac:dyDescent="0.2">
      <c r="A38" s="306">
        <v>43</v>
      </c>
      <c r="B38" s="307" t="s">
        <v>257</v>
      </c>
      <c r="C38" s="308"/>
      <c r="D38" s="113">
        <v>1.1890606420927468</v>
      </c>
      <c r="E38" s="115">
        <v>80</v>
      </c>
      <c r="F38" s="114">
        <v>77</v>
      </c>
      <c r="G38" s="114">
        <v>89</v>
      </c>
      <c r="H38" s="114">
        <v>78</v>
      </c>
      <c r="I38" s="140">
        <v>95</v>
      </c>
      <c r="J38" s="115">
        <v>-15</v>
      </c>
      <c r="K38" s="116">
        <v>-15.789473684210526</v>
      </c>
    </row>
    <row r="39" spans="1:11" ht="14.1" customHeight="1" x14ac:dyDescent="0.2">
      <c r="A39" s="306">
        <v>51</v>
      </c>
      <c r="B39" s="307" t="s">
        <v>258</v>
      </c>
      <c r="C39" s="308"/>
      <c r="D39" s="113">
        <v>11.17717003567182</v>
      </c>
      <c r="E39" s="115">
        <v>752</v>
      </c>
      <c r="F39" s="114">
        <v>815</v>
      </c>
      <c r="G39" s="114">
        <v>850</v>
      </c>
      <c r="H39" s="114">
        <v>741</v>
      </c>
      <c r="I39" s="140">
        <v>969</v>
      </c>
      <c r="J39" s="115">
        <v>-217</v>
      </c>
      <c r="K39" s="116">
        <v>-22.394220846233232</v>
      </c>
    </row>
    <row r="40" spans="1:11" ht="14.1" customHeight="1" x14ac:dyDescent="0.2">
      <c r="A40" s="306" t="s">
        <v>259</v>
      </c>
      <c r="B40" s="307" t="s">
        <v>260</v>
      </c>
      <c r="C40" s="308"/>
      <c r="D40" s="113">
        <v>10.092152199762188</v>
      </c>
      <c r="E40" s="115">
        <v>679</v>
      </c>
      <c r="F40" s="114">
        <v>774</v>
      </c>
      <c r="G40" s="114">
        <v>789</v>
      </c>
      <c r="H40" s="114">
        <v>701</v>
      </c>
      <c r="I40" s="140">
        <v>935</v>
      </c>
      <c r="J40" s="115">
        <v>-256</v>
      </c>
      <c r="K40" s="116">
        <v>-27.379679144385026</v>
      </c>
    </row>
    <row r="41" spans="1:11" ht="14.1" customHeight="1" x14ac:dyDescent="0.2">
      <c r="A41" s="306"/>
      <c r="B41" s="307" t="s">
        <v>261</v>
      </c>
      <c r="C41" s="308"/>
      <c r="D41" s="113">
        <v>9.126040428061831</v>
      </c>
      <c r="E41" s="115">
        <v>614</v>
      </c>
      <c r="F41" s="114">
        <v>709</v>
      </c>
      <c r="G41" s="114">
        <v>660</v>
      </c>
      <c r="H41" s="114">
        <v>669</v>
      </c>
      <c r="I41" s="140">
        <v>878</v>
      </c>
      <c r="J41" s="115">
        <v>-264</v>
      </c>
      <c r="K41" s="116">
        <v>-30.068337129840547</v>
      </c>
    </row>
    <row r="42" spans="1:11" ht="14.1" customHeight="1" x14ac:dyDescent="0.2">
      <c r="A42" s="306">
        <v>52</v>
      </c>
      <c r="B42" s="307" t="s">
        <v>262</v>
      </c>
      <c r="C42" s="308"/>
      <c r="D42" s="113">
        <v>5.6034482758620694</v>
      </c>
      <c r="E42" s="115">
        <v>377</v>
      </c>
      <c r="F42" s="114">
        <v>288</v>
      </c>
      <c r="G42" s="114">
        <v>384</v>
      </c>
      <c r="H42" s="114">
        <v>310</v>
      </c>
      <c r="I42" s="140">
        <v>369</v>
      </c>
      <c r="J42" s="115">
        <v>8</v>
      </c>
      <c r="K42" s="116">
        <v>2.168021680216802</v>
      </c>
    </row>
    <row r="43" spans="1:11" ht="14.1" customHeight="1" x14ac:dyDescent="0.2">
      <c r="A43" s="306" t="s">
        <v>263</v>
      </c>
      <c r="B43" s="307" t="s">
        <v>264</v>
      </c>
      <c r="C43" s="308"/>
      <c r="D43" s="113">
        <v>5.187277051129608</v>
      </c>
      <c r="E43" s="115">
        <v>349</v>
      </c>
      <c r="F43" s="114">
        <v>275</v>
      </c>
      <c r="G43" s="114">
        <v>342</v>
      </c>
      <c r="H43" s="114">
        <v>277</v>
      </c>
      <c r="I43" s="140">
        <v>338</v>
      </c>
      <c r="J43" s="115">
        <v>11</v>
      </c>
      <c r="K43" s="116">
        <v>3.2544378698224854</v>
      </c>
    </row>
    <row r="44" spans="1:11" ht="14.1" customHeight="1" x14ac:dyDescent="0.2">
      <c r="A44" s="306">
        <v>53</v>
      </c>
      <c r="B44" s="307" t="s">
        <v>265</v>
      </c>
      <c r="C44" s="308"/>
      <c r="D44" s="113">
        <v>0.53507728894173601</v>
      </c>
      <c r="E44" s="115">
        <v>36</v>
      </c>
      <c r="F44" s="114">
        <v>42</v>
      </c>
      <c r="G44" s="114">
        <v>51</v>
      </c>
      <c r="H44" s="114">
        <v>45</v>
      </c>
      <c r="I44" s="140">
        <v>77</v>
      </c>
      <c r="J44" s="115">
        <v>-41</v>
      </c>
      <c r="K44" s="116">
        <v>-53.246753246753244</v>
      </c>
    </row>
    <row r="45" spans="1:11" ht="14.1" customHeight="1" x14ac:dyDescent="0.2">
      <c r="A45" s="306" t="s">
        <v>266</v>
      </c>
      <c r="B45" s="307" t="s">
        <v>267</v>
      </c>
      <c r="C45" s="308"/>
      <c r="D45" s="113">
        <v>0.44589774078478001</v>
      </c>
      <c r="E45" s="115">
        <v>30</v>
      </c>
      <c r="F45" s="114">
        <v>33</v>
      </c>
      <c r="G45" s="114">
        <v>46</v>
      </c>
      <c r="H45" s="114">
        <v>39</v>
      </c>
      <c r="I45" s="140">
        <v>69</v>
      </c>
      <c r="J45" s="115">
        <v>-39</v>
      </c>
      <c r="K45" s="116">
        <v>-56.521739130434781</v>
      </c>
    </row>
    <row r="46" spans="1:11" ht="14.1" customHeight="1" x14ac:dyDescent="0.2">
      <c r="A46" s="306">
        <v>54</v>
      </c>
      <c r="B46" s="307" t="s">
        <v>268</v>
      </c>
      <c r="C46" s="308"/>
      <c r="D46" s="113">
        <v>5.4399524375743162</v>
      </c>
      <c r="E46" s="115">
        <v>366</v>
      </c>
      <c r="F46" s="114">
        <v>361</v>
      </c>
      <c r="G46" s="114">
        <v>401</v>
      </c>
      <c r="H46" s="114">
        <v>348</v>
      </c>
      <c r="I46" s="140">
        <v>411</v>
      </c>
      <c r="J46" s="115">
        <v>-45</v>
      </c>
      <c r="K46" s="116">
        <v>-10.948905109489051</v>
      </c>
    </row>
    <row r="47" spans="1:11" ht="14.1" customHeight="1" x14ac:dyDescent="0.2">
      <c r="A47" s="306">
        <v>61</v>
      </c>
      <c r="B47" s="307" t="s">
        <v>269</v>
      </c>
      <c r="C47" s="308"/>
      <c r="D47" s="113">
        <v>2.3038049940546967</v>
      </c>
      <c r="E47" s="115">
        <v>155</v>
      </c>
      <c r="F47" s="114">
        <v>126</v>
      </c>
      <c r="G47" s="114">
        <v>118</v>
      </c>
      <c r="H47" s="114">
        <v>132</v>
      </c>
      <c r="I47" s="140">
        <v>140</v>
      </c>
      <c r="J47" s="115">
        <v>15</v>
      </c>
      <c r="K47" s="116">
        <v>10.714285714285714</v>
      </c>
    </row>
    <row r="48" spans="1:11" ht="14.1" customHeight="1" x14ac:dyDescent="0.2">
      <c r="A48" s="306">
        <v>62</v>
      </c>
      <c r="B48" s="307" t="s">
        <v>270</v>
      </c>
      <c r="C48" s="308"/>
      <c r="D48" s="113">
        <v>9.3192627824019016</v>
      </c>
      <c r="E48" s="115">
        <v>627</v>
      </c>
      <c r="F48" s="114">
        <v>611</v>
      </c>
      <c r="G48" s="114">
        <v>729</v>
      </c>
      <c r="H48" s="114">
        <v>614</v>
      </c>
      <c r="I48" s="140">
        <v>563</v>
      </c>
      <c r="J48" s="115">
        <v>64</v>
      </c>
      <c r="K48" s="116">
        <v>11.367673179396093</v>
      </c>
    </row>
    <row r="49" spans="1:11" ht="14.1" customHeight="1" x14ac:dyDescent="0.2">
      <c r="A49" s="306">
        <v>63</v>
      </c>
      <c r="B49" s="307" t="s">
        <v>271</v>
      </c>
      <c r="C49" s="308"/>
      <c r="D49" s="113">
        <v>2.8834720570749108</v>
      </c>
      <c r="E49" s="115">
        <v>194</v>
      </c>
      <c r="F49" s="114">
        <v>211</v>
      </c>
      <c r="G49" s="114">
        <v>202</v>
      </c>
      <c r="H49" s="114">
        <v>190</v>
      </c>
      <c r="I49" s="140">
        <v>193</v>
      </c>
      <c r="J49" s="115">
        <v>1</v>
      </c>
      <c r="K49" s="116">
        <v>0.51813471502590669</v>
      </c>
    </row>
    <row r="50" spans="1:11" ht="14.1" customHeight="1" x14ac:dyDescent="0.2">
      <c r="A50" s="306" t="s">
        <v>272</v>
      </c>
      <c r="B50" s="307" t="s">
        <v>273</v>
      </c>
      <c r="C50" s="308"/>
      <c r="D50" s="113">
        <v>0.32699167657550537</v>
      </c>
      <c r="E50" s="115">
        <v>22</v>
      </c>
      <c r="F50" s="114">
        <v>15</v>
      </c>
      <c r="G50" s="114">
        <v>18</v>
      </c>
      <c r="H50" s="114">
        <v>22</v>
      </c>
      <c r="I50" s="140">
        <v>19</v>
      </c>
      <c r="J50" s="115">
        <v>3</v>
      </c>
      <c r="K50" s="116">
        <v>15.789473684210526</v>
      </c>
    </row>
    <row r="51" spans="1:11" ht="14.1" customHeight="1" x14ac:dyDescent="0.2">
      <c r="A51" s="306" t="s">
        <v>274</v>
      </c>
      <c r="B51" s="307" t="s">
        <v>275</v>
      </c>
      <c r="C51" s="308"/>
      <c r="D51" s="113">
        <v>2.1551724137931036</v>
      </c>
      <c r="E51" s="115">
        <v>145</v>
      </c>
      <c r="F51" s="114">
        <v>166</v>
      </c>
      <c r="G51" s="114">
        <v>162</v>
      </c>
      <c r="H51" s="114">
        <v>149</v>
      </c>
      <c r="I51" s="140">
        <v>146</v>
      </c>
      <c r="J51" s="115">
        <v>-1</v>
      </c>
      <c r="K51" s="116">
        <v>-0.68493150684931503</v>
      </c>
    </row>
    <row r="52" spans="1:11" ht="14.1" customHeight="1" x14ac:dyDescent="0.2">
      <c r="A52" s="306">
        <v>71</v>
      </c>
      <c r="B52" s="307" t="s">
        <v>276</v>
      </c>
      <c r="C52" s="308"/>
      <c r="D52" s="113">
        <v>9.2746730083234237</v>
      </c>
      <c r="E52" s="115">
        <v>624</v>
      </c>
      <c r="F52" s="114">
        <v>466</v>
      </c>
      <c r="G52" s="114">
        <v>618</v>
      </c>
      <c r="H52" s="114">
        <v>550</v>
      </c>
      <c r="I52" s="140">
        <v>605</v>
      </c>
      <c r="J52" s="115">
        <v>19</v>
      </c>
      <c r="K52" s="116">
        <v>3.1404958677685952</v>
      </c>
    </row>
    <row r="53" spans="1:11" ht="14.1" customHeight="1" x14ac:dyDescent="0.2">
      <c r="A53" s="306" t="s">
        <v>277</v>
      </c>
      <c r="B53" s="307" t="s">
        <v>278</v>
      </c>
      <c r="C53" s="308"/>
      <c r="D53" s="113">
        <v>3.0321046373365044</v>
      </c>
      <c r="E53" s="115">
        <v>204</v>
      </c>
      <c r="F53" s="114">
        <v>141</v>
      </c>
      <c r="G53" s="114">
        <v>248</v>
      </c>
      <c r="H53" s="114">
        <v>190</v>
      </c>
      <c r="I53" s="140">
        <v>234</v>
      </c>
      <c r="J53" s="115">
        <v>-30</v>
      </c>
      <c r="K53" s="116">
        <v>-12.820512820512821</v>
      </c>
    </row>
    <row r="54" spans="1:11" ht="14.1" customHeight="1" x14ac:dyDescent="0.2">
      <c r="A54" s="306" t="s">
        <v>279</v>
      </c>
      <c r="B54" s="307" t="s">
        <v>280</v>
      </c>
      <c r="C54" s="308"/>
      <c r="D54" s="113">
        <v>5.5439952437574318</v>
      </c>
      <c r="E54" s="115">
        <v>373</v>
      </c>
      <c r="F54" s="114">
        <v>297</v>
      </c>
      <c r="G54" s="114">
        <v>333</v>
      </c>
      <c r="H54" s="114">
        <v>320</v>
      </c>
      <c r="I54" s="140">
        <v>327</v>
      </c>
      <c r="J54" s="115">
        <v>46</v>
      </c>
      <c r="K54" s="116">
        <v>14.067278287461773</v>
      </c>
    </row>
    <row r="55" spans="1:11" ht="14.1" customHeight="1" x14ac:dyDescent="0.2">
      <c r="A55" s="306">
        <v>72</v>
      </c>
      <c r="B55" s="307" t="s">
        <v>281</v>
      </c>
      <c r="C55" s="308"/>
      <c r="D55" s="113">
        <v>1.9322235434007133</v>
      </c>
      <c r="E55" s="115">
        <v>130</v>
      </c>
      <c r="F55" s="114">
        <v>87</v>
      </c>
      <c r="G55" s="114">
        <v>105</v>
      </c>
      <c r="H55" s="114">
        <v>98</v>
      </c>
      <c r="I55" s="140">
        <v>138</v>
      </c>
      <c r="J55" s="115">
        <v>-8</v>
      </c>
      <c r="K55" s="116">
        <v>-5.7971014492753623</v>
      </c>
    </row>
    <row r="56" spans="1:11" ht="14.1" customHeight="1" x14ac:dyDescent="0.2">
      <c r="A56" s="306" t="s">
        <v>282</v>
      </c>
      <c r="B56" s="307" t="s">
        <v>283</v>
      </c>
      <c r="C56" s="308"/>
      <c r="D56" s="113">
        <v>0.77288941736028538</v>
      </c>
      <c r="E56" s="115">
        <v>52</v>
      </c>
      <c r="F56" s="114">
        <v>37</v>
      </c>
      <c r="G56" s="114">
        <v>51</v>
      </c>
      <c r="H56" s="114">
        <v>44</v>
      </c>
      <c r="I56" s="140">
        <v>51</v>
      </c>
      <c r="J56" s="115">
        <v>1</v>
      </c>
      <c r="K56" s="116">
        <v>1.9607843137254901</v>
      </c>
    </row>
    <row r="57" spans="1:11" ht="14.1" customHeight="1" x14ac:dyDescent="0.2">
      <c r="A57" s="306" t="s">
        <v>284</v>
      </c>
      <c r="B57" s="307" t="s">
        <v>285</v>
      </c>
      <c r="C57" s="308"/>
      <c r="D57" s="113">
        <v>0.62425683709869206</v>
      </c>
      <c r="E57" s="115">
        <v>42</v>
      </c>
      <c r="F57" s="114">
        <v>39</v>
      </c>
      <c r="G57" s="114">
        <v>43</v>
      </c>
      <c r="H57" s="114">
        <v>31</v>
      </c>
      <c r="I57" s="140">
        <v>47</v>
      </c>
      <c r="J57" s="115">
        <v>-5</v>
      </c>
      <c r="K57" s="116">
        <v>-10.638297872340425</v>
      </c>
    </row>
    <row r="58" spans="1:11" ht="14.1" customHeight="1" x14ac:dyDescent="0.2">
      <c r="A58" s="306">
        <v>73</v>
      </c>
      <c r="B58" s="307" t="s">
        <v>286</v>
      </c>
      <c r="C58" s="308"/>
      <c r="D58" s="113">
        <v>0.77288941736028538</v>
      </c>
      <c r="E58" s="115">
        <v>52</v>
      </c>
      <c r="F58" s="114">
        <v>46</v>
      </c>
      <c r="G58" s="114">
        <v>49</v>
      </c>
      <c r="H58" s="114">
        <v>61</v>
      </c>
      <c r="I58" s="140">
        <v>58</v>
      </c>
      <c r="J58" s="115">
        <v>-6</v>
      </c>
      <c r="K58" s="116">
        <v>-10.344827586206897</v>
      </c>
    </row>
    <row r="59" spans="1:11" ht="14.1" customHeight="1" x14ac:dyDescent="0.2">
      <c r="A59" s="306" t="s">
        <v>287</v>
      </c>
      <c r="B59" s="307" t="s">
        <v>288</v>
      </c>
      <c r="C59" s="308"/>
      <c r="D59" s="113">
        <v>0.59453032104637338</v>
      </c>
      <c r="E59" s="115">
        <v>40</v>
      </c>
      <c r="F59" s="114">
        <v>34</v>
      </c>
      <c r="G59" s="114">
        <v>35</v>
      </c>
      <c r="H59" s="114">
        <v>45</v>
      </c>
      <c r="I59" s="140">
        <v>38</v>
      </c>
      <c r="J59" s="115">
        <v>2</v>
      </c>
      <c r="K59" s="116">
        <v>5.2631578947368425</v>
      </c>
    </row>
    <row r="60" spans="1:11" ht="14.1" customHeight="1" x14ac:dyDescent="0.2">
      <c r="A60" s="306">
        <v>81</v>
      </c>
      <c r="B60" s="307" t="s">
        <v>289</v>
      </c>
      <c r="C60" s="308"/>
      <c r="D60" s="113">
        <v>4.6521997621878715</v>
      </c>
      <c r="E60" s="115">
        <v>313</v>
      </c>
      <c r="F60" s="114">
        <v>261</v>
      </c>
      <c r="G60" s="114">
        <v>321</v>
      </c>
      <c r="H60" s="114">
        <v>306</v>
      </c>
      <c r="I60" s="140">
        <v>284</v>
      </c>
      <c r="J60" s="115">
        <v>29</v>
      </c>
      <c r="K60" s="116">
        <v>10.211267605633802</v>
      </c>
    </row>
    <row r="61" spans="1:11" ht="14.1" customHeight="1" x14ac:dyDescent="0.2">
      <c r="A61" s="306" t="s">
        <v>290</v>
      </c>
      <c r="B61" s="307" t="s">
        <v>291</v>
      </c>
      <c r="C61" s="308"/>
      <c r="D61" s="113">
        <v>1.5309155766944114</v>
      </c>
      <c r="E61" s="115">
        <v>103</v>
      </c>
      <c r="F61" s="114">
        <v>102</v>
      </c>
      <c r="G61" s="114">
        <v>122</v>
      </c>
      <c r="H61" s="114">
        <v>112</v>
      </c>
      <c r="I61" s="140">
        <v>120</v>
      </c>
      <c r="J61" s="115">
        <v>-17</v>
      </c>
      <c r="K61" s="116">
        <v>-14.166666666666666</v>
      </c>
    </row>
    <row r="62" spans="1:11" ht="14.1" customHeight="1" x14ac:dyDescent="0.2">
      <c r="A62" s="306" t="s">
        <v>292</v>
      </c>
      <c r="B62" s="307" t="s">
        <v>293</v>
      </c>
      <c r="C62" s="308"/>
      <c r="D62" s="113">
        <v>1.5606420927467302</v>
      </c>
      <c r="E62" s="115">
        <v>105</v>
      </c>
      <c r="F62" s="114">
        <v>94</v>
      </c>
      <c r="G62" s="114">
        <v>141</v>
      </c>
      <c r="H62" s="114">
        <v>123</v>
      </c>
      <c r="I62" s="140">
        <v>71</v>
      </c>
      <c r="J62" s="115">
        <v>34</v>
      </c>
      <c r="K62" s="116">
        <v>47.887323943661968</v>
      </c>
    </row>
    <row r="63" spans="1:11" ht="14.1" customHeight="1" x14ac:dyDescent="0.2">
      <c r="A63" s="306"/>
      <c r="B63" s="307" t="s">
        <v>294</v>
      </c>
      <c r="C63" s="308"/>
      <c r="D63" s="113">
        <v>1.3971462544589774</v>
      </c>
      <c r="E63" s="115">
        <v>94</v>
      </c>
      <c r="F63" s="114">
        <v>84</v>
      </c>
      <c r="G63" s="114">
        <v>125</v>
      </c>
      <c r="H63" s="114">
        <v>108</v>
      </c>
      <c r="I63" s="140">
        <v>63</v>
      </c>
      <c r="J63" s="115">
        <v>31</v>
      </c>
      <c r="K63" s="116">
        <v>49.206349206349209</v>
      </c>
    </row>
    <row r="64" spans="1:11" ht="14.1" customHeight="1" x14ac:dyDescent="0.2">
      <c r="A64" s="306" t="s">
        <v>295</v>
      </c>
      <c r="B64" s="307" t="s">
        <v>296</v>
      </c>
      <c r="C64" s="308"/>
      <c r="D64" s="113">
        <v>0.69857312722948872</v>
      </c>
      <c r="E64" s="115">
        <v>47</v>
      </c>
      <c r="F64" s="114">
        <v>23</v>
      </c>
      <c r="G64" s="114">
        <v>21</v>
      </c>
      <c r="H64" s="114">
        <v>28</v>
      </c>
      <c r="I64" s="140">
        <v>32</v>
      </c>
      <c r="J64" s="115">
        <v>15</v>
      </c>
      <c r="K64" s="116">
        <v>46.875</v>
      </c>
    </row>
    <row r="65" spans="1:11" ht="14.1" customHeight="1" x14ac:dyDescent="0.2">
      <c r="A65" s="306" t="s">
        <v>297</v>
      </c>
      <c r="B65" s="307" t="s">
        <v>298</v>
      </c>
      <c r="C65" s="308"/>
      <c r="D65" s="113">
        <v>0.32699167657550537</v>
      </c>
      <c r="E65" s="115">
        <v>22</v>
      </c>
      <c r="F65" s="114">
        <v>21</v>
      </c>
      <c r="G65" s="114">
        <v>15</v>
      </c>
      <c r="H65" s="114">
        <v>19</v>
      </c>
      <c r="I65" s="140">
        <v>18</v>
      </c>
      <c r="J65" s="115">
        <v>4</v>
      </c>
      <c r="K65" s="116">
        <v>22.222222222222221</v>
      </c>
    </row>
    <row r="66" spans="1:11" ht="14.1" customHeight="1" x14ac:dyDescent="0.2">
      <c r="A66" s="306">
        <v>82</v>
      </c>
      <c r="B66" s="307" t="s">
        <v>299</v>
      </c>
      <c r="C66" s="308"/>
      <c r="D66" s="113">
        <v>2.5416171224732462</v>
      </c>
      <c r="E66" s="115">
        <v>171</v>
      </c>
      <c r="F66" s="114">
        <v>210</v>
      </c>
      <c r="G66" s="114">
        <v>293</v>
      </c>
      <c r="H66" s="114">
        <v>159</v>
      </c>
      <c r="I66" s="140">
        <v>186</v>
      </c>
      <c r="J66" s="115">
        <v>-15</v>
      </c>
      <c r="K66" s="116">
        <v>-8.064516129032258</v>
      </c>
    </row>
    <row r="67" spans="1:11" ht="14.1" customHeight="1" x14ac:dyDescent="0.2">
      <c r="A67" s="306" t="s">
        <v>300</v>
      </c>
      <c r="B67" s="307" t="s">
        <v>301</v>
      </c>
      <c r="C67" s="308"/>
      <c r="D67" s="113">
        <v>1.5457788347205708</v>
      </c>
      <c r="E67" s="115">
        <v>104</v>
      </c>
      <c r="F67" s="114">
        <v>146</v>
      </c>
      <c r="G67" s="114">
        <v>215</v>
      </c>
      <c r="H67" s="114">
        <v>105</v>
      </c>
      <c r="I67" s="140">
        <v>109</v>
      </c>
      <c r="J67" s="115">
        <v>-5</v>
      </c>
      <c r="K67" s="116">
        <v>-4.5871559633027523</v>
      </c>
    </row>
    <row r="68" spans="1:11" ht="14.1" customHeight="1" x14ac:dyDescent="0.2">
      <c r="A68" s="306" t="s">
        <v>302</v>
      </c>
      <c r="B68" s="307" t="s">
        <v>303</v>
      </c>
      <c r="C68" s="308"/>
      <c r="D68" s="113">
        <v>0.75802615933412609</v>
      </c>
      <c r="E68" s="115">
        <v>51</v>
      </c>
      <c r="F68" s="114">
        <v>43</v>
      </c>
      <c r="G68" s="114">
        <v>52</v>
      </c>
      <c r="H68" s="114">
        <v>31</v>
      </c>
      <c r="I68" s="140">
        <v>41</v>
      </c>
      <c r="J68" s="115">
        <v>10</v>
      </c>
      <c r="K68" s="116">
        <v>24.390243902439025</v>
      </c>
    </row>
    <row r="69" spans="1:11" ht="14.1" customHeight="1" x14ac:dyDescent="0.2">
      <c r="A69" s="306">
        <v>83</v>
      </c>
      <c r="B69" s="307" t="s">
        <v>304</v>
      </c>
      <c r="C69" s="308"/>
      <c r="D69" s="113">
        <v>3.7901307966706304</v>
      </c>
      <c r="E69" s="115">
        <v>255</v>
      </c>
      <c r="F69" s="114">
        <v>220</v>
      </c>
      <c r="G69" s="114">
        <v>420</v>
      </c>
      <c r="H69" s="114">
        <v>226</v>
      </c>
      <c r="I69" s="140">
        <v>222</v>
      </c>
      <c r="J69" s="115">
        <v>33</v>
      </c>
      <c r="K69" s="116">
        <v>14.864864864864865</v>
      </c>
    </row>
    <row r="70" spans="1:11" ht="14.1" customHeight="1" x14ac:dyDescent="0.2">
      <c r="A70" s="306" t="s">
        <v>305</v>
      </c>
      <c r="B70" s="307" t="s">
        <v>306</v>
      </c>
      <c r="C70" s="308"/>
      <c r="D70" s="113">
        <v>3.1510107015457787</v>
      </c>
      <c r="E70" s="115">
        <v>212</v>
      </c>
      <c r="F70" s="114">
        <v>182</v>
      </c>
      <c r="G70" s="114">
        <v>375</v>
      </c>
      <c r="H70" s="114">
        <v>190</v>
      </c>
      <c r="I70" s="140">
        <v>185</v>
      </c>
      <c r="J70" s="115">
        <v>27</v>
      </c>
      <c r="K70" s="116">
        <v>14.594594594594595</v>
      </c>
    </row>
    <row r="71" spans="1:11" ht="14.1" customHeight="1" x14ac:dyDescent="0.2">
      <c r="A71" s="306"/>
      <c r="B71" s="307" t="s">
        <v>307</v>
      </c>
      <c r="C71" s="308"/>
      <c r="D71" s="113">
        <v>1.828180737217598</v>
      </c>
      <c r="E71" s="115">
        <v>123</v>
      </c>
      <c r="F71" s="114">
        <v>107</v>
      </c>
      <c r="G71" s="114">
        <v>241</v>
      </c>
      <c r="H71" s="114">
        <v>97</v>
      </c>
      <c r="I71" s="140">
        <v>103</v>
      </c>
      <c r="J71" s="115">
        <v>20</v>
      </c>
      <c r="K71" s="116">
        <v>19.417475728155338</v>
      </c>
    </row>
    <row r="72" spans="1:11" ht="14.1" customHeight="1" x14ac:dyDescent="0.2">
      <c r="A72" s="306">
        <v>84</v>
      </c>
      <c r="B72" s="307" t="s">
        <v>308</v>
      </c>
      <c r="C72" s="308"/>
      <c r="D72" s="113">
        <v>0.99583828775267536</v>
      </c>
      <c r="E72" s="115">
        <v>67</v>
      </c>
      <c r="F72" s="114">
        <v>57</v>
      </c>
      <c r="G72" s="114">
        <v>156</v>
      </c>
      <c r="H72" s="114">
        <v>72</v>
      </c>
      <c r="I72" s="140">
        <v>78</v>
      </c>
      <c r="J72" s="115">
        <v>-11</v>
      </c>
      <c r="K72" s="116">
        <v>-14.102564102564102</v>
      </c>
    </row>
    <row r="73" spans="1:11" ht="14.1" customHeight="1" x14ac:dyDescent="0.2">
      <c r="A73" s="306" t="s">
        <v>309</v>
      </c>
      <c r="B73" s="307" t="s">
        <v>310</v>
      </c>
      <c r="C73" s="308"/>
      <c r="D73" s="113">
        <v>0.57966706302021398</v>
      </c>
      <c r="E73" s="115">
        <v>39</v>
      </c>
      <c r="F73" s="114">
        <v>34</v>
      </c>
      <c r="G73" s="114">
        <v>107</v>
      </c>
      <c r="H73" s="114">
        <v>51</v>
      </c>
      <c r="I73" s="140">
        <v>42</v>
      </c>
      <c r="J73" s="115">
        <v>-3</v>
      </c>
      <c r="K73" s="116">
        <v>-7.1428571428571432</v>
      </c>
    </row>
    <row r="74" spans="1:11" ht="14.1" customHeight="1" x14ac:dyDescent="0.2">
      <c r="A74" s="306" t="s">
        <v>311</v>
      </c>
      <c r="B74" s="307" t="s">
        <v>312</v>
      </c>
      <c r="C74" s="308"/>
      <c r="D74" s="113">
        <v>5.9453032104637336E-2</v>
      </c>
      <c r="E74" s="115">
        <v>4</v>
      </c>
      <c r="F74" s="114">
        <v>5</v>
      </c>
      <c r="G74" s="114">
        <v>17</v>
      </c>
      <c r="H74" s="114">
        <v>5</v>
      </c>
      <c r="I74" s="140">
        <v>7</v>
      </c>
      <c r="J74" s="115">
        <v>-3</v>
      </c>
      <c r="K74" s="116">
        <v>-42.857142857142854</v>
      </c>
    </row>
    <row r="75" spans="1:11" ht="14.1" customHeight="1" x14ac:dyDescent="0.2">
      <c r="A75" s="306" t="s">
        <v>313</v>
      </c>
      <c r="B75" s="307" t="s">
        <v>314</v>
      </c>
      <c r="C75" s="308"/>
      <c r="D75" s="113" t="s">
        <v>513</v>
      </c>
      <c r="E75" s="115" t="s">
        <v>513</v>
      </c>
      <c r="F75" s="114">
        <v>0</v>
      </c>
      <c r="G75" s="114" t="s">
        <v>513</v>
      </c>
      <c r="H75" s="114">
        <v>0</v>
      </c>
      <c r="I75" s="140" t="s">
        <v>513</v>
      </c>
      <c r="J75" s="115" t="s">
        <v>513</v>
      </c>
      <c r="K75" s="116" t="s">
        <v>513</v>
      </c>
    </row>
    <row r="76" spans="1:11" ht="14.1" customHeight="1" x14ac:dyDescent="0.2">
      <c r="A76" s="306">
        <v>91</v>
      </c>
      <c r="B76" s="307" t="s">
        <v>315</v>
      </c>
      <c r="C76" s="308"/>
      <c r="D76" s="113">
        <v>8.9179548156956001E-2</v>
      </c>
      <c r="E76" s="115">
        <v>6</v>
      </c>
      <c r="F76" s="114">
        <v>6</v>
      </c>
      <c r="G76" s="114">
        <v>4</v>
      </c>
      <c r="H76" s="114">
        <v>10</v>
      </c>
      <c r="I76" s="140">
        <v>11</v>
      </c>
      <c r="J76" s="115">
        <v>-5</v>
      </c>
      <c r="K76" s="116">
        <v>-45.454545454545453</v>
      </c>
    </row>
    <row r="77" spans="1:11" ht="14.1" customHeight="1" x14ac:dyDescent="0.2">
      <c r="A77" s="306">
        <v>92</v>
      </c>
      <c r="B77" s="307" t="s">
        <v>316</v>
      </c>
      <c r="C77" s="308"/>
      <c r="D77" s="113">
        <v>0.9363852556480381</v>
      </c>
      <c r="E77" s="115">
        <v>63</v>
      </c>
      <c r="F77" s="114">
        <v>42</v>
      </c>
      <c r="G77" s="114">
        <v>63</v>
      </c>
      <c r="H77" s="114">
        <v>31</v>
      </c>
      <c r="I77" s="140">
        <v>46</v>
      </c>
      <c r="J77" s="115">
        <v>17</v>
      </c>
      <c r="K77" s="116">
        <v>36.956521739130437</v>
      </c>
    </row>
    <row r="78" spans="1:11" ht="14.1" customHeight="1" x14ac:dyDescent="0.2">
      <c r="A78" s="306">
        <v>93</v>
      </c>
      <c r="B78" s="307" t="s">
        <v>317</v>
      </c>
      <c r="C78" s="308"/>
      <c r="D78" s="113">
        <v>0.16349583828775269</v>
      </c>
      <c r="E78" s="115">
        <v>11</v>
      </c>
      <c r="F78" s="114" t="s">
        <v>513</v>
      </c>
      <c r="G78" s="114">
        <v>11</v>
      </c>
      <c r="H78" s="114">
        <v>15</v>
      </c>
      <c r="I78" s="140">
        <v>16</v>
      </c>
      <c r="J78" s="115">
        <v>-5</v>
      </c>
      <c r="K78" s="116">
        <v>-31.25</v>
      </c>
    </row>
    <row r="79" spans="1:11" ht="14.1" customHeight="1" x14ac:dyDescent="0.2">
      <c r="A79" s="306">
        <v>94</v>
      </c>
      <c r="B79" s="307" t="s">
        <v>318</v>
      </c>
      <c r="C79" s="308"/>
      <c r="D79" s="113">
        <v>5.9453032104637336E-2</v>
      </c>
      <c r="E79" s="115">
        <v>4</v>
      </c>
      <c r="F79" s="114">
        <v>6</v>
      </c>
      <c r="G79" s="114">
        <v>8</v>
      </c>
      <c r="H79" s="114">
        <v>11</v>
      </c>
      <c r="I79" s="140">
        <v>7</v>
      </c>
      <c r="J79" s="115">
        <v>-3</v>
      </c>
      <c r="K79" s="116">
        <v>-42.857142857142854</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0.19322235434007135</v>
      </c>
      <c r="E81" s="143">
        <v>13</v>
      </c>
      <c r="F81" s="144">
        <v>18</v>
      </c>
      <c r="G81" s="144">
        <v>18</v>
      </c>
      <c r="H81" s="144">
        <v>10</v>
      </c>
      <c r="I81" s="145">
        <v>16</v>
      </c>
      <c r="J81" s="143">
        <v>-3</v>
      </c>
      <c r="K81" s="146">
        <v>-18.75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62585</v>
      </c>
      <c r="C10" s="114">
        <v>34192</v>
      </c>
      <c r="D10" s="114">
        <v>28393</v>
      </c>
      <c r="E10" s="114">
        <v>46854</v>
      </c>
      <c r="F10" s="114">
        <v>14896</v>
      </c>
      <c r="G10" s="114">
        <v>7211</v>
      </c>
      <c r="H10" s="114">
        <v>16110</v>
      </c>
      <c r="I10" s="115">
        <v>22347</v>
      </c>
      <c r="J10" s="114">
        <v>15506</v>
      </c>
      <c r="K10" s="114">
        <v>6841</v>
      </c>
      <c r="L10" s="423">
        <v>4529</v>
      </c>
      <c r="M10" s="424">
        <v>5422</v>
      </c>
    </row>
    <row r="11" spans="1:13" ht="11.1" customHeight="1" x14ac:dyDescent="0.2">
      <c r="A11" s="422" t="s">
        <v>387</v>
      </c>
      <c r="B11" s="115">
        <v>62917</v>
      </c>
      <c r="C11" s="114">
        <v>34477</v>
      </c>
      <c r="D11" s="114">
        <v>28440</v>
      </c>
      <c r="E11" s="114">
        <v>47076</v>
      </c>
      <c r="F11" s="114">
        <v>15017</v>
      </c>
      <c r="G11" s="114">
        <v>6953</v>
      </c>
      <c r="H11" s="114">
        <v>16436</v>
      </c>
      <c r="I11" s="115">
        <v>22876</v>
      </c>
      <c r="J11" s="114">
        <v>15896</v>
      </c>
      <c r="K11" s="114">
        <v>6980</v>
      </c>
      <c r="L11" s="423">
        <v>4651</v>
      </c>
      <c r="M11" s="424">
        <v>4358</v>
      </c>
    </row>
    <row r="12" spans="1:13" ht="11.1" customHeight="1" x14ac:dyDescent="0.2">
      <c r="A12" s="422" t="s">
        <v>388</v>
      </c>
      <c r="B12" s="115">
        <v>64060</v>
      </c>
      <c r="C12" s="114">
        <v>35151</v>
      </c>
      <c r="D12" s="114">
        <v>28909</v>
      </c>
      <c r="E12" s="114">
        <v>47957</v>
      </c>
      <c r="F12" s="114">
        <v>15262</v>
      </c>
      <c r="G12" s="114">
        <v>7673</v>
      </c>
      <c r="H12" s="114">
        <v>16682</v>
      </c>
      <c r="I12" s="115">
        <v>23124</v>
      </c>
      <c r="J12" s="114">
        <v>15733</v>
      </c>
      <c r="K12" s="114">
        <v>7391</v>
      </c>
      <c r="L12" s="423">
        <v>6782</v>
      </c>
      <c r="M12" s="424">
        <v>5788</v>
      </c>
    </row>
    <row r="13" spans="1:13" s="110" customFormat="1" ht="11.1" customHeight="1" x14ac:dyDescent="0.2">
      <c r="A13" s="422" t="s">
        <v>389</v>
      </c>
      <c r="B13" s="115">
        <v>63714</v>
      </c>
      <c r="C13" s="114">
        <v>34707</v>
      </c>
      <c r="D13" s="114">
        <v>29007</v>
      </c>
      <c r="E13" s="114">
        <v>47520</v>
      </c>
      <c r="F13" s="114">
        <v>15352</v>
      </c>
      <c r="G13" s="114">
        <v>7403</v>
      </c>
      <c r="H13" s="114">
        <v>16911</v>
      </c>
      <c r="I13" s="115">
        <v>23195</v>
      </c>
      <c r="J13" s="114">
        <v>15811</v>
      </c>
      <c r="K13" s="114">
        <v>7384</v>
      </c>
      <c r="L13" s="423">
        <v>3942</v>
      </c>
      <c r="M13" s="424">
        <v>4525</v>
      </c>
    </row>
    <row r="14" spans="1:13" ht="15" customHeight="1" x14ac:dyDescent="0.2">
      <c r="A14" s="422" t="s">
        <v>390</v>
      </c>
      <c r="B14" s="115">
        <v>64081</v>
      </c>
      <c r="C14" s="114">
        <v>35003</v>
      </c>
      <c r="D14" s="114">
        <v>29078</v>
      </c>
      <c r="E14" s="114">
        <v>46518</v>
      </c>
      <c r="F14" s="114">
        <v>16768</v>
      </c>
      <c r="G14" s="114">
        <v>7202</v>
      </c>
      <c r="H14" s="114">
        <v>17256</v>
      </c>
      <c r="I14" s="115">
        <v>22984</v>
      </c>
      <c r="J14" s="114">
        <v>15651</v>
      </c>
      <c r="K14" s="114">
        <v>7333</v>
      </c>
      <c r="L14" s="423">
        <v>4938</v>
      </c>
      <c r="M14" s="424">
        <v>4872</v>
      </c>
    </row>
    <row r="15" spans="1:13" ht="11.1" customHeight="1" x14ac:dyDescent="0.2">
      <c r="A15" s="422" t="s">
        <v>387</v>
      </c>
      <c r="B15" s="115">
        <v>64674</v>
      </c>
      <c r="C15" s="114">
        <v>35442</v>
      </c>
      <c r="D15" s="114">
        <v>29232</v>
      </c>
      <c r="E15" s="114">
        <v>46571</v>
      </c>
      <c r="F15" s="114">
        <v>17310</v>
      </c>
      <c r="G15" s="114">
        <v>7012</v>
      </c>
      <c r="H15" s="114">
        <v>17677</v>
      </c>
      <c r="I15" s="115">
        <v>23460</v>
      </c>
      <c r="J15" s="114">
        <v>15985</v>
      </c>
      <c r="K15" s="114">
        <v>7475</v>
      </c>
      <c r="L15" s="423">
        <v>5092</v>
      </c>
      <c r="M15" s="424">
        <v>4632</v>
      </c>
    </row>
    <row r="16" spans="1:13" ht="11.1" customHeight="1" x14ac:dyDescent="0.2">
      <c r="A16" s="422" t="s">
        <v>388</v>
      </c>
      <c r="B16" s="115">
        <v>66510</v>
      </c>
      <c r="C16" s="114">
        <v>36437</v>
      </c>
      <c r="D16" s="114">
        <v>30073</v>
      </c>
      <c r="E16" s="114">
        <v>48239</v>
      </c>
      <c r="F16" s="114">
        <v>17784</v>
      </c>
      <c r="G16" s="114">
        <v>7872</v>
      </c>
      <c r="H16" s="114">
        <v>18131</v>
      </c>
      <c r="I16" s="115">
        <v>23311</v>
      </c>
      <c r="J16" s="114">
        <v>15705</v>
      </c>
      <c r="K16" s="114">
        <v>7606</v>
      </c>
      <c r="L16" s="423">
        <v>7487</v>
      </c>
      <c r="M16" s="424">
        <v>6112</v>
      </c>
    </row>
    <row r="17" spans="1:13" s="110" customFormat="1" ht="11.1" customHeight="1" x14ac:dyDescent="0.2">
      <c r="A17" s="422" t="s">
        <v>389</v>
      </c>
      <c r="B17" s="115">
        <v>66870</v>
      </c>
      <c r="C17" s="114">
        <v>36433</v>
      </c>
      <c r="D17" s="114">
        <v>30437</v>
      </c>
      <c r="E17" s="114">
        <v>48695</v>
      </c>
      <c r="F17" s="114">
        <v>18118</v>
      </c>
      <c r="G17" s="114">
        <v>7751</v>
      </c>
      <c r="H17" s="114">
        <v>18501</v>
      </c>
      <c r="I17" s="115">
        <v>23588</v>
      </c>
      <c r="J17" s="114">
        <v>15836</v>
      </c>
      <c r="K17" s="114">
        <v>7752</v>
      </c>
      <c r="L17" s="423">
        <v>4455</v>
      </c>
      <c r="M17" s="424">
        <v>4712</v>
      </c>
    </row>
    <row r="18" spans="1:13" ht="15" customHeight="1" x14ac:dyDescent="0.2">
      <c r="A18" s="422" t="s">
        <v>391</v>
      </c>
      <c r="B18" s="115">
        <v>67102</v>
      </c>
      <c r="C18" s="114">
        <v>36418</v>
      </c>
      <c r="D18" s="114">
        <v>30684</v>
      </c>
      <c r="E18" s="114">
        <v>48372</v>
      </c>
      <c r="F18" s="114">
        <v>18664</v>
      </c>
      <c r="G18" s="114">
        <v>7511</v>
      </c>
      <c r="H18" s="114">
        <v>18817</v>
      </c>
      <c r="I18" s="115">
        <v>23202</v>
      </c>
      <c r="J18" s="114">
        <v>15609</v>
      </c>
      <c r="K18" s="114">
        <v>7593</v>
      </c>
      <c r="L18" s="423">
        <v>5510</v>
      </c>
      <c r="M18" s="424">
        <v>5503</v>
      </c>
    </row>
    <row r="19" spans="1:13" ht="11.1" customHeight="1" x14ac:dyDescent="0.2">
      <c r="A19" s="422" t="s">
        <v>387</v>
      </c>
      <c r="B19" s="115">
        <v>67336</v>
      </c>
      <c r="C19" s="114">
        <v>36690</v>
      </c>
      <c r="D19" s="114">
        <v>30646</v>
      </c>
      <c r="E19" s="114">
        <v>48450</v>
      </c>
      <c r="F19" s="114">
        <v>18829</v>
      </c>
      <c r="G19" s="114">
        <v>7232</v>
      </c>
      <c r="H19" s="114">
        <v>19130</v>
      </c>
      <c r="I19" s="115">
        <v>23672</v>
      </c>
      <c r="J19" s="114">
        <v>15878</v>
      </c>
      <c r="K19" s="114">
        <v>7794</v>
      </c>
      <c r="L19" s="423">
        <v>4981</v>
      </c>
      <c r="M19" s="424">
        <v>4688</v>
      </c>
    </row>
    <row r="20" spans="1:13" ht="11.1" customHeight="1" x14ac:dyDescent="0.2">
      <c r="A20" s="422" t="s">
        <v>388</v>
      </c>
      <c r="B20" s="115">
        <v>68452</v>
      </c>
      <c r="C20" s="114">
        <v>37304</v>
      </c>
      <c r="D20" s="114">
        <v>31148</v>
      </c>
      <c r="E20" s="114">
        <v>49321</v>
      </c>
      <c r="F20" s="114">
        <v>19067</v>
      </c>
      <c r="G20" s="114">
        <v>7949</v>
      </c>
      <c r="H20" s="114">
        <v>19341</v>
      </c>
      <c r="I20" s="115">
        <v>23633</v>
      </c>
      <c r="J20" s="114">
        <v>15680</v>
      </c>
      <c r="K20" s="114">
        <v>7953</v>
      </c>
      <c r="L20" s="423">
        <v>6689</v>
      </c>
      <c r="M20" s="424">
        <v>5791</v>
      </c>
    </row>
    <row r="21" spans="1:13" s="110" customFormat="1" ht="11.1" customHeight="1" x14ac:dyDescent="0.2">
      <c r="A21" s="422" t="s">
        <v>389</v>
      </c>
      <c r="B21" s="115">
        <v>66950</v>
      </c>
      <c r="C21" s="114">
        <v>35829</v>
      </c>
      <c r="D21" s="114">
        <v>31121</v>
      </c>
      <c r="E21" s="114">
        <v>47698</v>
      </c>
      <c r="F21" s="114">
        <v>19236</v>
      </c>
      <c r="G21" s="114">
        <v>7557</v>
      </c>
      <c r="H21" s="114">
        <v>19017</v>
      </c>
      <c r="I21" s="115">
        <v>23819</v>
      </c>
      <c r="J21" s="114">
        <v>15774</v>
      </c>
      <c r="K21" s="114">
        <v>8045</v>
      </c>
      <c r="L21" s="423">
        <v>4014</v>
      </c>
      <c r="M21" s="424">
        <v>4556</v>
      </c>
    </row>
    <row r="22" spans="1:13" ht="15" customHeight="1" x14ac:dyDescent="0.2">
      <c r="A22" s="422" t="s">
        <v>392</v>
      </c>
      <c r="B22" s="115">
        <v>66654</v>
      </c>
      <c r="C22" s="114">
        <v>35654</v>
      </c>
      <c r="D22" s="114">
        <v>31000</v>
      </c>
      <c r="E22" s="114">
        <v>47273</v>
      </c>
      <c r="F22" s="114">
        <v>19315</v>
      </c>
      <c r="G22" s="114">
        <v>7205</v>
      </c>
      <c r="H22" s="114">
        <v>19281</v>
      </c>
      <c r="I22" s="115">
        <v>23509</v>
      </c>
      <c r="J22" s="114">
        <v>15628</v>
      </c>
      <c r="K22" s="114">
        <v>7881</v>
      </c>
      <c r="L22" s="423">
        <v>4788</v>
      </c>
      <c r="M22" s="424">
        <v>5039</v>
      </c>
    </row>
    <row r="23" spans="1:13" ht="11.1" customHeight="1" x14ac:dyDescent="0.2">
      <c r="A23" s="422" t="s">
        <v>387</v>
      </c>
      <c r="B23" s="115">
        <v>66925</v>
      </c>
      <c r="C23" s="114">
        <v>35929</v>
      </c>
      <c r="D23" s="114">
        <v>30996</v>
      </c>
      <c r="E23" s="114">
        <v>47304</v>
      </c>
      <c r="F23" s="114">
        <v>19530</v>
      </c>
      <c r="G23" s="114">
        <v>6907</v>
      </c>
      <c r="H23" s="114">
        <v>19671</v>
      </c>
      <c r="I23" s="115">
        <v>23982</v>
      </c>
      <c r="J23" s="114">
        <v>15920</v>
      </c>
      <c r="K23" s="114">
        <v>8062</v>
      </c>
      <c r="L23" s="423">
        <v>4579</v>
      </c>
      <c r="M23" s="424">
        <v>4440</v>
      </c>
    </row>
    <row r="24" spans="1:13" ht="11.1" customHeight="1" x14ac:dyDescent="0.2">
      <c r="A24" s="422" t="s">
        <v>388</v>
      </c>
      <c r="B24" s="115">
        <v>68173</v>
      </c>
      <c r="C24" s="114">
        <v>36645</v>
      </c>
      <c r="D24" s="114">
        <v>31528</v>
      </c>
      <c r="E24" s="114">
        <v>47629</v>
      </c>
      <c r="F24" s="114">
        <v>19716</v>
      </c>
      <c r="G24" s="114">
        <v>7612</v>
      </c>
      <c r="H24" s="114">
        <v>19939</v>
      </c>
      <c r="I24" s="115">
        <v>23945</v>
      </c>
      <c r="J24" s="114">
        <v>15729</v>
      </c>
      <c r="K24" s="114">
        <v>8216</v>
      </c>
      <c r="L24" s="423">
        <v>6420</v>
      </c>
      <c r="M24" s="424">
        <v>5548</v>
      </c>
    </row>
    <row r="25" spans="1:13" s="110" customFormat="1" ht="11.1" customHeight="1" x14ac:dyDescent="0.2">
      <c r="A25" s="422" t="s">
        <v>389</v>
      </c>
      <c r="B25" s="115">
        <v>67835</v>
      </c>
      <c r="C25" s="114">
        <v>36198</v>
      </c>
      <c r="D25" s="114">
        <v>31637</v>
      </c>
      <c r="E25" s="114">
        <v>47014</v>
      </c>
      <c r="F25" s="114">
        <v>20001</v>
      </c>
      <c r="G25" s="114">
        <v>7318</v>
      </c>
      <c r="H25" s="114">
        <v>20166</v>
      </c>
      <c r="I25" s="115">
        <v>24236</v>
      </c>
      <c r="J25" s="114">
        <v>15909</v>
      </c>
      <c r="K25" s="114">
        <v>8327</v>
      </c>
      <c r="L25" s="423">
        <v>4217</v>
      </c>
      <c r="M25" s="424">
        <v>4700</v>
      </c>
    </row>
    <row r="26" spans="1:13" ht="15" customHeight="1" x14ac:dyDescent="0.2">
      <c r="A26" s="422" t="s">
        <v>393</v>
      </c>
      <c r="B26" s="115">
        <v>67884</v>
      </c>
      <c r="C26" s="114">
        <v>36239</v>
      </c>
      <c r="D26" s="114">
        <v>31645</v>
      </c>
      <c r="E26" s="114">
        <v>46841</v>
      </c>
      <c r="F26" s="114">
        <v>20225</v>
      </c>
      <c r="G26" s="114">
        <v>7111</v>
      </c>
      <c r="H26" s="114">
        <v>20436</v>
      </c>
      <c r="I26" s="115">
        <v>23909</v>
      </c>
      <c r="J26" s="114">
        <v>15713</v>
      </c>
      <c r="K26" s="114">
        <v>8196</v>
      </c>
      <c r="L26" s="423">
        <v>6218</v>
      </c>
      <c r="M26" s="424">
        <v>6060</v>
      </c>
    </row>
    <row r="27" spans="1:13" ht="11.1" customHeight="1" x14ac:dyDescent="0.2">
      <c r="A27" s="422" t="s">
        <v>387</v>
      </c>
      <c r="B27" s="115">
        <v>68843</v>
      </c>
      <c r="C27" s="114">
        <v>36770</v>
      </c>
      <c r="D27" s="114">
        <v>32073</v>
      </c>
      <c r="E27" s="114">
        <v>47454</v>
      </c>
      <c r="F27" s="114">
        <v>20568</v>
      </c>
      <c r="G27" s="114">
        <v>7151</v>
      </c>
      <c r="H27" s="114">
        <v>20742</v>
      </c>
      <c r="I27" s="115">
        <v>24551</v>
      </c>
      <c r="J27" s="114">
        <v>16158</v>
      </c>
      <c r="K27" s="114">
        <v>8393</v>
      </c>
      <c r="L27" s="423">
        <v>5483</v>
      </c>
      <c r="M27" s="424">
        <v>4452</v>
      </c>
    </row>
    <row r="28" spans="1:13" ht="11.1" customHeight="1" x14ac:dyDescent="0.2">
      <c r="A28" s="422" t="s">
        <v>388</v>
      </c>
      <c r="B28" s="115">
        <v>69750</v>
      </c>
      <c r="C28" s="114">
        <v>37324</v>
      </c>
      <c r="D28" s="114">
        <v>32426</v>
      </c>
      <c r="E28" s="114">
        <v>48261</v>
      </c>
      <c r="F28" s="114">
        <v>20694</v>
      </c>
      <c r="G28" s="114">
        <v>7770</v>
      </c>
      <c r="H28" s="114">
        <v>20954</v>
      </c>
      <c r="I28" s="115">
        <v>24818</v>
      </c>
      <c r="J28" s="114">
        <v>16116</v>
      </c>
      <c r="K28" s="114">
        <v>8702</v>
      </c>
      <c r="L28" s="423">
        <v>6808</v>
      </c>
      <c r="M28" s="424">
        <v>6181</v>
      </c>
    </row>
    <row r="29" spans="1:13" s="110" customFormat="1" ht="11.1" customHeight="1" x14ac:dyDescent="0.2">
      <c r="A29" s="422" t="s">
        <v>389</v>
      </c>
      <c r="B29" s="115">
        <v>69221</v>
      </c>
      <c r="C29" s="114">
        <v>36946</v>
      </c>
      <c r="D29" s="114">
        <v>32275</v>
      </c>
      <c r="E29" s="114">
        <v>48387</v>
      </c>
      <c r="F29" s="114">
        <v>20818</v>
      </c>
      <c r="G29" s="114">
        <v>7487</v>
      </c>
      <c r="H29" s="114">
        <v>21072</v>
      </c>
      <c r="I29" s="115">
        <v>24718</v>
      </c>
      <c r="J29" s="114">
        <v>15986</v>
      </c>
      <c r="K29" s="114">
        <v>8732</v>
      </c>
      <c r="L29" s="423">
        <v>4734</v>
      </c>
      <c r="M29" s="424">
        <v>5232</v>
      </c>
    </row>
    <row r="30" spans="1:13" ht="15" customHeight="1" x14ac:dyDescent="0.2">
      <c r="A30" s="422" t="s">
        <v>394</v>
      </c>
      <c r="B30" s="115">
        <v>69461</v>
      </c>
      <c r="C30" s="114">
        <v>37086</v>
      </c>
      <c r="D30" s="114">
        <v>32375</v>
      </c>
      <c r="E30" s="114">
        <v>48211</v>
      </c>
      <c r="F30" s="114">
        <v>21236</v>
      </c>
      <c r="G30" s="114">
        <v>7314</v>
      </c>
      <c r="H30" s="114">
        <v>21394</v>
      </c>
      <c r="I30" s="115">
        <v>23879</v>
      </c>
      <c r="J30" s="114">
        <v>15377</v>
      </c>
      <c r="K30" s="114">
        <v>8502</v>
      </c>
      <c r="L30" s="423">
        <v>5981</v>
      </c>
      <c r="M30" s="424">
        <v>5789</v>
      </c>
    </row>
    <row r="31" spans="1:13" ht="11.1" customHeight="1" x14ac:dyDescent="0.2">
      <c r="A31" s="422" t="s">
        <v>387</v>
      </c>
      <c r="B31" s="115">
        <v>70002</v>
      </c>
      <c r="C31" s="114">
        <v>37530</v>
      </c>
      <c r="D31" s="114">
        <v>32472</v>
      </c>
      <c r="E31" s="114">
        <v>48387</v>
      </c>
      <c r="F31" s="114">
        <v>21603</v>
      </c>
      <c r="G31" s="114">
        <v>7215</v>
      </c>
      <c r="H31" s="114">
        <v>21693</v>
      </c>
      <c r="I31" s="115">
        <v>24269</v>
      </c>
      <c r="J31" s="114">
        <v>15597</v>
      </c>
      <c r="K31" s="114">
        <v>8672</v>
      </c>
      <c r="L31" s="423">
        <v>5185</v>
      </c>
      <c r="M31" s="424">
        <v>4693</v>
      </c>
    </row>
    <row r="32" spans="1:13" ht="11.1" customHeight="1" x14ac:dyDescent="0.2">
      <c r="A32" s="422" t="s">
        <v>388</v>
      </c>
      <c r="B32" s="115">
        <v>71433</v>
      </c>
      <c r="C32" s="114">
        <v>38434</v>
      </c>
      <c r="D32" s="114">
        <v>32999</v>
      </c>
      <c r="E32" s="114">
        <v>49562</v>
      </c>
      <c r="F32" s="114">
        <v>21867</v>
      </c>
      <c r="G32" s="114">
        <v>7833</v>
      </c>
      <c r="H32" s="114">
        <v>21996</v>
      </c>
      <c r="I32" s="115">
        <v>24240</v>
      </c>
      <c r="J32" s="114">
        <v>15421</v>
      </c>
      <c r="K32" s="114">
        <v>8819</v>
      </c>
      <c r="L32" s="423">
        <v>8116</v>
      </c>
      <c r="M32" s="424">
        <v>7070</v>
      </c>
    </row>
    <row r="33" spans="1:13" s="110" customFormat="1" ht="11.1" customHeight="1" x14ac:dyDescent="0.2">
      <c r="A33" s="422" t="s">
        <v>389</v>
      </c>
      <c r="B33" s="115">
        <v>71977</v>
      </c>
      <c r="C33" s="114">
        <v>38800</v>
      </c>
      <c r="D33" s="114">
        <v>33177</v>
      </c>
      <c r="E33" s="114">
        <v>49839</v>
      </c>
      <c r="F33" s="114">
        <v>22134</v>
      </c>
      <c r="G33" s="114">
        <v>7640</v>
      </c>
      <c r="H33" s="114">
        <v>22424</v>
      </c>
      <c r="I33" s="115">
        <v>24167</v>
      </c>
      <c r="J33" s="114">
        <v>15378</v>
      </c>
      <c r="K33" s="114">
        <v>8789</v>
      </c>
      <c r="L33" s="423">
        <v>4919</v>
      </c>
      <c r="M33" s="424">
        <v>5119</v>
      </c>
    </row>
    <row r="34" spans="1:13" ht="15" customHeight="1" x14ac:dyDescent="0.2">
      <c r="A34" s="422" t="s">
        <v>395</v>
      </c>
      <c r="B34" s="115">
        <v>72147</v>
      </c>
      <c r="C34" s="114">
        <v>38980</v>
      </c>
      <c r="D34" s="114">
        <v>33167</v>
      </c>
      <c r="E34" s="114">
        <v>50002</v>
      </c>
      <c r="F34" s="114">
        <v>22142</v>
      </c>
      <c r="G34" s="114">
        <v>7445</v>
      </c>
      <c r="H34" s="114">
        <v>22734</v>
      </c>
      <c r="I34" s="115">
        <v>23977</v>
      </c>
      <c r="J34" s="114">
        <v>15174</v>
      </c>
      <c r="K34" s="114">
        <v>8803</v>
      </c>
      <c r="L34" s="423">
        <v>5906</v>
      </c>
      <c r="M34" s="424">
        <v>5734</v>
      </c>
    </row>
    <row r="35" spans="1:13" ht="11.1" customHeight="1" x14ac:dyDescent="0.2">
      <c r="A35" s="422" t="s">
        <v>387</v>
      </c>
      <c r="B35" s="115">
        <v>72534</v>
      </c>
      <c r="C35" s="114">
        <v>39297</v>
      </c>
      <c r="D35" s="114">
        <v>33237</v>
      </c>
      <c r="E35" s="114">
        <v>50107</v>
      </c>
      <c r="F35" s="114">
        <v>22426</v>
      </c>
      <c r="G35" s="114">
        <v>7196</v>
      </c>
      <c r="H35" s="114">
        <v>23021</v>
      </c>
      <c r="I35" s="115">
        <v>24415</v>
      </c>
      <c r="J35" s="114">
        <v>15519</v>
      </c>
      <c r="K35" s="114">
        <v>8896</v>
      </c>
      <c r="L35" s="423">
        <v>5327</v>
      </c>
      <c r="M35" s="424">
        <v>4976</v>
      </c>
    </row>
    <row r="36" spans="1:13" ht="11.1" customHeight="1" x14ac:dyDescent="0.2">
      <c r="A36" s="422" t="s">
        <v>388</v>
      </c>
      <c r="B36" s="115">
        <v>73647</v>
      </c>
      <c r="C36" s="114">
        <v>40123</v>
      </c>
      <c r="D36" s="114">
        <v>33524</v>
      </c>
      <c r="E36" s="114">
        <v>51016</v>
      </c>
      <c r="F36" s="114">
        <v>22630</v>
      </c>
      <c r="G36" s="114">
        <v>7818</v>
      </c>
      <c r="H36" s="114">
        <v>23347</v>
      </c>
      <c r="I36" s="115">
        <v>24344</v>
      </c>
      <c r="J36" s="114">
        <v>15187</v>
      </c>
      <c r="K36" s="114">
        <v>9157</v>
      </c>
      <c r="L36" s="423">
        <v>7632</v>
      </c>
      <c r="M36" s="424">
        <v>6700</v>
      </c>
    </row>
    <row r="37" spans="1:13" s="110" customFormat="1" ht="11.1" customHeight="1" x14ac:dyDescent="0.2">
      <c r="A37" s="422" t="s">
        <v>389</v>
      </c>
      <c r="B37" s="115">
        <v>73750</v>
      </c>
      <c r="C37" s="114">
        <v>40080</v>
      </c>
      <c r="D37" s="114">
        <v>33670</v>
      </c>
      <c r="E37" s="114">
        <v>50805</v>
      </c>
      <c r="F37" s="114">
        <v>22945</v>
      </c>
      <c r="G37" s="114">
        <v>7684</v>
      </c>
      <c r="H37" s="114">
        <v>23630</v>
      </c>
      <c r="I37" s="115">
        <v>24098</v>
      </c>
      <c r="J37" s="114">
        <v>15037</v>
      </c>
      <c r="K37" s="114">
        <v>9061</v>
      </c>
      <c r="L37" s="423">
        <v>5578</v>
      </c>
      <c r="M37" s="424">
        <v>5579</v>
      </c>
    </row>
    <row r="38" spans="1:13" ht="15" customHeight="1" x14ac:dyDescent="0.2">
      <c r="A38" s="425" t="s">
        <v>396</v>
      </c>
      <c r="B38" s="115">
        <v>74245</v>
      </c>
      <c r="C38" s="114">
        <v>40388</v>
      </c>
      <c r="D38" s="114">
        <v>33857</v>
      </c>
      <c r="E38" s="114">
        <v>51001</v>
      </c>
      <c r="F38" s="114">
        <v>23244</v>
      </c>
      <c r="G38" s="114">
        <v>7485</v>
      </c>
      <c r="H38" s="114">
        <v>23907</v>
      </c>
      <c r="I38" s="115">
        <v>23889</v>
      </c>
      <c r="J38" s="114">
        <v>14922</v>
      </c>
      <c r="K38" s="114">
        <v>8967</v>
      </c>
      <c r="L38" s="423">
        <v>6386</v>
      </c>
      <c r="M38" s="424">
        <v>6016</v>
      </c>
    </row>
    <row r="39" spans="1:13" ht="11.1" customHeight="1" x14ac:dyDescent="0.2">
      <c r="A39" s="422" t="s">
        <v>387</v>
      </c>
      <c r="B39" s="115">
        <v>74525</v>
      </c>
      <c r="C39" s="114">
        <v>40668</v>
      </c>
      <c r="D39" s="114">
        <v>33857</v>
      </c>
      <c r="E39" s="114">
        <v>50928</v>
      </c>
      <c r="F39" s="114">
        <v>23597</v>
      </c>
      <c r="G39" s="114">
        <v>7223</v>
      </c>
      <c r="H39" s="114">
        <v>24301</v>
      </c>
      <c r="I39" s="115">
        <v>24630</v>
      </c>
      <c r="J39" s="114">
        <v>15305</v>
      </c>
      <c r="K39" s="114">
        <v>9325</v>
      </c>
      <c r="L39" s="423">
        <v>5701</v>
      </c>
      <c r="M39" s="424">
        <v>5292</v>
      </c>
    </row>
    <row r="40" spans="1:13" ht="11.1" customHeight="1" x14ac:dyDescent="0.2">
      <c r="A40" s="425" t="s">
        <v>388</v>
      </c>
      <c r="B40" s="115">
        <v>76053</v>
      </c>
      <c r="C40" s="114">
        <v>41622</v>
      </c>
      <c r="D40" s="114">
        <v>34431</v>
      </c>
      <c r="E40" s="114">
        <v>52256</v>
      </c>
      <c r="F40" s="114">
        <v>23797</v>
      </c>
      <c r="G40" s="114">
        <v>8007</v>
      </c>
      <c r="H40" s="114">
        <v>24556</v>
      </c>
      <c r="I40" s="115">
        <v>24794</v>
      </c>
      <c r="J40" s="114">
        <v>15080</v>
      </c>
      <c r="K40" s="114">
        <v>9714</v>
      </c>
      <c r="L40" s="423">
        <v>7833</v>
      </c>
      <c r="M40" s="424">
        <v>6673</v>
      </c>
    </row>
    <row r="41" spans="1:13" s="110" customFormat="1" ht="11.1" customHeight="1" x14ac:dyDescent="0.2">
      <c r="A41" s="422" t="s">
        <v>389</v>
      </c>
      <c r="B41" s="115">
        <v>75993</v>
      </c>
      <c r="C41" s="114">
        <v>41390</v>
      </c>
      <c r="D41" s="114">
        <v>34603</v>
      </c>
      <c r="E41" s="114">
        <v>51833</v>
      </c>
      <c r="F41" s="114">
        <v>24160</v>
      </c>
      <c r="G41" s="114">
        <v>7844</v>
      </c>
      <c r="H41" s="114">
        <v>24762</v>
      </c>
      <c r="I41" s="115">
        <v>24841</v>
      </c>
      <c r="J41" s="114">
        <v>15005</v>
      </c>
      <c r="K41" s="114">
        <v>9836</v>
      </c>
      <c r="L41" s="423">
        <v>5754</v>
      </c>
      <c r="M41" s="424">
        <v>5888</v>
      </c>
    </row>
    <row r="42" spans="1:13" ht="15" customHeight="1" x14ac:dyDescent="0.2">
      <c r="A42" s="422" t="s">
        <v>397</v>
      </c>
      <c r="B42" s="115">
        <v>76207</v>
      </c>
      <c r="C42" s="114">
        <v>41588</v>
      </c>
      <c r="D42" s="114">
        <v>34619</v>
      </c>
      <c r="E42" s="114">
        <v>51894</v>
      </c>
      <c r="F42" s="114">
        <v>24313</v>
      </c>
      <c r="G42" s="114">
        <v>7746</v>
      </c>
      <c r="H42" s="114">
        <v>24968</v>
      </c>
      <c r="I42" s="115">
        <v>24467</v>
      </c>
      <c r="J42" s="114">
        <v>14754</v>
      </c>
      <c r="K42" s="114">
        <v>9713</v>
      </c>
      <c r="L42" s="423">
        <v>6562</v>
      </c>
      <c r="M42" s="424">
        <v>6235</v>
      </c>
    </row>
    <row r="43" spans="1:13" ht="11.1" customHeight="1" x14ac:dyDescent="0.2">
      <c r="A43" s="422" t="s">
        <v>387</v>
      </c>
      <c r="B43" s="115">
        <v>76724</v>
      </c>
      <c r="C43" s="114">
        <v>42039</v>
      </c>
      <c r="D43" s="114">
        <v>34685</v>
      </c>
      <c r="E43" s="114">
        <v>52168</v>
      </c>
      <c r="F43" s="114">
        <v>24556</v>
      </c>
      <c r="G43" s="114">
        <v>7617</v>
      </c>
      <c r="H43" s="114">
        <v>25461</v>
      </c>
      <c r="I43" s="115">
        <v>25013</v>
      </c>
      <c r="J43" s="114">
        <v>15084</v>
      </c>
      <c r="K43" s="114">
        <v>9929</v>
      </c>
      <c r="L43" s="423">
        <v>5964</v>
      </c>
      <c r="M43" s="424">
        <v>5668</v>
      </c>
    </row>
    <row r="44" spans="1:13" ht="11.1" customHeight="1" x14ac:dyDescent="0.2">
      <c r="A44" s="422" t="s">
        <v>388</v>
      </c>
      <c r="B44" s="115">
        <v>78056</v>
      </c>
      <c r="C44" s="114">
        <v>42762</v>
      </c>
      <c r="D44" s="114">
        <v>35294</v>
      </c>
      <c r="E44" s="114">
        <v>53300</v>
      </c>
      <c r="F44" s="114">
        <v>24756</v>
      </c>
      <c r="G44" s="114">
        <v>8280</v>
      </c>
      <c r="H44" s="114">
        <v>25784</v>
      </c>
      <c r="I44" s="115">
        <v>24722</v>
      </c>
      <c r="J44" s="114">
        <v>14612</v>
      </c>
      <c r="K44" s="114">
        <v>10110</v>
      </c>
      <c r="L44" s="423">
        <v>8154</v>
      </c>
      <c r="M44" s="424">
        <v>6979</v>
      </c>
    </row>
    <row r="45" spans="1:13" s="110" customFormat="1" ht="11.1" customHeight="1" x14ac:dyDescent="0.2">
      <c r="A45" s="422" t="s">
        <v>389</v>
      </c>
      <c r="B45" s="115">
        <v>77860</v>
      </c>
      <c r="C45" s="114">
        <v>42552</v>
      </c>
      <c r="D45" s="114">
        <v>35308</v>
      </c>
      <c r="E45" s="114">
        <v>52974</v>
      </c>
      <c r="F45" s="114">
        <v>24886</v>
      </c>
      <c r="G45" s="114">
        <v>8136</v>
      </c>
      <c r="H45" s="114">
        <v>25870</v>
      </c>
      <c r="I45" s="115">
        <v>24411</v>
      </c>
      <c r="J45" s="114">
        <v>14436</v>
      </c>
      <c r="K45" s="114">
        <v>9975</v>
      </c>
      <c r="L45" s="423">
        <v>5486</v>
      </c>
      <c r="M45" s="424">
        <v>5791</v>
      </c>
    </row>
    <row r="46" spans="1:13" ht="15" customHeight="1" x14ac:dyDescent="0.2">
      <c r="A46" s="422" t="s">
        <v>398</v>
      </c>
      <c r="B46" s="115">
        <v>77034</v>
      </c>
      <c r="C46" s="114">
        <v>42314</v>
      </c>
      <c r="D46" s="114">
        <v>34720</v>
      </c>
      <c r="E46" s="114">
        <v>52282</v>
      </c>
      <c r="F46" s="114">
        <v>24752</v>
      </c>
      <c r="G46" s="114">
        <v>7771</v>
      </c>
      <c r="H46" s="114">
        <v>25957</v>
      </c>
      <c r="I46" s="115">
        <v>23995</v>
      </c>
      <c r="J46" s="114">
        <v>14191</v>
      </c>
      <c r="K46" s="114">
        <v>9804</v>
      </c>
      <c r="L46" s="423">
        <v>6238</v>
      </c>
      <c r="M46" s="424">
        <v>6428</v>
      </c>
    </row>
    <row r="47" spans="1:13" ht="11.1" customHeight="1" x14ac:dyDescent="0.2">
      <c r="A47" s="422" t="s">
        <v>387</v>
      </c>
      <c r="B47" s="115">
        <v>77339</v>
      </c>
      <c r="C47" s="114">
        <v>42574</v>
      </c>
      <c r="D47" s="114">
        <v>34765</v>
      </c>
      <c r="E47" s="114">
        <v>52295</v>
      </c>
      <c r="F47" s="114">
        <v>25044</v>
      </c>
      <c r="G47" s="114">
        <v>7528</v>
      </c>
      <c r="H47" s="114">
        <v>26369</v>
      </c>
      <c r="I47" s="115">
        <v>24274</v>
      </c>
      <c r="J47" s="114">
        <v>14325</v>
      </c>
      <c r="K47" s="114">
        <v>9949</v>
      </c>
      <c r="L47" s="423">
        <v>6150</v>
      </c>
      <c r="M47" s="424">
        <v>5950</v>
      </c>
    </row>
    <row r="48" spans="1:13" ht="11.1" customHeight="1" x14ac:dyDescent="0.2">
      <c r="A48" s="422" t="s">
        <v>388</v>
      </c>
      <c r="B48" s="115">
        <v>78566</v>
      </c>
      <c r="C48" s="114">
        <v>43373</v>
      </c>
      <c r="D48" s="114">
        <v>35193</v>
      </c>
      <c r="E48" s="114">
        <v>53281</v>
      </c>
      <c r="F48" s="114">
        <v>25285</v>
      </c>
      <c r="G48" s="114">
        <v>8170</v>
      </c>
      <c r="H48" s="114">
        <v>26738</v>
      </c>
      <c r="I48" s="115">
        <v>24230</v>
      </c>
      <c r="J48" s="114">
        <v>14012</v>
      </c>
      <c r="K48" s="114">
        <v>10218</v>
      </c>
      <c r="L48" s="423">
        <v>8597</v>
      </c>
      <c r="M48" s="424">
        <v>7549</v>
      </c>
    </row>
    <row r="49" spans="1:17" s="110" customFormat="1" ht="11.1" customHeight="1" x14ac:dyDescent="0.2">
      <c r="A49" s="422" t="s">
        <v>389</v>
      </c>
      <c r="B49" s="115">
        <v>78061</v>
      </c>
      <c r="C49" s="114">
        <v>42920</v>
      </c>
      <c r="D49" s="114">
        <v>35141</v>
      </c>
      <c r="E49" s="114">
        <v>52774</v>
      </c>
      <c r="F49" s="114">
        <v>25287</v>
      </c>
      <c r="G49" s="114">
        <v>7831</v>
      </c>
      <c r="H49" s="114">
        <v>26760</v>
      </c>
      <c r="I49" s="115">
        <v>24028</v>
      </c>
      <c r="J49" s="114">
        <v>13869</v>
      </c>
      <c r="K49" s="114">
        <v>10159</v>
      </c>
      <c r="L49" s="423">
        <v>5482</v>
      </c>
      <c r="M49" s="424">
        <v>6106</v>
      </c>
    </row>
    <row r="50" spans="1:17" ht="15" customHeight="1" x14ac:dyDescent="0.2">
      <c r="A50" s="422" t="s">
        <v>399</v>
      </c>
      <c r="B50" s="143">
        <v>78506</v>
      </c>
      <c r="C50" s="144">
        <v>43201</v>
      </c>
      <c r="D50" s="144">
        <v>35305</v>
      </c>
      <c r="E50" s="144">
        <v>52904</v>
      </c>
      <c r="F50" s="144">
        <v>25602</v>
      </c>
      <c r="G50" s="144">
        <v>7701</v>
      </c>
      <c r="H50" s="144">
        <v>26970</v>
      </c>
      <c r="I50" s="143">
        <v>23298</v>
      </c>
      <c r="J50" s="144">
        <v>13415</v>
      </c>
      <c r="K50" s="144">
        <v>9883</v>
      </c>
      <c r="L50" s="426">
        <v>6786</v>
      </c>
      <c r="M50" s="427">
        <v>6728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1.9108445621413921</v>
      </c>
      <c r="C6" s="480">
        <f>'Tabelle 3.3'!J11</f>
        <v>-2.9047718274640548</v>
      </c>
      <c r="D6" s="481">
        <f t="shared" ref="D6:E9" si="0">IF(OR(AND(B6&gt;=-50,B6&lt;=50),ISNUMBER(B6)=FALSE),B6,"")</f>
        <v>1.9108445621413921</v>
      </c>
      <c r="E6" s="481">
        <f t="shared" si="0"/>
        <v>-2.9047718274640548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1.9108445621413921</v>
      </c>
      <c r="C14" s="480">
        <f>'Tabelle 3.3'!J11</f>
        <v>-2.9047718274640548</v>
      </c>
      <c r="D14" s="481">
        <f>IF(OR(AND(B14&gt;=-50,B14&lt;=50),ISNUMBER(B14)=FALSE),B14,"")</f>
        <v>1.9108445621413921</v>
      </c>
      <c r="E14" s="481">
        <f>IF(OR(AND(C14&gt;=-50,C14&lt;=50),ISNUMBER(C14)=FALSE),C14,"")</f>
        <v>-2.9047718274640548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0.13315579227696406</v>
      </c>
      <c r="C15" s="480">
        <f>'Tabelle 3.3'!J12</f>
        <v>-4.4609665427509295</v>
      </c>
      <c r="D15" s="481">
        <f t="shared" ref="D15:E45" si="3">IF(OR(AND(B15&gt;=-50,B15&lt;=50),ISNUMBER(B15)=FALSE),B15,"")</f>
        <v>0.13315579227696406</v>
      </c>
      <c r="E15" s="481">
        <f t="shared" si="3"/>
        <v>-4.4609665427509295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2.0576131687242798</v>
      </c>
      <c r="C16" s="480">
        <f>'Tabelle 3.3'!J13</f>
        <v>-4.166666666666667</v>
      </c>
      <c r="D16" s="481">
        <f t="shared" si="3"/>
        <v>2.0576131687242798</v>
      </c>
      <c r="E16" s="481">
        <f t="shared" si="3"/>
        <v>-4.166666666666667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-2.1128343447965836</v>
      </c>
      <c r="C17" s="480">
        <f>'Tabelle 3.3'!J14</f>
        <v>-7.1782178217821784</v>
      </c>
      <c r="D17" s="481">
        <f t="shared" si="3"/>
        <v>-2.1128343447965836</v>
      </c>
      <c r="E17" s="481">
        <f t="shared" si="3"/>
        <v>-7.1782178217821784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-7.3258426966292136</v>
      </c>
      <c r="C18" s="480">
        <f>'Tabelle 3.3'!J15</f>
        <v>-11.895910780669144</v>
      </c>
      <c r="D18" s="481">
        <f t="shared" si="3"/>
        <v>-7.3258426966292136</v>
      </c>
      <c r="E18" s="481">
        <f t="shared" si="3"/>
        <v>-11.895910780669144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-1.3061547595487828</v>
      </c>
      <c r="C19" s="480">
        <f>'Tabelle 3.3'!J16</f>
        <v>-4.0481400437636763</v>
      </c>
      <c r="D19" s="481">
        <f t="shared" si="3"/>
        <v>-1.3061547595487828</v>
      </c>
      <c r="E19" s="481">
        <f t="shared" si="3"/>
        <v>-4.0481400437636763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-1.4821591948764867</v>
      </c>
      <c r="C20" s="480">
        <f>'Tabelle 3.3'!J17</f>
        <v>-4.0133779264214047</v>
      </c>
      <c r="D20" s="481">
        <f t="shared" si="3"/>
        <v>-1.4821591948764867</v>
      </c>
      <c r="E20" s="481">
        <f t="shared" si="3"/>
        <v>-4.0133779264214047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7.001166861143524</v>
      </c>
      <c r="C21" s="480">
        <f>'Tabelle 3.3'!J18</f>
        <v>-3.2573289902280131</v>
      </c>
      <c r="D21" s="481">
        <f t="shared" si="3"/>
        <v>7.001166861143524</v>
      </c>
      <c r="E21" s="481">
        <f t="shared" si="3"/>
        <v>-3.2573289902280131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0.88729341641831483</v>
      </c>
      <c r="C22" s="480">
        <f>'Tabelle 3.3'!J19</f>
        <v>-0.98182577814915395</v>
      </c>
      <c r="D22" s="481">
        <f t="shared" si="3"/>
        <v>0.88729341641831483</v>
      </c>
      <c r="E22" s="481">
        <f t="shared" si="3"/>
        <v>-0.98182577814915395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5.3626869884278863</v>
      </c>
      <c r="C23" s="480">
        <f>'Tabelle 3.3'!J20</f>
        <v>8.1553398058252426</v>
      </c>
      <c r="D23" s="481">
        <f t="shared" si="3"/>
        <v>5.3626869884278863</v>
      </c>
      <c r="E23" s="481">
        <f t="shared" si="3"/>
        <v>8.1553398058252426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1.2257405515832482</v>
      </c>
      <c r="C24" s="480">
        <f>'Tabelle 3.3'!J21</f>
        <v>-7.3069852941176467</v>
      </c>
      <c r="D24" s="481">
        <f t="shared" si="3"/>
        <v>1.2257405515832482</v>
      </c>
      <c r="E24" s="481">
        <f t="shared" si="3"/>
        <v>-7.3069852941176467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3.8327526132404182</v>
      </c>
      <c r="C25" s="480">
        <f>'Tabelle 3.3'!J22</f>
        <v>6.617647058823529</v>
      </c>
      <c r="D25" s="481">
        <f t="shared" si="3"/>
        <v>3.8327526132404182</v>
      </c>
      <c r="E25" s="481">
        <f t="shared" si="3"/>
        <v>6.617647058823529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1.6288951841359773</v>
      </c>
      <c r="C26" s="480">
        <f>'Tabelle 3.3'!J23</f>
        <v>-6.3157894736842106</v>
      </c>
      <c r="D26" s="481">
        <f t="shared" si="3"/>
        <v>1.6288951841359773</v>
      </c>
      <c r="E26" s="481">
        <f t="shared" si="3"/>
        <v>-6.3157894736842106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3.503046127067015</v>
      </c>
      <c r="C27" s="480">
        <f>'Tabelle 3.3'!J24</f>
        <v>-3.810835629017447</v>
      </c>
      <c r="D27" s="481">
        <f t="shared" si="3"/>
        <v>3.503046127067015</v>
      </c>
      <c r="E27" s="481">
        <f t="shared" si="3"/>
        <v>-3.810835629017447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6.9202453987730062</v>
      </c>
      <c r="C28" s="480">
        <f>'Tabelle 3.3'!J25</f>
        <v>-3.7313432835820897</v>
      </c>
      <c r="D28" s="481">
        <f t="shared" si="3"/>
        <v>6.9202453987730062</v>
      </c>
      <c r="E28" s="481">
        <f t="shared" si="3"/>
        <v>-3.7313432835820897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0.33692722371967654</v>
      </c>
      <c r="C29" s="480">
        <f>'Tabelle 3.3'!J26</f>
        <v>-12.552301255230125</v>
      </c>
      <c r="D29" s="481">
        <f t="shared" si="3"/>
        <v>0.33692722371967654</v>
      </c>
      <c r="E29" s="481">
        <f t="shared" si="3"/>
        <v>-12.552301255230125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2.1037037037037036</v>
      </c>
      <c r="C30" s="480">
        <f>'Tabelle 3.3'!J27</f>
        <v>2.8673835125448028</v>
      </c>
      <c r="D30" s="481">
        <f t="shared" si="3"/>
        <v>2.1037037037037036</v>
      </c>
      <c r="E30" s="481">
        <f t="shared" si="3"/>
        <v>2.8673835125448028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-4.0640875341930442</v>
      </c>
      <c r="C31" s="480">
        <f>'Tabelle 3.3'!J28</f>
        <v>-20.140515222482435</v>
      </c>
      <c r="D31" s="481">
        <f t="shared" si="3"/>
        <v>-4.0640875341930442</v>
      </c>
      <c r="E31" s="481">
        <f t="shared" si="3"/>
        <v>-20.140515222482435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1.9441401971522454</v>
      </c>
      <c r="C32" s="480">
        <f>'Tabelle 3.3'!J29</f>
        <v>9.6246390760346481E-2</v>
      </c>
      <c r="D32" s="481">
        <f t="shared" si="3"/>
        <v>1.9441401971522454</v>
      </c>
      <c r="E32" s="481">
        <f t="shared" si="3"/>
        <v>9.6246390760346481E-2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7.6196473551637283</v>
      </c>
      <c r="C33" s="480">
        <f>'Tabelle 3.3'!J30</f>
        <v>5.1312649164677806</v>
      </c>
      <c r="D33" s="481">
        <f t="shared" si="3"/>
        <v>7.6196473551637283</v>
      </c>
      <c r="E33" s="481">
        <f t="shared" si="3"/>
        <v>5.1312649164677806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0.35288928098808997</v>
      </c>
      <c r="C34" s="480">
        <f>'Tabelle 3.3'!J31</f>
        <v>-3.320101046553591</v>
      </c>
      <c r="D34" s="481">
        <f t="shared" si="3"/>
        <v>0.35288928098808997</v>
      </c>
      <c r="E34" s="481">
        <f t="shared" si="3"/>
        <v>-3.320101046553591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0.13315579227696406</v>
      </c>
      <c r="C37" s="480">
        <f>'Tabelle 3.3'!J34</f>
        <v>-4.4609665427509295</v>
      </c>
      <c r="D37" s="481">
        <f t="shared" si="3"/>
        <v>0.13315579227696406</v>
      </c>
      <c r="E37" s="481">
        <f t="shared" si="3"/>
        <v>-4.4609665427509295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0.24058065568422771</v>
      </c>
      <c r="C38" s="480">
        <f>'Tabelle 3.3'!J35</f>
        <v>-5.651913875598086</v>
      </c>
      <c r="D38" s="481">
        <f t="shared" si="3"/>
        <v>0.24058065568422771</v>
      </c>
      <c r="E38" s="481">
        <f t="shared" si="3"/>
        <v>-5.651913875598086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2.7280279758109702</v>
      </c>
      <c r="C39" s="480">
        <f>'Tabelle 3.3'!J36</f>
        <v>-2.4335197723481503</v>
      </c>
      <c r="D39" s="481">
        <f t="shared" si="3"/>
        <v>2.7280279758109702</v>
      </c>
      <c r="E39" s="481">
        <f t="shared" si="3"/>
        <v>-2.4335197723481503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2.7280279758109702</v>
      </c>
      <c r="C45" s="480">
        <f>'Tabelle 3.3'!J36</f>
        <v>-2.4335197723481503</v>
      </c>
      <c r="D45" s="481">
        <f t="shared" si="3"/>
        <v>2.7280279758109702</v>
      </c>
      <c r="E45" s="481">
        <f t="shared" si="3"/>
        <v>-2.4335197723481503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67884</v>
      </c>
      <c r="C51" s="487">
        <v>15713</v>
      </c>
      <c r="D51" s="487">
        <v>8196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68843</v>
      </c>
      <c r="C52" s="487">
        <v>16158</v>
      </c>
      <c r="D52" s="487">
        <v>8393</v>
      </c>
      <c r="E52" s="488">
        <f t="shared" ref="E52:G70" si="11">IF($A$51=37802,IF(COUNTBLANK(B$51:B$70)&gt;0,#N/A,B52/B$51*100),IF(COUNTBLANK(B$51:B$75)&gt;0,#N/A,B52/B$51*100))</f>
        <v>101.41270402451241</v>
      </c>
      <c r="F52" s="488">
        <f t="shared" si="11"/>
        <v>102.83204989499141</v>
      </c>
      <c r="G52" s="488">
        <f t="shared" si="11"/>
        <v>102.40361151781356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69750</v>
      </c>
      <c r="C53" s="487">
        <v>16116</v>
      </c>
      <c r="D53" s="487">
        <v>8702</v>
      </c>
      <c r="E53" s="488">
        <f t="shared" si="11"/>
        <v>102.7488067880502</v>
      </c>
      <c r="F53" s="488">
        <f t="shared" si="11"/>
        <v>102.56475529816076</v>
      </c>
      <c r="G53" s="488">
        <f t="shared" si="11"/>
        <v>106.17374328940947</v>
      </c>
      <c r="H53" s="489">
        <f>IF(ISERROR(L53)=TRUE,IF(MONTH(A53)=MONTH(MAX(A$51:A$75)),A53,""),"")</f>
        <v>41883</v>
      </c>
      <c r="I53" s="488">
        <f t="shared" si="12"/>
        <v>102.7488067880502</v>
      </c>
      <c r="J53" s="488">
        <f t="shared" si="10"/>
        <v>102.56475529816076</v>
      </c>
      <c r="K53" s="488">
        <f t="shared" si="10"/>
        <v>106.17374328940947</v>
      </c>
      <c r="L53" s="488" t="e">
        <f t="shared" si="13"/>
        <v>#N/A</v>
      </c>
    </row>
    <row r="54" spans="1:14" ht="15" customHeight="1" x14ac:dyDescent="0.2">
      <c r="A54" s="490" t="s">
        <v>462</v>
      </c>
      <c r="B54" s="487">
        <v>69221</v>
      </c>
      <c r="C54" s="487">
        <v>15986</v>
      </c>
      <c r="D54" s="487">
        <v>8732</v>
      </c>
      <c r="E54" s="488">
        <f t="shared" si="11"/>
        <v>101.96953626775087</v>
      </c>
      <c r="F54" s="488">
        <f t="shared" si="11"/>
        <v>101.73741487939922</v>
      </c>
      <c r="G54" s="488">
        <f t="shared" si="11"/>
        <v>106.53977550024403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69461</v>
      </c>
      <c r="C55" s="487">
        <v>15377</v>
      </c>
      <c r="D55" s="487">
        <v>8502</v>
      </c>
      <c r="E55" s="488">
        <f t="shared" si="11"/>
        <v>102.32308054917212</v>
      </c>
      <c r="F55" s="488">
        <f t="shared" si="11"/>
        <v>97.861643225354797</v>
      </c>
      <c r="G55" s="488">
        <f t="shared" si="11"/>
        <v>103.73352855051246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70002</v>
      </c>
      <c r="C56" s="487">
        <v>15597</v>
      </c>
      <c r="D56" s="487">
        <v>8672</v>
      </c>
      <c r="E56" s="488">
        <f t="shared" si="11"/>
        <v>103.12002828354252</v>
      </c>
      <c r="F56" s="488">
        <f t="shared" si="11"/>
        <v>99.261757780182009</v>
      </c>
      <c r="G56" s="488">
        <f t="shared" si="11"/>
        <v>105.80771107857491</v>
      </c>
      <c r="H56" s="489" t="str">
        <f t="shared" si="14"/>
        <v/>
      </c>
      <c r="I56" s="488" t="str">
        <f t="shared" si="12"/>
        <v/>
      </c>
      <c r="J56" s="488" t="str">
        <f t="shared" si="10"/>
        <v/>
      </c>
      <c r="K56" s="488" t="str">
        <f t="shared" si="10"/>
        <v/>
      </c>
      <c r="L56" s="488" t="e">
        <f t="shared" si="13"/>
        <v>#N/A</v>
      </c>
    </row>
    <row r="57" spans="1:14" ht="15" customHeight="1" x14ac:dyDescent="0.2">
      <c r="A57" s="490">
        <v>42248</v>
      </c>
      <c r="B57" s="487">
        <v>71433</v>
      </c>
      <c r="C57" s="487">
        <v>15421</v>
      </c>
      <c r="D57" s="487">
        <v>8819</v>
      </c>
      <c r="E57" s="488">
        <f t="shared" si="11"/>
        <v>105.22803606151669</v>
      </c>
      <c r="F57" s="488">
        <f t="shared" si="11"/>
        <v>98.141666136320254</v>
      </c>
      <c r="G57" s="488">
        <f t="shared" si="11"/>
        <v>107.60126891166422</v>
      </c>
      <c r="H57" s="489">
        <f t="shared" si="14"/>
        <v>42248</v>
      </c>
      <c r="I57" s="488">
        <f t="shared" si="12"/>
        <v>105.22803606151669</v>
      </c>
      <c r="J57" s="488">
        <f t="shared" si="10"/>
        <v>98.141666136320254</v>
      </c>
      <c r="K57" s="488">
        <f t="shared" si="10"/>
        <v>107.60126891166422</v>
      </c>
      <c r="L57" s="488" t="e">
        <f t="shared" si="13"/>
        <v>#N/A</v>
      </c>
    </row>
    <row r="58" spans="1:14" ht="15" customHeight="1" x14ac:dyDescent="0.2">
      <c r="A58" s="490" t="s">
        <v>465</v>
      </c>
      <c r="B58" s="487">
        <v>71977</v>
      </c>
      <c r="C58" s="487">
        <v>15378</v>
      </c>
      <c r="D58" s="487">
        <v>8789</v>
      </c>
      <c r="E58" s="488">
        <f t="shared" si="11"/>
        <v>106.02940309940487</v>
      </c>
      <c r="F58" s="488">
        <f t="shared" si="11"/>
        <v>97.868007382422192</v>
      </c>
      <c r="G58" s="488">
        <f t="shared" si="11"/>
        <v>107.23523670082969</v>
      </c>
      <c r="H58" s="489" t="str">
        <f t="shared" si="14"/>
        <v/>
      </c>
      <c r="I58" s="488" t="str">
        <f t="shared" si="12"/>
        <v/>
      </c>
      <c r="J58" s="488" t="str">
        <f t="shared" si="10"/>
        <v/>
      </c>
      <c r="K58" s="488" t="str">
        <f t="shared" si="10"/>
        <v/>
      </c>
      <c r="L58" s="488" t="e">
        <f t="shared" si="13"/>
        <v>#N/A</v>
      </c>
    </row>
    <row r="59" spans="1:14" ht="15" customHeight="1" x14ac:dyDescent="0.2">
      <c r="A59" s="490" t="s">
        <v>466</v>
      </c>
      <c r="B59" s="487">
        <v>72147</v>
      </c>
      <c r="C59" s="487">
        <v>15174</v>
      </c>
      <c r="D59" s="487">
        <v>8803</v>
      </c>
      <c r="E59" s="488">
        <f t="shared" si="11"/>
        <v>106.27983029874493</v>
      </c>
      <c r="F59" s="488">
        <f t="shared" si="11"/>
        <v>96.569719340673331</v>
      </c>
      <c r="G59" s="488">
        <f t="shared" si="11"/>
        <v>107.40605173255247</v>
      </c>
      <c r="H59" s="489" t="str">
        <f t="shared" si="14"/>
        <v/>
      </c>
      <c r="I59" s="488" t="str">
        <f t="shared" si="12"/>
        <v/>
      </c>
      <c r="J59" s="488" t="str">
        <f t="shared" si="10"/>
        <v/>
      </c>
      <c r="K59" s="488" t="str">
        <f t="shared" si="10"/>
        <v/>
      </c>
      <c r="L59" s="488" t="e">
        <f t="shared" si="13"/>
        <v>#N/A</v>
      </c>
    </row>
    <row r="60" spans="1:14" ht="15" customHeight="1" x14ac:dyDescent="0.2">
      <c r="A60" s="490" t="s">
        <v>467</v>
      </c>
      <c r="B60" s="487">
        <v>72534</v>
      </c>
      <c r="C60" s="487">
        <v>15519</v>
      </c>
      <c r="D60" s="487">
        <v>8896</v>
      </c>
      <c r="E60" s="488">
        <f t="shared" si="11"/>
        <v>106.84992045253668</v>
      </c>
      <c r="F60" s="488">
        <f t="shared" si="11"/>
        <v>98.76535352892509</v>
      </c>
      <c r="G60" s="488">
        <f t="shared" si="11"/>
        <v>108.54075158613958</v>
      </c>
      <c r="H60" s="489" t="str">
        <f t="shared" si="14"/>
        <v/>
      </c>
      <c r="I60" s="488" t="str">
        <f t="shared" si="12"/>
        <v/>
      </c>
      <c r="J60" s="488" t="str">
        <f t="shared" si="10"/>
        <v/>
      </c>
      <c r="K60" s="488" t="str">
        <f t="shared" si="10"/>
        <v/>
      </c>
      <c r="L60" s="488" t="e">
        <f t="shared" si="13"/>
        <v>#N/A</v>
      </c>
    </row>
    <row r="61" spans="1:14" ht="15" customHeight="1" x14ac:dyDescent="0.2">
      <c r="A61" s="490">
        <v>42614</v>
      </c>
      <c r="B61" s="487">
        <v>73647</v>
      </c>
      <c r="C61" s="487">
        <v>15187</v>
      </c>
      <c r="D61" s="487">
        <v>9157</v>
      </c>
      <c r="E61" s="488">
        <f t="shared" si="11"/>
        <v>108.48948205762771</v>
      </c>
      <c r="F61" s="488">
        <f t="shared" si="11"/>
        <v>96.652453382549481</v>
      </c>
      <c r="G61" s="488">
        <f t="shared" si="11"/>
        <v>111.7252318204002</v>
      </c>
      <c r="H61" s="489">
        <f t="shared" si="14"/>
        <v>42614</v>
      </c>
      <c r="I61" s="488">
        <f t="shared" si="12"/>
        <v>108.48948205762771</v>
      </c>
      <c r="J61" s="488">
        <f t="shared" si="10"/>
        <v>96.652453382549481</v>
      </c>
      <c r="K61" s="488">
        <f t="shared" si="10"/>
        <v>111.7252318204002</v>
      </c>
      <c r="L61" s="488" t="e">
        <f t="shared" si="13"/>
        <v>#N/A</v>
      </c>
    </row>
    <row r="62" spans="1:14" ht="15" customHeight="1" x14ac:dyDescent="0.2">
      <c r="A62" s="490" t="s">
        <v>468</v>
      </c>
      <c r="B62" s="487">
        <v>73750</v>
      </c>
      <c r="C62" s="487">
        <v>15037</v>
      </c>
      <c r="D62" s="487">
        <v>9061</v>
      </c>
      <c r="E62" s="488">
        <f t="shared" si="11"/>
        <v>108.64121147840433</v>
      </c>
      <c r="F62" s="488">
        <f t="shared" si="11"/>
        <v>95.697829822440013</v>
      </c>
      <c r="G62" s="488">
        <f t="shared" si="11"/>
        <v>110.55392874572962</v>
      </c>
      <c r="H62" s="489" t="str">
        <f t="shared" si="14"/>
        <v/>
      </c>
      <c r="I62" s="488" t="str">
        <f t="shared" si="12"/>
        <v/>
      </c>
      <c r="J62" s="488" t="str">
        <f t="shared" si="10"/>
        <v/>
      </c>
      <c r="K62" s="488" t="str">
        <f t="shared" si="10"/>
        <v/>
      </c>
      <c r="L62" s="488" t="e">
        <f t="shared" si="13"/>
        <v>#N/A</v>
      </c>
    </row>
    <row r="63" spans="1:14" ht="15" customHeight="1" x14ac:dyDescent="0.2">
      <c r="A63" s="490" t="s">
        <v>469</v>
      </c>
      <c r="B63" s="487">
        <v>74245</v>
      </c>
      <c r="C63" s="487">
        <v>14922</v>
      </c>
      <c r="D63" s="487">
        <v>8967</v>
      </c>
      <c r="E63" s="488">
        <f t="shared" si="11"/>
        <v>109.37039655883567</v>
      </c>
      <c r="F63" s="488">
        <f t="shared" si="11"/>
        <v>94.965951759689432</v>
      </c>
      <c r="G63" s="488">
        <f t="shared" si="11"/>
        <v>109.40702781844803</v>
      </c>
      <c r="H63" s="489" t="str">
        <f t="shared" si="14"/>
        <v/>
      </c>
      <c r="I63" s="488" t="str">
        <f t="shared" si="12"/>
        <v/>
      </c>
      <c r="J63" s="488" t="str">
        <f t="shared" si="10"/>
        <v/>
      </c>
      <c r="K63" s="488" t="str">
        <f t="shared" si="10"/>
        <v/>
      </c>
      <c r="L63" s="488" t="e">
        <f t="shared" si="13"/>
        <v>#N/A</v>
      </c>
    </row>
    <row r="64" spans="1:14" ht="15" customHeight="1" x14ac:dyDescent="0.2">
      <c r="A64" s="490" t="s">
        <v>470</v>
      </c>
      <c r="B64" s="487">
        <v>74525</v>
      </c>
      <c r="C64" s="487">
        <v>15305</v>
      </c>
      <c r="D64" s="487">
        <v>9325</v>
      </c>
      <c r="E64" s="488">
        <f t="shared" si="11"/>
        <v>109.78286488716044</v>
      </c>
      <c r="F64" s="488">
        <f t="shared" si="11"/>
        <v>97.403423916502263</v>
      </c>
      <c r="G64" s="488">
        <f t="shared" si="11"/>
        <v>113.77501220107369</v>
      </c>
      <c r="H64" s="489" t="str">
        <f t="shared" si="14"/>
        <v/>
      </c>
      <c r="I64" s="488" t="str">
        <f t="shared" si="12"/>
        <v/>
      </c>
      <c r="J64" s="488" t="str">
        <f t="shared" si="10"/>
        <v/>
      </c>
      <c r="K64" s="488" t="str">
        <f t="shared" si="10"/>
        <v/>
      </c>
      <c r="L64" s="488" t="e">
        <f t="shared" si="13"/>
        <v>#N/A</v>
      </c>
    </row>
    <row r="65" spans="1:12" ht="15" customHeight="1" x14ac:dyDescent="0.2">
      <c r="A65" s="490">
        <v>42979</v>
      </c>
      <c r="B65" s="487">
        <v>76053</v>
      </c>
      <c r="C65" s="487">
        <v>15080</v>
      </c>
      <c r="D65" s="487">
        <v>9714</v>
      </c>
      <c r="E65" s="488">
        <f t="shared" si="11"/>
        <v>112.03376347887573</v>
      </c>
      <c r="F65" s="488">
        <f t="shared" si="11"/>
        <v>95.971488576338061</v>
      </c>
      <c r="G65" s="488">
        <f t="shared" si="11"/>
        <v>118.52122986822839</v>
      </c>
      <c r="H65" s="489">
        <f t="shared" si="14"/>
        <v>42979</v>
      </c>
      <c r="I65" s="488">
        <f t="shared" si="12"/>
        <v>112.03376347887573</v>
      </c>
      <c r="J65" s="488">
        <f t="shared" si="10"/>
        <v>95.971488576338061</v>
      </c>
      <c r="K65" s="488">
        <f t="shared" si="10"/>
        <v>118.52122986822839</v>
      </c>
      <c r="L65" s="488" t="e">
        <f t="shared" si="13"/>
        <v>#N/A</v>
      </c>
    </row>
    <row r="66" spans="1:12" ht="15" customHeight="1" x14ac:dyDescent="0.2">
      <c r="A66" s="490" t="s">
        <v>471</v>
      </c>
      <c r="B66" s="487">
        <v>75993</v>
      </c>
      <c r="C66" s="487">
        <v>15005</v>
      </c>
      <c r="D66" s="487">
        <v>9836</v>
      </c>
      <c r="E66" s="488">
        <f t="shared" si="11"/>
        <v>111.94537740852041</v>
      </c>
      <c r="F66" s="488">
        <f t="shared" si="11"/>
        <v>95.494176796283341</v>
      </c>
      <c r="G66" s="488">
        <f t="shared" si="11"/>
        <v>120.00976085895559</v>
      </c>
      <c r="H66" s="489" t="str">
        <f t="shared" si="14"/>
        <v/>
      </c>
      <c r="I66" s="488" t="str">
        <f t="shared" si="12"/>
        <v/>
      </c>
      <c r="J66" s="488" t="str">
        <f t="shared" si="10"/>
        <v/>
      </c>
      <c r="K66" s="488" t="str">
        <f t="shared" si="10"/>
        <v/>
      </c>
      <c r="L66" s="488" t="e">
        <f t="shared" si="13"/>
        <v>#N/A</v>
      </c>
    </row>
    <row r="67" spans="1:12" ht="15" customHeight="1" x14ac:dyDescent="0.2">
      <c r="A67" s="490" t="s">
        <v>472</v>
      </c>
      <c r="B67" s="487">
        <v>76207</v>
      </c>
      <c r="C67" s="487">
        <v>14754</v>
      </c>
      <c r="D67" s="487">
        <v>9713</v>
      </c>
      <c r="E67" s="488">
        <f t="shared" si="11"/>
        <v>112.26062105945435</v>
      </c>
      <c r="F67" s="488">
        <f t="shared" si="11"/>
        <v>93.896773372366823</v>
      </c>
      <c r="G67" s="488">
        <f t="shared" si="11"/>
        <v>118.5090287945339</v>
      </c>
      <c r="H67" s="489" t="str">
        <f t="shared" si="14"/>
        <v/>
      </c>
      <c r="I67" s="488" t="str">
        <f t="shared" si="12"/>
        <v/>
      </c>
      <c r="J67" s="488" t="str">
        <f t="shared" si="12"/>
        <v/>
      </c>
      <c r="K67" s="488" t="str">
        <f t="shared" si="12"/>
        <v/>
      </c>
      <c r="L67" s="488" t="e">
        <f t="shared" si="13"/>
        <v>#N/A</v>
      </c>
    </row>
    <row r="68" spans="1:12" ht="15" customHeight="1" x14ac:dyDescent="0.2">
      <c r="A68" s="490" t="s">
        <v>473</v>
      </c>
      <c r="B68" s="487">
        <v>76724</v>
      </c>
      <c r="C68" s="487">
        <v>15084</v>
      </c>
      <c r="D68" s="487">
        <v>9929</v>
      </c>
      <c r="E68" s="488">
        <f t="shared" si="11"/>
        <v>113.02221436568263</v>
      </c>
      <c r="F68" s="488">
        <f t="shared" si="11"/>
        <v>95.996945204607655</v>
      </c>
      <c r="G68" s="488">
        <f t="shared" si="11"/>
        <v>121.1444607125427</v>
      </c>
      <c r="H68" s="489" t="str">
        <f t="shared" si="14"/>
        <v/>
      </c>
      <c r="I68" s="488" t="str">
        <f t="shared" si="12"/>
        <v/>
      </c>
      <c r="J68" s="488" t="str">
        <f t="shared" si="12"/>
        <v/>
      </c>
      <c r="K68" s="488" t="str">
        <f t="shared" si="12"/>
        <v/>
      </c>
      <c r="L68" s="488" t="e">
        <f t="shared" si="13"/>
        <v>#N/A</v>
      </c>
    </row>
    <row r="69" spans="1:12" ht="15" customHeight="1" x14ac:dyDescent="0.2">
      <c r="A69" s="490">
        <v>43344</v>
      </c>
      <c r="B69" s="487">
        <v>78056</v>
      </c>
      <c r="C69" s="487">
        <v>14612</v>
      </c>
      <c r="D69" s="487">
        <v>10110</v>
      </c>
      <c r="E69" s="488">
        <f t="shared" si="11"/>
        <v>114.98438512757056</v>
      </c>
      <c r="F69" s="488">
        <f t="shared" si="11"/>
        <v>92.993063068796531</v>
      </c>
      <c r="G69" s="488">
        <f t="shared" si="11"/>
        <v>123.35285505124452</v>
      </c>
      <c r="H69" s="489">
        <f t="shared" si="14"/>
        <v>43344</v>
      </c>
      <c r="I69" s="488">
        <f t="shared" si="12"/>
        <v>114.98438512757056</v>
      </c>
      <c r="J69" s="488">
        <f t="shared" si="12"/>
        <v>92.993063068796531</v>
      </c>
      <c r="K69" s="488">
        <f t="shared" si="12"/>
        <v>123.35285505124452</v>
      </c>
      <c r="L69" s="488" t="e">
        <f t="shared" si="13"/>
        <v>#N/A</v>
      </c>
    </row>
    <row r="70" spans="1:12" ht="15" customHeight="1" x14ac:dyDescent="0.2">
      <c r="A70" s="490" t="s">
        <v>474</v>
      </c>
      <c r="B70" s="487">
        <v>77860</v>
      </c>
      <c r="C70" s="487">
        <v>14436</v>
      </c>
      <c r="D70" s="487">
        <v>9975</v>
      </c>
      <c r="E70" s="488">
        <f t="shared" si="11"/>
        <v>114.6956572977432</v>
      </c>
      <c r="F70" s="488">
        <f t="shared" si="11"/>
        <v>91.872971424934775</v>
      </c>
      <c r="G70" s="488">
        <f t="shared" si="11"/>
        <v>121.70571010248904</v>
      </c>
      <c r="H70" s="489" t="str">
        <f t="shared" si="14"/>
        <v/>
      </c>
      <c r="I70" s="488" t="str">
        <f t="shared" si="12"/>
        <v/>
      </c>
      <c r="J70" s="488" t="str">
        <f t="shared" si="12"/>
        <v/>
      </c>
      <c r="K70" s="488" t="str">
        <f t="shared" si="12"/>
        <v/>
      </c>
      <c r="L70" s="488" t="e">
        <f t="shared" si="13"/>
        <v>#N/A</v>
      </c>
    </row>
    <row r="71" spans="1:12" ht="15" customHeight="1" x14ac:dyDescent="0.2">
      <c r="A71" s="490" t="s">
        <v>475</v>
      </c>
      <c r="B71" s="487">
        <v>77034</v>
      </c>
      <c r="C71" s="487">
        <v>14191</v>
      </c>
      <c r="D71" s="487">
        <v>9804</v>
      </c>
      <c r="E71" s="491">
        <f t="shared" ref="E71:G75" si="15">IF($A$51=37802,IF(COUNTBLANK(B$51:B$70)&gt;0,#N/A,IF(ISBLANK(B71)=FALSE,B71/B$51*100,#N/A)),IF(COUNTBLANK(B$51:B$75)&gt;0,#N/A,B71/B$51*100))</f>
        <v>113.47887572918509</v>
      </c>
      <c r="F71" s="491">
        <f t="shared" si="15"/>
        <v>90.313752943422642</v>
      </c>
      <c r="G71" s="491">
        <f t="shared" si="15"/>
        <v>119.61932650073206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77339</v>
      </c>
      <c r="C72" s="487">
        <v>14325</v>
      </c>
      <c r="D72" s="487">
        <v>9949</v>
      </c>
      <c r="E72" s="491">
        <f t="shared" si="15"/>
        <v>113.92817158682458</v>
      </c>
      <c r="F72" s="491">
        <f t="shared" si="15"/>
        <v>91.16654999045376</v>
      </c>
      <c r="G72" s="491">
        <f t="shared" si="15"/>
        <v>121.38848218643241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78566</v>
      </c>
      <c r="C73" s="487">
        <v>14012</v>
      </c>
      <c r="D73" s="487">
        <v>10218</v>
      </c>
      <c r="E73" s="491">
        <f t="shared" si="15"/>
        <v>115.73566672559072</v>
      </c>
      <c r="F73" s="491">
        <f t="shared" si="15"/>
        <v>89.174568828358673</v>
      </c>
      <c r="G73" s="491">
        <f t="shared" si="15"/>
        <v>124.67057101024889</v>
      </c>
      <c r="H73" s="492">
        <f>IF(A$51=37802,IF(ISERROR(L73)=TRUE,IF(ISBLANK(A73)=FALSE,IF(MONTH(A73)=MONTH(MAX(A$51:A$75)),A73,""),""),""),IF(ISERROR(L73)=TRUE,IF(MONTH(A73)=MONTH(MAX(A$51:A$75)),A73,""),""))</f>
        <v>43709</v>
      </c>
      <c r="I73" s="488">
        <f t="shared" si="12"/>
        <v>115.73566672559072</v>
      </c>
      <c r="J73" s="488">
        <f t="shared" si="12"/>
        <v>89.174568828358673</v>
      </c>
      <c r="K73" s="488">
        <f t="shared" si="12"/>
        <v>124.67057101024889</v>
      </c>
      <c r="L73" s="488" t="e">
        <f t="shared" si="13"/>
        <v>#N/A</v>
      </c>
    </row>
    <row r="74" spans="1:12" ht="15" customHeight="1" x14ac:dyDescent="0.2">
      <c r="A74" s="490" t="s">
        <v>477</v>
      </c>
      <c r="B74" s="487">
        <v>78061</v>
      </c>
      <c r="C74" s="487">
        <v>13869</v>
      </c>
      <c r="D74" s="487">
        <v>10159</v>
      </c>
      <c r="E74" s="491">
        <f t="shared" si="15"/>
        <v>114.9917506334335</v>
      </c>
      <c r="F74" s="491">
        <f t="shared" si="15"/>
        <v>88.264494367720985</v>
      </c>
      <c r="G74" s="491">
        <f t="shared" si="15"/>
        <v>123.95070766227427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78506</v>
      </c>
      <c r="C75" s="493">
        <v>13415</v>
      </c>
      <c r="D75" s="493">
        <v>9883</v>
      </c>
      <c r="E75" s="491">
        <f t="shared" si="15"/>
        <v>115.64728065523539</v>
      </c>
      <c r="F75" s="491">
        <f t="shared" si="15"/>
        <v>85.375167059123015</v>
      </c>
      <c r="G75" s="491">
        <f t="shared" si="15"/>
        <v>120.5832113225964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115.73566672559072</v>
      </c>
      <c r="J77" s="488">
        <f>IF(J75&lt;&gt;"",J75,IF(J74&lt;&gt;"",J74,IF(J73&lt;&gt;"",J73,IF(J72&lt;&gt;"",J72,IF(J71&lt;&gt;"",J71,IF(J70&lt;&gt;"",J70,""))))))</f>
        <v>89.174568828358673</v>
      </c>
      <c r="K77" s="488">
        <f>IF(K75&lt;&gt;"",K75,IF(K74&lt;&gt;"",K74,IF(K73&lt;&gt;"",K73,IF(K72&lt;&gt;"",K72,IF(K71&lt;&gt;"",K71,IF(K70&lt;&gt;"",K70,""))))))</f>
        <v>124.67057101024889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+15,7%</v>
      </c>
      <c r="J79" s="488" t="str">
        <f>"GeB - ausschließlich: "&amp;IF(J77&gt;100,"+","")&amp;TEXT(J77-100,"0,0")&amp;"%"</f>
        <v>GeB - ausschließlich: -10,8%</v>
      </c>
      <c r="K79" s="488" t="str">
        <f>"GeB - im Nebenjob: "&amp;IF(K77&gt;100,"+","")&amp;TEXT(K77-100,"0,0")&amp;"%"</f>
        <v>GeB - im Nebenjob: +24,7%</v>
      </c>
    </row>
    <row r="81" spans="9:9" ht="15" customHeight="1" x14ac:dyDescent="0.2">
      <c r="I81" s="488" t="str">
        <f>IF(ISERROR(HLOOKUP(1,I$78:K$79,2,FALSE)),"",HLOOKUP(1,I$78:K$79,2,FALSE))</f>
        <v>GeB - im Nebenjob: +24,7%</v>
      </c>
    </row>
    <row r="82" spans="9:9" ht="15" customHeight="1" x14ac:dyDescent="0.2">
      <c r="I82" s="488" t="str">
        <f>IF(ISERROR(HLOOKUP(2,I$78:K$79,2,FALSE)),"",HLOOKUP(2,I$78:K$79,2,FALSE))</f>
        <v>SvB: +15,7%</v>
      </c>
    </row>
    <row r="83" spans="9:9" ht="15" customHeight="1" x14ac:dyDescent="0.2">
      <c r="I83" s="488" t="str">
        <f>IF(ISERROR(HLOOKUP(3,I$78:K$79,2,FALSE)),"",HLOOKUP(3,I$78:K$79,2,FALSE))</f>
        <v>GeB - ausschließlich: -10,8%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78506</v>
      </c>
      <c r="E12" s="114">
        <v>78061</v>
      </c>
      <c r="F12" s="114">
        <v>78566</v>
      </c>
      <c r="G12" s="114">
        <v>77339</v>
      </c>
      <c r="H12" s="114">
        <v>77034</v>
      </c>
      <c r="I12" s="115">
        <v>1472</v>
      </c>
      <c r="J12" s="116">
        <v>1.9108445621413921</v>
      </c>
      <c r="N12" s="117"/>
    </row>
    <row r="13" spans="1:15" s="110" customFormat="1" ht="13.5" customHeight="1" x14ac:dyDescent="0.2">
      <c r="A13" s="118" t="s">
        <v>105</v>
      </c>
      <c r="B13" s="119" t="s">
        <v>106</v>
      </c>
      <c r="C13" s="113">
        <v>55.028914987389498</v>
      </c>
      <c r="D13" s="114">
        <v>43201</v>
      </c>
      <c r="E13" s="114">
        <v>42920</v>
      </c>
      <c r="F13" s="114">
        <v>43373</v>
      </c>
      <c r="G13" s="114">
        <v>42574</v>
      </c>
      <c r="H13" s="114">
        <v>42314</v>
      </c>
      <c r="I13" s="115">
        <v>887</v>
      </c>
      <c r="J13" s="116">
        <v>2.0962329252729592</v>
      </c>
    </row>
    <row r="14" spans="1:15" s="110" customFormat="1" ht="13.5" customHeight="1" x14ac:dyDescent="0.2">
      <c r="A14" s="120"/>
      <c r="B14" s="119" t="s">
        <v>107</v>
      </c>
      <c r="C14" s="113">
        <v>44.971085012610502</v>
      </c>
      <c r="D14" s="114">
        <v>35305</v>
      </c>
      <c r="E14" s="114">
        <v>35141</v>
      </c>
      <c r="F14" s="114">
        <v>35193</v>
      </c>
      <c r="G14" s="114">
        <v>34765</v>
      </c>
      <c r="H14" s="114">
        <v>34720</v>
      </c>
      <c r="I14" s="115">
        <v>585</v>
      </c>
      <c r="J14" s="116">
        <v>1.6849078341013826</v>
      </c>
    </row>
    <row r="15" spans="1:15" s="110" customFormat="1" ht="13.5" customHeight="1" x14ac:dyDescent="0.2">
      <c r="A15" s="118" t="s">
        <v>105</v>
      </c>
      <c r="B15" s="121" t="s">
        <v>108</v>
      </c>
      <c r="C15" s="113">
        <v>9.809441316587268</v>
      </c>
      <c r="D15" s="114">
        <v>7701</v>
      </c>
      <c r="E15" s="114">
        <v>7831</v>
      </c>
      <c r="F15" s="114">
        <v>8170</v>
      </c>
      <c r="G15" s="114">
        <v>7528</v>
      </c>
      <c r="H15" s="114">
        <v>7771</v>
      </c>
      <c r="I15" s="115">
        <v>-70</v>
      </c>
      <c r="J15" s="116">
        <v>-0.90078496975936173</v>
      </c>
    </row>
    <row r="16" spans="1:15" s="110" customFormat="1" ht="13.5" customHeight="1" x14ac:dyDescent="0.2">
      <c r="A16" s="118"/>
      <c r="B16" s="121" t="s">
        <v>109</v>
      </c>
      <c r="C16" s="113">
        <v>68.671184368073781</v>
      </c>
      <c r="D16" s="114">
        <v>53911</v>
      </c>
      <c r="E16" s="114">
        <v>53663</v>
      </c>
      <c r="F16" s="114">
        <v>54004</v>
      </c>
      <c r="G16" s="114">
        <v>53776</v>
      </c>
      <c r="H16" s="114">
        <v>53573</v>
      </c>
      <c r="I16" s="115">
        <v>338</v>
      </c>
      <c r="J16" s="116">
        <v>0.63091482649842268</v>
      </c>
    </row>
    <row r="17" spans="1:10" s="110" customFormat="1" ht="13.5" customHeight="1" x14ac:dyDescent="0.2">
      <c r="A17" s="118"/>
      <c r="B17" s="121" t="s">
        <v>110</v>
      </c>
      <c r="C17" s="113">
        <v>20.281252388352481</v>
      </c>
      <c r="D17" s="114">
        <v>15922</v>
      </c>
      <c r="E17" s="114">
        <v>15633</v>
      </c>
      <c r="F17" s="114">
        <v>15490</v>
      </c>
      <c r="G17" s="114">
        <v>15153</v>
      </c>
      <c r="H17" s="114">
        <v>14849</v>
      </c>
      <c r="I17" s="115">
        <v>1073</v>
      </c>
      <c r="J17" s="116">
        <v>7.2260758300222241</v>
      </c>
    </row>
    <row r="18" spans="1:10" s="110" customFormat="1" ht="13.5" customHeight="1" x14ac:dyDescent="0.2">
      <c r="A18" s="120"/>
      <c r="B18" s="121" t="s">
        <v>111</v>
      </c>
      <c r="C18" s="113">
        <v>1.2381219269864723</v>
      </c>
      <c r="D18" s="114">
        <v>972</v>
      </c>
      <c r="E18" s="114">
        <v>934</v>
      </c>
      <c r="F18" s="114">
        <v>902</v>
      </c>
      <c r="G18" s="114">
        <v>882</v>
      </c>
      <c r="H18" s="114">
        <v>841</v>
      </c>
      <c r="I18" s="115">
        <v>131</v>
      </c>
      <c r="J18" s="116">
        <v>15.576694411414982</v>
      </c>
    </row>
    <row r="19" spans="1:10" s="110" customFormat="1" ht="13.5" customHeight="1" x14ac:dyDescent="0.2">
      <c r="A19" s="120"/>
      <c r="B19" s="121" t="s">
        <v>112</v>
      </c>
      <c r="C19" s="113">
        <v>0.36302957735714469</v>
      </c>
      <c r="D19" s="114">
        <v>285</v>
      </c>
      <c r="E19" s="114">
        <v>255</v>
      </c>
      <c r="F19" s="114">
        <v>251</v>
      </c>
      <c r="G19" s="114">
        <v>228</v>
      </c>
      <c r="H19" s="114">
        <v>214</v>
      </c>
      <c r="I19" s="115">
        <v>71</v>
      </c>
      <c r="J19" s="116">
        <v>33.177570093457945</v>
      </c>
    </row>
    <row r="20" spans="1:10" s="110" customFormat="1" ht="13.5" customHeight="1" x14ac:dyDescent="0.2">
      <c r="A20" s="118" t="s">
        <v>113</v>
      </c>
      <c r="B20" s="122" t="s">
        <v>114</v>
      </c>
      <c r="C20" s="113">
        <v>67.388479861411867</v>
      </c>
      <c r="D20" s="114">
        <v>52904</v>
      </c>
      <c r="E20" s="114">
        <v>52774</v>
      </c>
      <c r="F20" s="114">
        <v>53281</v>
      </c>
      <c r="G20" s="114">
        <v>52295</v>
      </c>
      <c r="H20" s="114">
        <v>52282</v>
      </c>
      <c r="I20" s="115">
        <v>622</v>
      </c>
      <c r="J20" s="116">
        <v>1.1897020006885735</v>
      </c>
    </row>
    <row r="21" spans="1:10" s="110" customFormat="1" ht="13.5" customHeight="1" x14ac:dyDescent="0.2">
      <c r="A21" s="120"/>
      <c r="B21" s="122" t="s">
        <v>115</v>
      </c>
      <c r="C21" s="113">
        <v>32.611520138588133</v>
      </c>
      <c r="D21" s="114">
        <v>25602</v>
      </c>
      <c r="E21" s="114">
        <v>25287</v>
      </c>
      <c r="F21" s="114">
        <v>25285</v>
      </c>
      <c r="G21" s="114">
        <v>25044</v>
      </c>
      <c r="H21" s="114">
        <v>24752</v>
      </c>
      <c r="I21" s="115">
        <v>850</v>
      </c>
      <c r="J21" s="116">
        <v>3.4340659340659339</v>
      </c>
    </row>
    <row r="22" spans="1:10" s="110" customFormat="1" ht="13.5" customHeight="1" x14ac:dyDescent="0.2">
      <c r="A22" s="118" t="s">
        <v>113</v>
      </c>
      <c r="B22" s="122" t="s">
        <v>116</v>
      </c>
      <c r="C22" s="113">
        <v>79.885613838432732</v>
      </c>
      <c r="D22" s="114">
        <v>62715</v>
      </c>
      <c r="E22" s="114">
        <v>62667</v>
      </c>
      <c r="F22" s="114">
        <v>62871</v>
      </c>
      <c r="G22" s="114">
        <v>62117</v>
      </c>
      <c r="H22" s="114">
        <v>62167</v>
      </c>
      <c r="I22" s="115">
        <v>548</v>
      </c>
      <c r="J22" s="116">
        <v>0.88149661395917445</v>
      </c>
    </row>
    <row r="23" spans="1:10" s="110" customFormat="1" ht="13.5" customHeight="1" x14ac:dyDescent="0.2">
      <c r="A23" s="123"/>
      <c r="B23" s="124" t="s">
        <v>117</v>
      </c>
      <c r="C23" s="125">
        <v>20.044327822077292</v>
      </c>
      <c r="D23" s="114">
        <v>15736</v>
      </c>
      <c r="E23" s="114">
        <v>15338</v>
      </c>
      <c r="F23" s="114">
        <v>15635</v>
      </c>
      <c r="G23" s="114">
        <v>15155</v>
      </c>
      <c r="H23" s="114">
        <v>14804</v>
      </c>
      <c r="I23" s="115">
        <v>932</v>
      </c>
      <c r="J23" s="116">
        <v>6.2955957849229938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23298</v>
      </c>
      <c r="E26" s="114">
        <v>24028</v>
      </c>
      <c r="F26" s="114">
        <v>24230</v>
      </c>
      <c r="G26" s="114">
        <v>24274</v>
      </c>
      <c r="H26" s="140">
        <v>23995</v>
      </c>
      <c r="I26" s="115">
        <v>-697</v>
      </c>
      <c r="J26" s="116">
        <v>-2.9047718274640548</v>
      </c>
    </row>
    <row r="27" spans="1:10" s="110" customFormat="1" ht="13.5" customHeight="1" x14ac:dyDescent="0.2">
      <c r="A27" s="118" t="s">
        <v>105</v>
      </c>
      <c r="B27" s="119" t="s">
        <v>106</v>
      </c>
      <c r="C27" s="113">
        <v>41.857670186282085</v>
      </c>
      <c r="D27" s="115">
        <v>9752</v>
      </c>
      <c r="E27" s="114">
        <v>9929</v>
      </c>
      <c r="F27" s="114">
        <v>10019</v>
      </c>
      <c r="G27" s="114">
        <v>9912</v>
      </c>
      <c r="H27" s="140">
        <v>9795</v>
      </c>
      <c r="I27" s="115">
        <v>-43</v>
      </c>
      <c r="J27" s="116">
        <v>-0.43899948953547729</v>
      </c>
    </row>
    <row r="28" spans="1:10" s="110" customFormat="1" ht="13.5" customHeight="1" x14ac:dyDescent="0.2">
      <c r="A28" s="120"/>
      <c r="B28" s="119" t="s">
        <v>107</v>
      </c>
      <c r="C28" s="113">
        <v>58.142329813717915</v>
      </c>
      <c r="D28" s="115">
        <v>13546</v>
      </c>
      <c r="E28" s="114">
        <v>14099</v>
      </c>
      <c r="F28" s="114">
        <v>14211</v>
      </c>
      <c r="G28" s="114">
        <v>14362</v>
      </c>
      <c r="H28" s="140">
        <v>14200</v>
      </c>
      <c r="I28" s="115">
        <v>-654</v>
      </c>
      <c r="J28" s="116">
        <v>-4.605633802816901</v>
      </c>
    </row>
    <row r="29" spans="1:10" s="110" customFormat="1" ht="13.5" customHeight="1" x14ac:dyDescent="0.2">
      <c r="A29" s="118" t="s">
        <v>105</v>
      </c>
      <c r="B29" s="121" t="s">
        <v>108</v>
      </c>
      <c r="C29" s="113">
        <v>16.284659627435833</v>
      </c>
      <c r="D29" s="115">
        <v>3794</v>
      </c>
      <c r="E29" s="114">
        <v>3951</v>
      </c>
      <c r="F29" s="114">
        <v>3990</v>
      </c>
      <c r="G29" s="114">
        <v>4124</v>
      </c>
      <c r="H29" s="140">
        <v>3942</v>
      </c>
      <c r="I29" s="115">
        <v>-148</v>
      </c>
      <c r="J29" s="116">
        <v>-3.7544393708777268</v>
      </c>
    </row>
    <row r="30" spans="1:10" s="110" customFormat="1" ht="13.5" customHeight="1" x14ac:dyDescent="0.2">
      <c r="A30" s="118"/>
      <c r="B30" s="121" t="s">
        <v>109</v>
      </c>
      <c r="C30" s="113">
        <v>49.961370074684524</v>
      </c>
      <c r="D30" s="115">
        <v>11640</v>
      </c>
      <c r="E30" s="114">
        <v>12109</v>
      </c>
      <c r="F30" s="114">
        <v>12214</v>
      </c>
      <c r="G30" s="114">
        <v>12240</v>
      </c>
      <c r="H30" s="140">
        <v>12231</v>
      </c>
      <c r="I30" s="115">
        <v>-591</v>
      </c>
      <c r="J30" s="116">
        <v>-4.8319843021829776</v>
      </c>
    </row>
    <row r="31" spans="1:10" s="110" customFormat="1" ht="13.5" customHeight="1" x14ac:dyDescent="0.2">
      <c r="A31" s="118"/>
      <c r="B31" s="121" t="s">
        <v>110</v>
      </c>
      <c r="C31" s="113">
        <v>18.890033479268606</v>
      </c>
      <c r="D31" s="115">
        <v>4401</v>
      </c>
      <c r="E31" s="114">
        <v>4440</v>
      </c>
      <c r="F31" s="114">
        <v>4466</v>
      </c>
      <c r="G31" s="114">
        <v>4400</v>
      </c>
      <c r="H31" s="140">
        <v>4376</v>
      </c>
      <c r="I31" s="115">
        <v>25</v>
      </c>
      <c r="J31" s="116">
        <v>0.57129798903107865</v>
      </c>
    </row>
    <row r="32" spans="1:10" s="110" customFormat="1" ht="13.5" customHeight="1" x14ac:dyDescent="0.2">
      <c r="A32" s="120"/>
      <c r="B32" s="121" t="s">
        <v>111</v>
      </c>
      <c r="C32" s="113">
        <v>14.863936818611039</v>
      </c>
      <c r="D32" s="115">
        <v>3463</v>
      </c>
      <c r="E32" s="114">
        <v>3528</v>
      </c>
      <c r="F32" s="114">
        <v>3560</v>
      </c>
      <c r="G32" s="114">
        <v>3510</v>
      </c>
      <c r="H32" s="140">
        <v>3446</v>
      </c>
      <c r="I32" s="115">
        <v>17</v>
      </c>
      <c r="J32" s="116">
        <v>0.49332559489262912</v>
      </c>
    </row>
    <row r="33" spans="1:10" s="110" customFormat="1" ht="13.5" customHeight="1" x14ac:dyDescent="0.2">
      <c r="A33" s="120"/>
      <c r="B33" s="121" t="s">
        <v>112</v>
      </c>
      <c r="C33" s="113">
        <v>1.3606318138896043</v>
      </c>
      <c r="D33" s="115">
        <v>317</v>
      </c>
      <c r="E33" s="114">
        <v>312</v>
      </c>
      <c r="F33" s="114">
        <v>345</v>
      </c>
      <c r="G33" s="114">
        <v>307</v>
      </c>
      <c r="H33" s="140">
        <v>292</v>
      </c>
      <c r="I33" s="115">
        <v>25</v>
      </c>
      <c r="J33" s="116">
        <v>8.5616438356164384</v>
      </c>
    </row>
    <row r="34" spans="1:10" s="110" customFormat="1" ht="13.5" customHeight="1" x14ac:dyDescent="0.2">
      <c r="A34" s="118" t="s">
        <v>113</v>
      </c>
      <c r="B34" s="122" t="s">
        <v>116</v>
      </c>
      <c r="C34" s="113">
        <v>79.13554811571808</v>
      </c>
      <c r="D34" s="115">
        <v>18437</v>
      </c>
      <c r="E34" s="114">
        <v>19078</v>
      </c>
      <c r="F34" s="114">
        <v>19266</v>
      </c>
      <c r="G34" s="114">
        <v>19360</v>
      </c>
      <c r="H34" s="140">
        <v>19095</v>
      </c>
      <c r="I34" s="115">
        <v>-658</v>
      </c>
      <c r="J34" s="116">
        <v>-3.4459282534694946</v>
      </c>
    </row>
    <row r="35" spans="1:10" s="110" customFormat="1" ht="13.5" customHeight="1" x14ac:dyDescent="0.2">
      <c r="A35" s="118"/>
      <c r="B35" s="119" t="s">
        <v>117</v>
      </c>
      <c r="C35" s="113">
        <v>20.632672332389046</v>
      </c>
      <c r="D35" s="115">
        <v>4807</v>
      </c>
      <c r="E35" s="114">
        <v>4899</v>
      </c>
      <c r="F35" s="114">
        <v>4903</v>
      </c>
      <c r="G35" s="114">
        <v>4857</v>
      </c>
      <c r="H35" s="140">
        <v>4842</v>
      </c>
      <c r="I35" s="115">
        <v>-35</v>
      </c>
      <c r="J35" s="116">
        <v>-0.72284180090871542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13415</v>
      </c>
      <c r="E37" s="114">
        <v>13869</v>
      </c>
      <c r="F37" s="114">
        <v>14012</v>
      </c>
      <c r="G37" s="114">
        <v>14325</v>
      </c>
      <c r="H37" s="140">
        <v>14191</v>
      </c>
      <c r="I37" s="115">
        <v>-776</v>
      </c>
      <c r="J37" s="116">
        <v>-5.4682545275174403</v>
      </c>
    </row>
    <row r="38" spans="1:10" s="110" customFormat="1" ht="13.5" customHeight="1" x14ac:dyDescent="0.2">
      <c r="A38" s="118" t="s">
        <v>105</v>
      </c>
      <c r="B38" s="119" t="s">
        <v>106</v>
      </c>
      <c r="C38" s="113">
        <v>38.58367499068207</v>
      </c>
      <c r="D38" s="115">
        <v>5176</v>
      </c>
      <c r="E38" s="114">
        <v>5255</v>
      </c>
      <c r="F38" s="114">
        <v>5311</v>
      </c>
      <c r="G38" s="114">
        <v>5359</v>
      </c>
      <c r="H38" s="140">
        <v>5273</v>
      </c>
      <c r="I38" s="115">
        <v>-97</v>
      </c>
      <c r="J38" s="116">
        <v>-1.8395600227574436</v>
      </c>
    </row>
    <row r="39" spans="1:10" s="110" customFormat="1" ht="13.5" customHeight="1" x14ac:dyDescent="0.2">
      <c r="A39" s="120"/>
      <c r="B39" s="119" t="s">
        <v>107</v>
      </c>
      <c r="C39" s="113">
        <v>61.41632500931793</v>
      </c>
      <c r="D39" s="115">
        <v>8239</v>
      </c>
      <c r="E39" s="114">
        <v>8614</v>
      </c>
      <c r="F39" s="114">
        <v>8701</v>
      </c>
      <c r="G39" s="114">
        <v>8966</v>
      </c>
      <c r="H39" s="140">
        <v>8918</v>
      </c>
      <c r="I39" s="115">
        <v>-679</v>
      </c>
      <c r="J39" s="116">
        <v>-7.6138147566718999</v>
      </c>
    </row>
    <row r="40" spans="1:10" s="110" customFormat="1" ht="13.5" customHeight="1" x14ac:dyDescent="0.2">
      <c r="A40" s="118" t="s">
        <v>105</v>
      </c>
      <c r="B40" s="121" t="s">
        <v>108</v>
      </c>
      <c r="C40" s="113">
        <v>21.013790532985464</v>
      </c>
      <c r="D40" s="115">
        <v>2819</v>
      </c>
      <c r="E40" s="114">
        <v>2912</v>
      </c>
      <c r="F40" s="114">
        <v>2908</v>
      </c>
      <c r="G40" s="114">
        <v>3112</v>
      </c>
      <c r="H40" s="140">
        <v>2923</v>
      </c>
      <c r="I40" s="115">
        <v>-104</v>
      </c>
      <c r="J40" s="116">
        <v>-3.5579883681149505</v>
      </c>
    </row>
    <row r="41" spans="1:10" s="110" customFormat="1" ht="13.5" customHeight="1" x14ac:dyDescent="0.2">
      <c r="A41" s="118"/>
      <c r="B41" s="121" t="s">
        <v>109</v>
      </c>
      <c r="C41" s="113">
        <v>34.476332463660079</v>
      </c>
      <c r="D41" s="115">
        <v>4625</v>
      </c>
      <c r="E41" s="114">
        <v>4870</v>
      </c>
      <c r="F41" s="114">
        <v>4986</v>
      </c>
      <c r="G41" s="114">
        <v>5128</v>
      </c>
      <c r="H41" s="140">
        <v>5220</v>
      </c>
      <c r="I41" s="115">
        <v>-595</v>
      </c>
      <c r="J41" s="116">
        <v>-11.398467432950191</v>
      </c>
    </row>
    <row r="42" spans="1:10" s="110" customFormat="1" ht="13.5" customHeight="1" x14ac:dyDescent="0.2">
      <c r="A42" s="118"/>
      <c r="B42" s="121" t="s">
        <v>110</v>
      </c>
      <c r="C42" s="113">
        <v>19.537830786433098</v>
      </c>
      <c r="D42" s="115">
        <v>2621</v>
      </c>
      <c r="E42" s="114">
        <v>2665</v>
      </c>
      <c r="F42" s="114">
        <v>2678</v>
      </c>
      <c r="G42" s="114">
        <v>2691</v>
      </c>
      <c r="H42" s="140">
        <v>2699</v>
      </c>
      <c r="I42" s="115">
        <v>-78</v>
      </c>
      <c r="J42" s="116">
        <v>-2.8899592441645052</v>
      </c>
    </row>
    <row r="43" spans="1:10" s="110" customFormat="1" ht="13.5" customHeight="1" x14ac:dyDescent="0.2">
      <c r="A43" s="120"/>
      <c r="B43" s="121" t="s">
        <v>111</v>
      </c>
      <c r="C43" s="113">
        <v>24.972046216921356</v>
      </c>
      <c r="D43" s="115">
        <v>3350</v>
      </c>
      <c r="E43" s="114">
        <v>3422</v>
      </c>
      <c r="F43" s="114">
        <v>3440</v>
      </c>
      <c r="G43" s="114">
        <v>3394</v>
      </c>
      <c r="H43" s="140">
        <v>3349</v>
      </c>
      <c r="I43" s="115">
        <v>1</v>
      </c>
      <c r="J43" s="116">
        <v>2.9859659599880562E-2</v>
      </c>
    </row>
    <row r="44" spans="1:10" s="110" customFormat="1" ht="13.5" customHeight="1" x14ac:dyDescent="0.2">
      <c r="A44" s="120"/>
      <c r="B44" s="121" t="s">
        <v>112</v>
      </c>
      <c r="C44" s="113">
        <v>2.1617592247484159</v>
      </c>
      <c r="D44" s="115">
        <v>290</v>
      </c>
      <c r="E44" s="114">
        <v>281</v>
      </c>
      <c r="F44" s="114">
        <v>309</v>
      </c>
      <c r="G44" s="114">
        <v>274</v>
      </c>
      <c r="H44" s="140">
        <v>276</v>
      </c>
      <c r="I44" s="115">
        <v>14</v>
      </c>
      <c r="J44" s="116">
        <v>5.0724637681159424</v>
      </c>
    </row>
    <row r="45" spans="1:10" s="110" customFormat="1" ht="13.5" customHeight="1" x14ac:dyDescent="0.2">
      <c r="A45" s="118" t="s">
        <v>113</v>
      </c>
      <c r="B45" s="122" t="s">
        <v>116</v>
      </c>
      <c r="C45" s="113">
        <v>80.939247111442413</v>
      </c>
      <c r="D45" s="115">
        <v>10858</v>
      </c>
      <c r="E45" s="114">
        <v>11231</v>
      </c>
      <c r="F45" s="114">
        <v>11326</v>
      </c>
      <c r="G45" s="114">
        <v>11580</v>
      </c>
      <c r="H45" s="140">
        <v>11433</v>
      </c>
      <c r="I45" s="115">
        <v>-575</v>
      </c>
      <c r="J45" s="116">
        <v>-5.0293011458060004</v>
      </c>
    </row>
    <row r="46" spans="1:10" s="110" customFormat="1" ht="13.5" customHeight="1" x14ac:dyDescent="0.2">
      <c r="A46" s="118"/>
      <c r="B46" s="119" t="s">
        <v>117</v>
      </c>
      <c r="C46" s="113">
        <v>18.673127096533729</v>
      </c>
      <c r="D46" s="115">
        <v>2505</v>
      </c>
      <c r="E46" s="114">
        <v>2588</v>
      </c>
      <c r="F46" s="114">
        <v>2626</v>
      </c>
      <c r="G46" s="114">
        <v>2688</v>
      </c>
      <c r="H46" s="140">
        <v>2700</v>
      </c>
      <c r="I46" s="115">
        <v>-195</v>
      </c>
      <c r="J46" s="116">
        <v>-7.2222222222222223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9883</v>
      </c>
      <c r="E48" s="114">
        <v>10159</v>
      </c>
      <c r="F48" s="114">
        <v>10218</v>
      </c>
      <c r="G48" s="114">
        <v>9949</v>
      </c>
      <c r="H48" s="140">
        <v>9804</v>
      </c>
      <c r="I48" s="115">
        <v>79</v>
      </c>
      <c r="J48" s="116">
        <v>0.80579355365157079</v>
      </c>
    </row>
    <row r="49" spans="1:12" s="110" customFormat="1" ht="13.5" customHeight="1" x14ac:dyDescent="0.2">
      <c r="A49" s="118" t="s">
        <v>105</v>
      </c>
      <c r="B49" s="119" t="s">
        <v>106</v>
      </c>
      <c r="C49" s="113">
        <v>46.301730243853079</v>
      </c>
      <c r="D49" s="115">
        <v>4576</v>
      </c>
      <c r="E49" s="114">
        <v>4674</v>
      </c>
      <c r="F49" s="114">
        <v>4708</v>
      </c>
      <c r="G49" s="114">
        <v>4553</v>
      </c>
      <c r="H49" s="140">
        <v>4522</v>
      </c>
      <c r="I49" s="115">
        <v>54</v>
      </c>
      <c r="J49" s="116">
        <v>1.1941618752764263</v>
      </c>
    </row>
    <row r="50" spans="1:12" s="110" customFormat="1" ht="13.5" customHeight="1" x14ac:dyDescent="0.2">
      <c r="A50" s="120"/>
      <c r="B50" s="119" t="s">
        <v>107</v>
      </c>
      <c r="C50" s="113">
        <v>53.698269756146921</v>
      </c>
      <c r="D50" s="115">
        <v>5307</v>
      </c>
      <c r="E50" s="114">
        <v>5485</v>
      </c>
      <c r="F50" s="114">
        <v>5510</v>
      </c>
      <c r="G50" s="114">
        <v>5396</v>
      </c>
      <c r="H50" s="140">
        <v>5282</v>
      </c>
      <c r="I50" s="115">
        <v>25</v>
      </c>
      <c r="J50" s="116">
        <v>0.47330556607345703</v>
      </c>
    </row>
    <row r="51" spans="1:12" s="110" customFormat="1" ht="13.5" customHeight="1" x14ac:dyDescent="0.2">
      <c r="A51" s="118" t="s">
        <v>105</v>
      </c>
      <c r="B51" s="121" t="s">
        <v>108</v>
      </c>
      <c r="C51" s="113">
        <v>9.8654254780936963</v>
      </c>
      <c r="D51" s="115">
        <v>975</v>
      </c>
      <c r="E51" s="114">
        <v>1039</v>
      </c>
      <c r="F51" s="114">
        <v>1082</v>
      </c>
      <c r="G51" s="114">
        <v>1012</v>
      </c>
      <c r="H51" s="140">
        <v>1019</v>
      </c>
      <c r="I51" s="115">
        <v>-44</v>
      </c>
      <c r="J51" s="116">
        <v>-4.3179587831207069</v>
      </c>
    </row>
    <row r="52" spans="1:12" s="110" customFormat="1" ht="13.5" customHeight="1" x14ac:dyDescent="0.2">
      <c r="A52" s="118"/>
      <c r="B52" s="121" t="s">
        <v>109</v>
      </c>
      <c r="C52" s="113">
        <v>70.980471516745922</v>
      </c>
      <c r="D52" s="115">
        <v>7015</v>
      </c>
      <c r="E52" s="114">
        <v>7239</v>
      </c>
      <c r="F52" s="114">
        <v>7228</v>
      </c>
      <c r="G52" s="114">
        <v>7112</v>
      </c>
      <c r="H52" s="140">
        <v>7011</v>
      </c>
      <c r="I52" s="115">
        <v>4</v>
      </c>
      <c r="J52" s="116">
        <v>5.7053202110968475E-2</v>
      </c>
    </row>
    <row r="53" spans="1:12" s="110" customFormat="1" ht="13.5" customHeight="1" x14ac:dyDescent="0.2">
      <c r="A53" s="118"/>
      <c r="B53" s="121" t="s">
        <v>110</v>
      </c>
      <c r="C53" s="113">
        <v>18.010725488212081</v>
      </c>
      <c r="D53" s="115">
        <v>1780</v>
      </c>
      <c r="E53" s="114">
        <v>1775</v>
      </c>
      <c r="F53" s="114">
        <v>1788</v>
      </c>
      <c r="G53" s="114">
        <v>1709</v>
      </c>
      <c r="H53" s="140">
        <v>1677</v>
      </c>
      <c r="I53" s="115">
        <v>103</v>
      </c>
      <c r="J53" s="116">
        <v>6.1419200954084676</v>
      </c>
    </row>
    <row r="54" spans="1:12" s="110" customFormat="1" ht="13.5" customHeight="1" x14ac:dyDescent="0.2">
      <c r="A54" s="120"/>
      <c r="B54" s="121" t="s">
        <v>111</v>
      </c>
      <c r="C54" s="113">
        <v>1.1433775169482951</v>
      </c>
      <c r="D54" s="115">
        <v>113</v>
      </c>
      <c r="E54" s="114">
        <v>106</v>
      </c>
      <c r="F54" s="114">
        <v>120</v>
      </c>
      <c r="G54" s="114">
        <v>116</v>
      </c>
      <c r="H54" s="140">
        <v>97</v>
      </c>
      <c r="I54" s="115">
        <v>16</v>
      </c>
      <c r="J54" s="116">
        <v>16.494845360824741</v>
      </c>
    </row>
    <row r="55" spans="1:12" s="110" customFormat="1" ht="13.5" customHeight="1" x14ac:dyDescent="0.2">
      <c r="A55" s="120"/>
      <c r="B55" s="121" t="s">
        <v>112</v>
      </c>
      <c r="C55" s="113">
        <v>0.27319639785490235</v>
      </c>
      <c r="D55" s="115">
        <v>27</v>
      </c>
      <c r="E55" s="114">
        <v>31</v>
      </c>
      <c r="F55" s="114">
        <v>36</v>
      </c>
      <c r="G55" s="114">
        <v>33</v>
      </c>
      <c r="H55" s="140">
        <v>16</v>
      </c>
      <c r="I55" s="115">
        <v>11</v>
      </c>
      <c r="J55" s="116">
        <v>68.75</v>
      </c>
    </row>
    <row r="56" spans="1:12" s="110" customFormat="1" ht="13.5" customHeight="1" x14ac:dyDescent="0.2">
      <c r="A56" s="118" t="s">
        <v>113</v>
      </c>
      <c r="B56" s="122" t="s">
        <v>116</v>
      </c>
      <c r="C56" s="113">
        <v>76.687240716381666</v>
      </c>
      <c r="D56" s="115">
        <v>7579</v>
      </c>
      <c r="E56" s="114">
        <v>7847</v>
      </c>
      <c r="F56" s="114">
        <v>7940</v>
      </c>
      <c r="G56" s="114">
        <v>7780</v>
      </c>
      <c r="H56" s="140">
        <v>7662</v>
      </c>
      <c r="I56" s="115">
        <v>-83</v>
      </c>
      <c r="J56" s="116">
        <v>-1.083268076220308</v>
      </c>
    </row>
    <row r="57" spans="1:12" s="110" customFormat="1" ht="13.5" customHeight="1" x14ac:dyDescent="0.2">
      <c r="A57" s="142"/>
      <c r="B57" s="124" t="s">
        <v>117</v>
      </c>
      <c r="C57" s="125">
        <v>23.292522513406862</v>
      </c>
      <c r="D57" s="143">
        <v>2302</v>
      </c>
      <c r="E57" s="144">
        <v>2311</v>
      </c>
      <c r="F57" s="144">
        <v>2277</v>
      </c>
      <c r="G57" s="144">
        <v>2169</v>
      </c>
      <c r="H57" s="145">
        <v>2142</v>
      </c>
      <c r="I57" s="143">
        <v>160</v>
      </c>
      <c r="J57" s="146">
        <v>7.469654528478058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78506</v>
      </c>
      <c r="E12" s="236">
        <v>78061</v>
      </c>
      <c r="F12" s="114">
        <v>78566</v>
      </c>
      <c r="G12" s="114">
        <v>77339</v>
      </c>
      <c r="H12" s="140">
        <v>77034</v>
      </c>
      <c r="I12" s="115">
        <v>1472</v>
      </c>
      <c r="J12" s="116">
        <v>1.9108445621413921</v>
      </c>
    </row>
    <row r="13" spans="1:15" s="110" customFormat="1" ht="12" customHeight="1" x14ac:dyDescent="0.2">
      <c r="A13" s="118" t="s">
        <v>105</v>
      </c>
      <c r="B13" s="119" t="s">
        <v>106</v>
      </c>
      <c r="C13" s="113">
        <v>55.028914987389498</v>
      </c>
      <c r="D13" s="115">
        <v>43201</v>
      </c>
      <c r="E13" s="114">
        <v>42920</v>
      </c>
      <c r="F13" s="114">
        <v>43373</v>
      </c>
      <c r="G13" s="114">
        <v>42574</v>
      </c>
      <c r="H13" s="140">
        <v>42314</v>
      </c>
      <c r="I13" s="115">
        <v>887</v>
      </c>
      <c r="J13" s="116">
        <v>2.0962329252729592</v>
      </c>
    </row>
    <row r="14" spans="1:15" s="110" customFormat="1" ht="12" customHeight="1" x14ac:dyDescent="0.2">
      <c r="A14" s="118"/>
      <c r="B14" s="119" t="s">
        <v>107</v>
      </c>
      <c r="C14" s="113">
        <v>44.971085012610502</v>
      </c>
      <c r="D14" s="115">
        <v>35305</v>
      </c>
      <c r="E14" s="114">
        <v>35141</v>
      </c>
      <c r="F14" s="114">
        <v>35193</v>
      </c>
      <c r="G14" s="114">
        <v>34765</v>
      </c>
      <c r="H14" s="140">
        <v>34720</v>
      </c>
      <c r="I14" s="115">
        <v>585</v>
      </c>
      <c r="J14" s="116">
        <v>1.6849078341013826</v>
      </c>
    </row>
    <row r="15" spans="1:15" s="110" customFormat="1" ht="12" customHeight="1" x14ac:dyDescent="0.2">
      <c r="A15" s="118" t="s">
        <v>105</v>
      </c>
      <c r="B15" s="121" t="s">
        <v>108</v>
      </c>
      <c r="C15" s="113">
        <v>9.809441316587268</v>
      </c>
      <c r="D15" s="115">
        <v>7701</v>
      </c>
      <c r="E15" s="114">
        <v>7831</v>
      </c>
      <c r="F15" s="114">
        <v>8170</v>
      </c>
      <c r="G15" s="114">
        <v>7528</v>
      </c>
      <c r="H15" s="140">
        <v>7771</v>
      </c>
      <c r="I15" s="115">
        <v>-70</v>
      </c>
      <c r="J15" s="116">
        <v>-0.90078496975936173</v>
      </c>
    </row>
    <row r="16" spans="1:15" s="110" customFormat="1" ht="12" customHeight="1" x14ac:dyDescent="0.2">
      <c r="A16" s="118"/>
      <c r="B16" s="121" t="s">
        <v>109</v>
      </c>
      <c r="C16" s="113">
        <v>68.671184368073781</v>
      </c>
      <c r="D16" s="115">
        <v>53911</v>
      </c>
      <c r="E16" s="114">
        <v>53663</v>
      </c>
      <c r="F16" s="114">
        <v>54004</v>
      </c>
      <c r="G16" s="114">
        <v>53776</v>
      </c>
      <c r="H16" s="140">
        <v>53573</v>
      </c>
      <c r="I16" s="115">
        <v>338</v>
      </c>
      <c r="J16" s="116">
        <v>0.63091482649842268</v>
      </c>
    </row>
    <row r="17" spans="1:10" s="110" customFormat="1" ht="12" customHeight="1" x14ac:dyDescent="0.2">
      <c r="A17" s="118"/>
      <c r="B17" s="121" t="s">
        <v>110</v>
      </c>
      <c r="C17" s="113">
        <v>20.281252388352481</v>
      </c>
      <c r="D17" s="115">
        <v>15922</v>
      </c>
      <c r="E17" s="114">
        <v>15633</v>
      </c>
      <c r="F17" s="114">
        <v>15490</v>
      </c>
      <c r="G17" s="114">
        <v>15153</v>
      </c>
      <c r="H17" s="140">
        <v>14849</v>
      </c>
      <c r="I17" s="115">
        <v>1073</v>
      </c>
      <c r="J17" s="116">
        <v>7.2260758300222241</v>
      </c>
    </row>
    <row r="18" spans="1:10" s="110" customFormat="1" ht="12" customHeight="1" x14ac:dyDescent="0.2">
      <c r="A18" s="120"/>
      <c r="B18" s="121" t="s">
        <v>111</v>
      </c>
      <c r="C18" s="113">
        <v>1.2381219269864723</v>
      </c>
      <c r="D18" s="115">
        <v>972</v>
      </c>
      <c r="E18" s="114">
        <v>934</v>
      </c>
      <c r="F18" s="114">
        <v>902</v>
      </c>
      <c r="G18" s="114">
        <v>882</v>
      </c>
      <c r="H18" s="140">
        <v>841</v>
      </c>
      <c r="I18" s="115">
        <v>131</v>
      </c>
      <c r="J18" s="116">
        <v>15.576694411414982</v>
      </c>
    </row>
    <row r="19" spans="1:10" s="110" customFormat="1" ht="12" customHeight="1" x14ac:dyDescent="0.2">
      <c r="A19" s="120"/>
      <c r="B19" s="121" t="s">
        <v>112</v>
      </c>
      <c r="C19" s="113">
        <v>0.36302957735714469</v>
      </c>
      <c r="D19" s="115">
        <v>285</v>
      </c>
      <c r="E19" s="114">
        <v>255</v>
      </c>
      <c r="F19" s="114">
        <v>251</v>
      </c>
      <c r="G19" s="114">
        <v>228</v>
      </c>
      <c r="H19" s="140">
        <v>214</v>
      </c>
      <c r="I19" s="115">
        <v>71</v>
      </c>
      <c r="J19" s="116">
        <v>33.177570093457945</v>
      </c>
    </row>
    <row r="20" spans="1:10" s="110" customFormat="1" ht="12" customHeight="1" x14ac:dyDescent="0.2">
      <c r="A20" s="118" t="s">
        <v>113</v>
      </c>
      <c r="B20" s="119" t="s">
        <v>181</v>
      </c>
      <c r="C20" s="113">
        <v>67.388479861411867</v>
      </c>
      <c r="D20" s="115">
        <v>52904</v>
      </c>
      <c r="E20" s="114">
        <v>52774</v>
      </c>
      <c r="F20" s="114">
        <v>53281</v>
      </c>
      <c r="G20" s="114">
        <v>52295</v>
      </c>
      <c r="H20" s="140">
        <v>52282</v>
      </c>
      <c r="I20" s="115">
        <v>622</v>
      </c>
      <c r="J20" s="116">
        <v>1.1897020006885735</v>
      </c>
    </row>
    <row r="21" spans="1:10" s="110" customFormat="1" ht="12" customHeight="1" x14ac:dyDescent="0.2">
      <c r="A21" s="118"/>
      <c r="B21" s="119" t="s">
        <v>182</v>
      </c>
      <c r="C21" s="113">
        <v>32.611520138588133</v>
      </c>
      <c r="D21" s="115">
        <v>25602</v>
      </c>
      <c r="E21" s="114">
        <v>25287</v>
      </c>
      <c r="F21" s="114">
        <v>25285</v>
      </c>
      <c r="G21" s="114">
        <v>25044</v>
      </c>
      <c r="H21" s="140">
        <v>24752</v>
      </c>
      <c r="I21" s="115">
        <v>850</v>
      </c>
      <c r="J21" s="116">
        <v>3.4340659340659339</v>
      </c>
    </row>
    <row r="22" spans="1:10" s="110" customFormat="1" ht="12" customHeight="1" x14ac:dyDescent="0.2">
      <c r="A22" s="118" t="s">
        <v>113</v>
      </c>
      <c r="B22" s="119" t="s">
        <v>116</v>
      </c>
      <c r="C22" s="113">
        <v>79.885613838432732</v>
      </c>
      <c r="D22" s="115">
        <v>62715</v>
      </c>
      <c r="E22" s="114">
        <v>62667</v>
      </c>
      <c r="F22" s="114">
        <v>62871</v>
      </c>
      <c r="G22" s="114">
        <v>62117</v>
      </c>
      <c r="H22" s="140">
        <v>62167</v>
      </c>
      <c r="I22" s="115">
        <v>548</v>
      </c>
      <c r="J22" s="116">
        <v>0.88149661395917445</v>
      </c>
    </row>
    <row r="23" spans="1:10" s="110" customFormat="1" ht="12" customHeight="1" x14ac:dyDescent="0.2">
      <c r="A23" s="118"/>
      <c r="B23" s="119" t="s">
        <v>117</v>
      </c>
      <c r="C23" s="113">
        <v>20.044327822077292</v>
      </c>
      <c r="D23" s="115">
        <v>15736</v>
      </c>
      <c r="E23" s="114">
        <v>15338</v>
      </c>
      <c r="F23" s="114">
        <v>15635</v>
      </c>
      <c r="G23" s="114">
        <v>15155</v>
      </c>
      <c r="H23" s="140">
        <v>14804</v>
      </c>
      <c r="I23" s="115">
        <v>932</v>
      </c>
      <c r="J23" s="116">
        <v>6.2955957849229938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121917</v>
      </c>
      <c r="E64" s="236">
        <v>122221</v>
      </c>
      <c r="F64" s="236">
        <v>122573</v>
      </c>
      <c r="G64" s="236">
        <v>120789</v>
      </c>
      <c r="H64" s="140">
        <v>120819</v>
      </c>
      <c r="I64" s="115">
        <v>1098</v>
      </c>
      <c r="J64" s="116">
        <v>0.90879745735356199</v>
      </c>
    </row>
    <row r="65" spans="1:12" s="110" customFormat="1" ht="12" customHeight="1" x14ac:dyDescent="0.2">
      <c r="A65" s="118" t="s">
        <v>105</v>
      </c>
      <c r="B65" s="119" t="s">
        <v>106</v>
      </c>
      <c r="C65" s="113">
        <v>53.861233462109467</v>
      </c>
      <c r="D65" s="235">
        <v>65666</v>
      </c>
      <c r="E65" s="236">
        <v>65759</v>
      </c>
      <c r="F65" s="236">
        <v>66150</v>
      </c>
      <c r="G65" s="236">
        <v>65138</v>
      </c>
      <c r="H65" s="140">
        <v>65074</v>
      </c>
      <c r="I65" s="115">
        <v>592</v>
      </c>
      <c r="J65" s="116">
        <v>0.90973353413037461</v>
      </c>
    </row>
    <row r="66" spans="1:12" s="110" customFormat="1" ht="12" customHeight="1" x14ac:dyDescent="0.2">
      <c r="A66" s="118"/>
      <c r="B66" s="119" t="s">
        <v>107</v>
      </c>
      <c r="C66" s="113">
        <v>46.138766537890533</v>
      </c>
      <c r="D66" s="235">
        <v>56251</v>
      </c>
      <c r="E66" s="236">
        <v>56462</v>
      </c>
      <c r="F66" s="236">
        <v>56423</v>
      </c>
      <c r="G66" s="236">
        <v>55651</v>
      </c>
      <c r="H66" s="140">
        <v>55745</v>
      </c>
      <c r="I66" s="115">
        <v>506</v>
      </c>
      <c r="J66" s="116">
        <v>0.90770472688133463</v>
      </c>
    </row>
    <row r="67" spans="1:12" s="110" customFormat="1" ht="12" customHeight="1" x14ac:dyDescent="0.2">
      <c r="A67" s="118" t="s">
        <v>105</v>
      </c>
      <c r="B67" s="121" t="s">
        <v>108</v>
      </c>
      <c r="C67" s="113">
        <v>9.5228721179162878</v>
      </c>
      <c r="D67" s="235">
        <v>11610</v>
      </c>
      <c r="E67" s="236">
        <v>12036</v>
      </c>
      <c r="F67" s="236">
        <v>12322</v>
      </c>
      <c r="G67" s="236">
        <v>11277</v>
      </c>
      <c r="H67" s="140">
        <v>11736</v>
      </c>
      <c r="I67" s="115">
        <v>-126</v>
      </c>
      <c r="J67" s="116">
        <v>-1.0736196319018405</v>
      </c>
    </row>
    <row r="68" spans="1:12" s="110" customFormat="1" ht="12" customHeight="1" x14ac:dyDescent="0.2">
      <c r="A68" s="118"/>
      <c r="B68" s="121" t="s">
        <v>109</v>
      </c>
      <c r="C68" s="113">
        <v>68.549915106178787</v>
      </c>
      <c r="D68" s="235">
        <v>83574</v>
      </c>
      <c r="E68" s="236">
        <v>83785</v>
      </c>
      <c r="F68" s="236">
        <v>84140</v>
      </c>
      <c r="G68" s="236">
        <v>83939</v>
      </c>
      <c r="H68" s="140">
        <v>83946</v>
      </c>
      <c r="I68" s="115">
        <v>-372</v>
      </c>
      <c r="J68" s="116">
        <v>-0.44314201986991636</v>
      </c>
    </row>
    <row r="69" spans="1:12" s="110" customFormat="1" ht="12" customHeight="1" x14ac:dyDescent="0.2">
      <c r="A69" s="118"/>
      <c r="B69" s="121" t="s">
        <v>110</v>
      </c>
      <c r="C69" s="113">
        <v>20.85681242156549</v>
      </c>
      <c r="D69" s="235">
        <v>25428</v>
      </c>
      <c r="E69" s="236">
        <v>25117</v>
      </c>
      <c r="F69" s="236">
        <v>24877</v>
      </c>
      <c r="G69" s="236">
        <v>24380</v>
      </c>
      <c r="H69" s="140">
        <v>23968</v>
      </c>
      <c r="I69" s="115">
        <v>1460</v>
      </c>
      <c r="J69" s="116">
        <v>6.0914552736982648</v>
      </c>
    </row>
    <row r="70" spans="1:12" s="110" customFormat="1" ht="12" customHeight="1" x14ac:dyDescent="0.2">
      <c r="A70" s="120"/>
      <c r="B70" s="121" t="s">
        <v>111</v>
      </c>
      <c r="C70" s="113">
        <v>1.0704003543394276</v>
      </c>
      <c r="D70" s="235">
        <v>1305</v>
      </c>
      <c r="E70" s="236">
        <v>1283</v>
      </c>
      <c r="F70" s="236">
        <v>1234</v>
      </c>
      <c r="G70" s="236">
        <v>1193</v>
      </c>
      <c r="H70" s="140">
        <v>1169</v>
      </c>
      <c r="I70" s="115">
        <v>136</v>
      </c>
      <c r="J70" s="116">
        <v>11.633875106928999</v>
      </c>
    </row>
    <row r="71" spans="1:12" s="110" customFormat="1" ht="12" customHeight="1" x14ac:dyDescent="0.2">
      <c r="A71" s="120"/>
      <c r="B71" s="121" t="s">
        <v>112</v>
      </c>
      <c r="C71" s="113">
        <v>0.35187873717365092</v>
      </c>
      <c r="D71" s="235">
        <v>429</v>
      </c>
      <c r="E71" s="236">
        <v>389</v>
      </c>
      <c r="F71" s="236">
        <v>379</v>
      </c>
      <c r="G71" s="236">
        <v>340</v>
      </c>
      <c r="H71" s="140">
        <v>325</v>
      </c>
      <c r="I71" s="115">
        <v>104</v>
      </c>
      <c r="J71" s="116">
        <v>32</v>
      </c>
    </row>
    <row r="72" spans="1:12" s="110" customFormat="1" ht="12" customHeight="1" x14ac:dyDescent="0.2">
      <c r="A72" s="118" t="s">
        <v>113</v>
      </c>
      <c r="B72" s="119" t="s">
        <v>181</v>
      </c>
      <c r="C72" s="113">
        <v>70.388871117235496</v>
      </c>
      <c r="D72" s="235">
        <v>85816</v>
      </c>
      <c r="E72" s="236">
        <v>86083</v>
      </c>
      <c r="F72" s="236">
        <v>86779</v>
      </c>
      <c r="G72" s="236">
        <v>85383</v>
      </c>
      <c r="H72" s="140">
        <v>85654</v>
      </c>
      <c r="I72" s="115">
        <v>162</v>
      </c>
      <c r="J72" s="116">
        <v>0.1891330235599038</v>
      </c>
    </row>
    <row r="73" spans="1:12" s="110" customFormat="1" ht="12" customHeight="1" x14ac:dyDescent="0.2">
      <c r="A73" s="118"/>
      <c r="B73" s="119" t="s">
        <v>182</v>
      </c>
      <c r="C73" s="113">
        <v>29.611128882764504</v>
      </c>
      <c r="D73" s="115">
        <v>36101</v>
      </c>
      <c r="E73" s="114">
        <v>36138</v>
      </c>
      <c r="F73" s="114">
        <v>35794</v>
      </c>
      <c r="G73" s="114">
        <v>35406</v>
      </c>
      <c r="H73" s="140">
        <v>35165</v>
      </c>
      <c r="I73" s="115">
        <v>936</v>
      </c>
      <c r="J73" s="116">
        <v>2.6617375231053604</v>
      </c>
    </row>
    <row r="74" spans="1:12" s="110" customFormat="1" ht="12" customHeight="1" x14ac:dyDescent="0.2">
      <c r="A74" s="118" t="s">
        <v>113</v>
      </c>
      <c r="B74" s="119" t="s">
        <v>116</v>
      </c>
      <c r="C74" s="113">
        <v>84.587055127668819</v>
      </c>
      <c r="D74" s="115">
        <v>103126</v>
      </c>
      <c r="E74" s="114">
        <v>103711</v>
      </c>
      <c r="F74" s="114">
        <v>104023</v>
      </c>
      <c r="G74" s="114">
        <v>102650</v>
      </c>
      <c r="H74" s="140">
        <v>102959</v>
      </c>
      <c r="I74" s="115">
        <v>167</v>
      </c>
      <c r="J74" s="116">
        <v>0.16220048757272312</v>
      </c>
    </row>
    <row r="75" spans="1:12" s="110" customFormat="1" ht="12" customHeight="1" x14ac:dyDescent="0.2">
      <c r="A75" s="142"/>
      <c r="B75" s="124" t="s">
        <v>117</v>
      </c>
      <c r="C75" s="125">
        <v>15.368652443875751</v>
      </c>
      <c r="D75" s="143">
        <v>18737</v>
      </c>
      <c r="E75" s="144">
        <v>18459</v>
      </c>
      <c r="F75" s="144">
        <v>18501</v>
      </c>
      <c r="G75" s="144">
        <v>18088</v>
      </c>
      <c r="H75" s="145">
        <v>17812</v>
      </c>
      <c r="I75" s="143">
        <v>925</v>
      </c>
      <c r="J75" s="146">
        <v>5.1931282281607904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78506</v>
      </c>
      <c r="G11" s="114">
        <v>78061</v>
      </c>
      <c r="H11" s="114">
        <v>78566</v>
      </c>
      <c r="I11" s="114">
        <v>77339</v>
      </c>
      <c r="J11" s="140">
        <v>77034</v>
      </c>
      <c r="K11" s="114">
        <v>1472</v>
      </c>
      <c r="L11" s="116">
        <v>1.9108445621413921</v>
      </c>
    </row>
    <row r="12" spans="1:17" s="110" customFormat="1" ht="24.95" customHeight="1" x14ac:dyDescent="0.2">
      <c r="A12" s="604" t="s">
        <v>185</v>
      </c>
      <c r="B12" s="605"/>
      <c r="C12" s="605"/>
      <c r="D12" s="606"/>
      <c r="E12" s="113">
        <v>55.028914987389498</v>
      </c>
      <c r="F12" s="115">
        <v>43201</v>
      </c>
      <c r="G12" s="114">
        <v>42920</v>
      </c>
      <c r="H12" s="114">
        <v>43373</v>
      </c>
      <c r="I12" s="114">
        <v>42574</v>
      </c>
      <c r="J12" s="140">
        <v>42314</v>
      </c>
      <c r="K12" s="114">
        <v>887</v>
      </c>
      <c r="L12" s="116">
        <v>2.0962329252729592</v>
      </c>
    </row>
    <row r="13" spans="1:17" s="110" customFormat="1" ht="15" customHeight="1" x14ac:dyDescent="0.2">
      <c r="A13" s="120"/>
      <c r="B13" s="612" t="s">
        <v>107</v>
      </c>
      <c r="C13" s="612"/>
      <c r="E13" s="113">
        <v>44.971085012610502</v>
      </c>
      <c r="F13" s="115">
        <v>35305</v>
      </c>
      <c r="G13" s="114">
        <v>35141</v>
      </c>
      <c r="H13" s="114">
        <v>35193</v>
      </c>
      <c r="I13" s="114">
        <v>34765</v>
      </c>
      <c r="J13" s="140">
        <v>34720</v>
      </c>
      <c r="K13" s="114">
        <v>585</v>
      </c>
      <c r="L13" s="116">
        <v>1.6849078341013826</v>
      </c>
    </row>
    <row r="14" spans="1:17" s="110" customFormat="1" ht="24.95" customHeight="1" x14ac:dyDescent="0.2">
      <c r="A14" s="604" t="s">
        <v>186</v>
      </c>
      <c r="B14" s="605"/>
      <c r="C14" s="605"/>
      <c r="D14" s="606"/>
      <c r="E14" s="113">
        <v>9.809441316587268</v>
      </c>
      <c r="F14" s="115">
        <v>7701</v>
      </c>
      <c r="G14" s="114">
        <v>7831</v>
      </c>
      <c r="H14" s="114">
        <v>8170</v>
      </c>
      <c r="I14" s="114">
        <v>7528</v>
      </c>
      <c r="J14" s="140">
        <v>7771</v>
      </c>
      <c r="K14" s="114">
        <v>-70</v>
      </c>
      <c r="L14" s="116">
        <v>-0.90078496975936173</v>
      </c>
    </row>
    <row r="15" spans="1:17" s="110" customFormat="1" ht="15" customHeight="1" x14ac:dyDescent="0.2">
      <c r="A15" s="120"/>
      <c r="B15" s="119"/>
      <c r="C15" s="258" t="s">
        <v>106</v>
      </c>
      <c r="E15" s="113">
        <v>60.849240358395015</v>
      </c>
      <c r="F15" s="115">
        <v>4686</v>
      </c>
      <c r="G15" s="114">
        <v>4707</v>
      </c>
      <c r="H15" s="114">
        <v>4980</v>
      </c>
      <c r="I15" s="114">
        <v>4539</v>
      </c>
      <c r="J15" s="140">
        <v>4690</v>
      </c>
      <c r="K15" s="114">
        <v>-4</v>
      </c>
      <c r="L15" s="116">
        <v>-8.5287846481876331E-2</v>
      </c>
    </row>
    <row r="16" spans="1:17" s="110" customFormat="1" ht="15" customHeight="1" x14ac:dyDescent="0.2">
      <c r="A16" s="120"/>
      <c r="B16" s="119"/>
      <c r="C16" s="258" t="s">
        <v>107</v>
      </c>
      <c r="E16" s="113">
        <v>39.150759641604985</v>
      </c>
      <c r="F16" s="115">
        <v>3015</v>
      </c>
      <c r="G16" s="114">
        <v>3124</v>
      </c>
      <c r="H16" s="114">
        <v>3190</v>
      </c>
      <c r="I16" s="114">
        <v>2989</v>
      </c>
      <c r="J16" s="140">
        <v>3081</v>
      </c>
      <c r="K16" s="114">
        <v>-66</v>
      </c>
      <c r="L16" s="116">
        <v>-2.1421616358325219</v>
      </c>
    </row>
    <row r="17" spans="1:12" s="110" customFormat="1" ht="15" customHeight="1" x14ac:dyDescent="0.2">
      <c r="A17" s="120"/>
      <c r="B17" s="121" t="s">
        <v>109</v>
      </c>
      <c r="C17" s="258"/>
      <c r="E17" s="113">
        <v>68.671184368073781</v>
      </c>
      <c r="F17" s="115">
        <v>53911</v>
      </c>
      <c r="G17" s="114">
        <v>53663</v>
      </c>
      <c r="H17" s="114">
        <v>54004</v>
      </c>
      <c r="I17" s="114">
        <v>53776</v>
      </c>
      <c r="J17" s="140">
        <v>53573</v>
      </c>
      <c r="K17" s="114">
        <v>338</v>
      </c>
      <c r="L17" s="116">
        <v>0.63091482649842268</v>
      </c>
    </row>
    <row r="18" spans="1:12" s="110" customFormat="1" ht="15" customHeight="1" x14ac:dyDescent="0.2">
      <c r="A18" s="120"/>
      <c r="B18" s="119"/>
      <c r="C18" s="258" t="s">
        <v>106</v>
      </c>
      <c r="E18" s="113">
        <v>55.370889057891709</v>
      </c>
      <c r="F18" s="115">
        <v>29851</v>
      </c>
      <c r="G18" s="114">
        <v>29694</v>
      </c>
      <c r="H18" s="114">
        <v>29982</v>
      </c>
      <c r="I18" s="114">
        <v>29817</v>
      </c>
      <c r="J18" s="140">
        <v>29620</v>
      </c>
      <c r="K18" s="114">
        <v>231</v>
      </c>
      <c r="L18" s="116">
        <v>0.77987846049966236</v>
      </c>
    </row>
    <row r="19" spans="1:12" s="110" customFormat="1" ht="15" customHeight="1" x14ac:dyDescent="0.2">
      <c r="A19" s="120"/>
      <c r="B19" s="119"/>
      <c r="C19" s="258" t="s">
        <v>107</v>
      </c>
      <c r="E19" s="113">
        <v>44.629110942108291</v>
      </c>
      <c r="F19" s="115">
        <v>24060</v>
      </c>
      <c r="G19" s="114">
        <v>23969</v>
      </c>
      <c r="H19" s="114">
        <v>24022</v>
      </c>
      <c r="I19" s="114">
        <v>23959</v>
      </c>
      <c r="J19" s="140">
        <v>23953</v>
      </c>
      <c r="K19" s="114">
        <v>107</v>
      </c>
      <c r="L19" s="116">
        <v>0.44670813676783699</v>
      </c>
    </row>
    <row r="20" spans="1:12" s="110" customFormat="1" ht="15" customHeight="1" x14ac:dyDescent="0.2">
      <c r="A20" s="120"/>
      <c r="B20" s="121" t="s">
        <v>110</v>
      </c>
      <c r="C20" s="258"/>
      <c r="E20" s="113">
        <v>20.281252388352481</v>
      </c>
      <c r="F20" s="115">
        <v>15922</v>
      </c>
      <c r="G20" s="114">
        <v>15633</v>
      </c>
      <c r="H20" s="114">
        <v>15490</v>
      </c>
      <c r="I20" s="114">
        <v>15153</v>
      </c>
      <c r="J20" s="140">
        <v>14849</v>
      </c>
      <c r="K20" s="114">
        <v>1073</v>
      </c>
      <c r="L20" s="116">
        <v>7.2260758300222241</v>
      </c>
    </row>
    <row r="21" spans="1:12" s="110" customFormat="1" ht="15" customHeight="1" x14ac:dyDescent="0.2">
      <c r="A21" s="120"/>
      <c r="B21" s="119"/>
      <c r="C21" s="258" t="s">
        <v>106</v>
      </c>
      <c r="E21" s="113">
        <v>50.904408993844996</v>
      </c>
      <c r="F21" s="115">
        <v>8105</v>
      </c>
      <c r="G21" s="114">
        <v>7979</v>
      </c>
      <c r="H21" s="114">
        <v>7897</v>
      </c>
      <c r="I21" s="114">
        <v>7717</v>
      </c>
      <c r="J21" s="140">
        <v>7518</v>
      </c>
      <c r="K21" s="114">
        <v>587</v>
      </c>
      <c r="L21" s="116">
        <v>7.8079276403298747</v>
      </c>
    </row>
    <row r="22" spans="1:12" s="110" customFormat="1" ht="15" customHeight="1" x14ac:dyDescent="0.2">
      <c r="A22" s="120"/>
      <c r="B22" s="119"/>
      <c r="C22" s="258" t="s">
        <v>107</v>
      </c>
      <c r="E22" s="113">
        <v>49.095591006155004</v>
      </c>
      <c r="F22" s="115">
        <v>7817</v>
      </c>
      <c r="G22" s="114">
        <v>7654</v>
      </c>
      <c r="H22" s="114">
        <v>7593</v>
      </c>
      <c r="I22" s="114">
        <v>7436</v>
      </c>
      <c r="J22" s="140">
        <v>7331</v>
      </c>
      <c r="K22" s="114">
        <v>486</v>
      </c>
      <c r="L22" s="116">
        <v>6.6293820761151272</v>
      </c>
    </row>
    <row r="23" spans="1:12" s="110" customFormat="1" ht="15" customHeight="1" x14ac:dyDescent="0.2">
      <c r="A23" s="120"/>
      <c r="B23" s="121" t="s">
        <v>111</v>
      </c>
      <c r="C23" s="258"/>
      <c r="E23" s="113">
        <v>1.2381219269864723</v>
      </c>
      <c r="F23" s="115">
        <v>972</v>
      </c>
      <c r="G23" s="114">
        <v>934</v>
      </c>
      <c r="H23" s="114">
        <v>902</v>
      </c>
      <c r="I23" s="114">
        <v>882</v>
      </c>
      <c r="J23" s="140">
        <v>841</v>
      </c>
      <c r="K23" s="114">
        <v>131</v>
      </c>
      <c r="L23" s="116">
        <v>15.576694411414982</v>
      </c>
    </row>
    <row r="24" spans="1:12" s="110" customFormat="1" ht="15" customHeight="1" x14ac:dyDescent="0.2">
      <c r="A24" s="120"/>
      <c r="B24" s="119"/>
      <c r="C24" s="258" t="s">
        <v>106</v>
      </c>
      <c r="E24" s="113">
        <v>57.510288065843625</v>
      </c>
      <c r="F24" s="115">
        <v>559</v>
      </c>
      <c r="G24" s="114">
        <v>540</v>
      </c>
      <c r="H24" s="114">
        <v>514</v>
      </c>
      <c r="I24" s="114">
        <v>501</v>
      </c>
      <c r="J24" s="140">
        <v>486</v>
      </c>
      <c r="K24" s="114">
        <v>73</v>
      </c>
      <c r="L24" s="116">
        <v>15.020576131687243</v>
      </c>
    </row>
    <row r="25" spans="1:12" s="110" customFormat="1" ht="15" customHeight="1" x14ac:dyDescent="0.2">
      <c r="A25" s="120"/>
      <c r="B25" s="119"/>
      <c r="C25" s="258" t="s">
        <v>107</v>
      </c>
      <c r="E25" s="113">
        <v>42.489711934156375</v>
      </c>
      <c r="F25" s="115">
        <v>413</v>
      </c>
      <c r="G25" s="114">
        <v>394</v>
      </c>
      <c r="H25" s="114">
        <v>388</v>
      </c>
      <c r="I25" s="114">
        <v>381</v>
      </c>
      <c r="J25" s="140">
        <v>355</v>
      </c>
      <c r="K25" s="114">
        <v>58</v>
      </c>
      <c r="L25" s="116">
        <v>16.338028169014084</v>
      </c>
    </row>
    <row r="26" spans="1:12" s="110" customFormat="1" ht="15" customHeight="1" x14ac:dyDescent="0.2">
      <c r="A26" s="120"/>
      <c r="C26" s="121" t="s">
        <v>187</v>
      </c>
      <c r="D26" s="110" t="s">
        <v>188</v>
      </c>
      <c r="E26" s="113">
        <v>0.36302957735714469</v>
      </c>
      <c r="F26" s="115">
        <v>285</v>
      </c>
      <c r="G26" s="114">
        <v>255</v>
      </c>
      <c r="H26" s="114">
        <v>251</v>
      </c>
      <c r="I26" s="114">
        <v>228</v>
      </c>
      <c r="J26" s="140">
        <v>214</v>
      </c>
      <c r="K26" s="114">
        <v>71</v>
      </c>
      <c r="L26" s="116">
        <v>33.177570093457945</v>
      </c>
    </row>
    <row r="27" spans="1:12" s="110" customFormat="1" ht="15" customHeight="1" x14ac:dyDescent="0.2">
      <c r="A27" s="120"/>
      <c r="B27" s="119"/>
      <c r="D27" s="259" t="s">
        <v>106</v>
      </c>
      <c r="E27" s="113">
        <v>54.035087719298247</v>
      </c>
      <c r="F27" s="115">
        <v>154</v>
      </c>
      <c r="G27" s="114">
        <v>137</v>
      </c>
      <c r="H27" s="114">
        <v>124</v>
      </c>
      <c r="I27" s="114">
        <v>109</v>
      </c>
      <c r="J27" s="140">
        <v>101</v>
      </c>
      <c r="K27" s="114">
        <v>53</v>
      </c>
      <c r="L27" s="116">
        <v>52.475247524752476</v>
      </c>
    </row>
    <row r="28" spans="1:12" s="110" customFormat="1" ht="15" customHeight="1" x14ac:dyDescent="0.2">
      <c r="A28" s="120"/>
      <c r="B28" s="119"/>
      <c r="D28" s="259" t="s">
        <v>107</v>
      </c>
      <c r="E28" s="113">
        <v>45.964912280701753</v>
      </c>
      <c r="F28" s="115">
        <v>131</v>
      </c>
      <c r="G28" s="114">
        <v>118</v>
      </c>
      <c r="H28" s="114">
        <v>127</v>
      </c>
      <c r="I28" s="114">
        <v>119</v>
      </c>
      <c r="J28" s="140">
        <v>113</v>
      </c>
      <c r="K28" s="114">
        <v>18</v>
      </c>
      <c r="L28" s="116">
        <v>15.929203539823009</v>
      </c>
    </row>
    <row r="29" spans="1:12" s="110" customFormat="1" ht="24.95" customHeight="1" x14ac:dyDescent="0.2">
      <c r="A29" s="604" t="s">
        <v>189</v>
      </c>
      <c r="B29" s="605"/>
      <c r="C29" s="605"/>
      <c r="D29" s="606"/>
      <c r="E29" s="113">
        <v>79.885613838432732</v>
      </c>
      <c r="F29" s="115">
        <v>62715</v>
      </c>
      <c r="G29" s="114">
        <v>62667</v>
      </c>
      <c r="H29" s="114">
        <v>62871</v>
      </c>
      <c r="I29" s="114">
        <v>62117</v>
      </c>
      <c r="J29" s="140">
        <v>62167</v>
      </c>
      <c r="K29" s="114">
        <v>548</v>
      </c>
      <c r="L29" s="116">
        <v>0.88149661395917445</v>
      </c>
    </row>
    <row r="30" spans="1:12" s="110" customFormat="1" ht="15" customHeight="1" x14ac:dyDescent="0.2">
      <c r="A30" s="120"/>
      <c r="B30" s="119"/>
      <c r="C30" s="258" t="s">
        <v>106</v>
      </c>
      <c r="E30" s="113">
        <v>53.090967073267961</v>
      </c>
      <c r="F30" s="115">
        <v>33296</v>
      </c>
      <c r="G30" s="114">
        <v>33277</v>
      </c>
      <c r="H30" s="114">
        <v>33464</v>
      </c>
      <c r="I30" s="114">
        <v>32991</v>
      </c>
      <c r="J30" s="140">
        <v>32983</v>
      </c>
      <c r="K30" s="114">
        <v>313</v>
      </c>
      <c r="L30" s="116">
        <v>0.94897371373131612</v>
      </c>
    </row>
    <row r="31" spans="1:12" s="110" customFormat="1" ht="15" customHeight="1" x14ac:dyDescent="0.2">
      <c r="A31" s="120"/>
      <c r="B31" s="119"/>
      <c r="C31" s="258" t="s">
        <v>107</v>
      </c>
      <c r="E31" s="113">
        <v>46.909032926732039</v>
      </c>
      <c r="F31" s="115">
        <v>29419</v>
      </c>
      <c r="G31" s="114">
        <v>29390</v>
      </c>
      <c r="H31" s="114">
        <v>29407</v>
      </c>
      <c r="I31" s="114">
        <v>29126</v>
      </c>
      <c r="J31" s="140">
        <v>29184</v>
      </c>
      <c r="K31" s="114">
        <v>235</v>
      </c>
      <c r="L31" s="116">
        <v>0.8052357456140351</v>
      </c>
    </row>
    <row r="32" spans="1:12" s="110" customFormat="1" ht="15" customHeight="1" x14ac:dyDescent="0.2">
      <c r="A32" s="120"/>
      <c r="B32" s="119" t="s">
        <v>117</v>
      </c>
      <c r="C32" s="258"/>
      <c r="E32" s="113">
        <v>20.044327822077292</v>
      </c>
      <c r="F32" s="115">
        <v>15736</v>
      </c>
      <c r="G32" s="114">
        <v>15338</v>
      </c>
      <c r="H32" s="114">
        <v>15635</v>
      </c>
      <c r="I32" s="114">
        <v>15155</v>
      </c>
      <c r="J32" s="140">
        <v>14804</v>
      </c>
      <c r="K32" s="114">
        <v>932</v>
      </c>
      <c r="L32" s="116">
        <v>6.2955957849229938</v>
      </c>
    </row>
    <row r="33" spans="1:12" s="110" customFormat="1" ht="15" customHeight="1" x14ac:dyDescent="0.2">
      <c r="A33" s="120"/>
      <c r="B33" s="119"/>
      <c r="C33" s="258" t="s">
        <v>106</v>
      </c>
      <c r="E33" s="113">
        <v>62.716065073716322</v>
      </c>
      <c r="F33" s="115">
        <v>9869</v>
      </c>
      <c r="G33" s="114">
        <v>9606</v>
      </c>
      <c r="H33" s="114">
        <v>9869</v>
      </c>
      <c r="I33" s="114">
        <v>9536</v>
      </c>
      <c r="J33" s="140">
        <v>9287</v>
      </c>
      <c r="K33" s="114">
        <v>582</v>
      </c>
      <c r="L33" s="116">
        <v>6.2668245935178204</v>
      </c>
    </row>
    <row r="34" spans="1:12" s="110" customFormat="1" ht="15" customHeight="1" x14ac:dyDescent="0.2">
      <c r="A34" s="120"/>
      <c r="B34" s="119"/>
      <c r="C34" s="258" t="s">
        <v>107</v>
      </c>
      <c r="E34" s="113">
        <v>37.283934926283678</v>
      </c>
      <c r="F34" s="115">
        <v>5867</v>
      </c>
      <c r="G34" s="114">
        <v>5732</v>
      </c>
      <c r="H34" s="114">
        <v>5766</v>
      </c>
      <c r="I34" s="114">
        <v>5619</v>
      </c>
      <c r="J34" s="140">
        <v>5517</v>
      </c>
      <c r="K34" s="114">
        <v>350</v>
      </c>
      <c r="L34" s="116">
        <v>6.3440275512053654</v>
      </c>
    </row>
    <row r="35" spans="1:12" s="110" customFormat="1" ht="24.95" customHeight="1" x14ac:dyDescent="0.2">
      <c r="A35" s="604" t="s">
        <v>190</v>
      </c>
      <c r="B35" s="605"/>
      <c r="C35" s="605"/>
      <c r="D35" s="606"/>
      <c r="E35" s="113">
        <v>67.388479861411867</v>
      </c>
      <c r="F35" s="115">
        <v>52904</v>
      </c>
      <c r="G35" s="114">
        <v>52774</v>
      </c>
      <c r="H35" s="114">
        <v>53281</v>
      </c>
      <c r="I35" s="114">
        <v>52295</v>
      </c>
      <c r="J35" s="140">
        <v>52282</v>
      </c>
      <c r="K35" s="114">
        <v>622</v>
      </c>
      <c r="L35" s="116">
        <v>1.1897020006885735</v>
      </c>
    </row>
    <row r="36" spans="1:12" s="110" customFormat="1" ht="15" customHeight="1" x14ac:dyDescent="0.2">
      <c r="A36" s="120"/>
      <c r="B36" s="119"/>
      <c r="C36" s="258" t="s">
        <v>106</v>
      </c>
      <c r="E36" s="113">
        <v>70.758354755784055</v>
      </c>
      <c r="F36" s="115">
        <v>37434</v>
      </c>
      <c r="G36" s="114">
        <v>37273</v>
      </c>
      <c r="H36" s="114">
        <v>37681</v>
      </c>
      <c r="I36" s="114">
        <v>36966</v>
      </c>
      <c r="J36" s="140">
        <v>36849</v>
      </c>
      <c r="K36" s="114">
        <v>585</v>
      </c>
      <c r="L36" s="116">
        <v>1.5875600423349345</v>
      </c>
    </row>
    <row r="37" spans="1:12" s="110" customFormat="1" ht="15" customHeight="1" x14ac:dyDescent="0.2">
      <c r="A37" s="120"/>
      <c r="B37" s="119"/>
      <c r="C37" s="258" t="s">
        <v>107</v>
      </c>
      <c r="E37" s="113">
        <v>29.241645244215938</v>
      </c>
      <c r="F37" s="115">
        <v>15470</v>
      </c>
      <c r="G37" s="114">
        <v>15501</v>
      </c>
      <c r="H37" s="114">
        <v>15600</v>
      </c>
      <c r="I37" s="114">
        <v>15329</v>
      </c>
      <c r="J37" s="140">
        <v>15433</v>
      </c>
      <c r="K37" s="114">
        <v>37</v>
      </c>
      <c r="L37" s="116">
        <v>0.23974599883366812</v>
      </c>
    </row>
    <row r="38" spans="1:12" s="110" customFormat="1" ht="15" customHeight="1" x14ac:dyDescent="0.2">
      <c r="A38" s="120"/>
      <c r="B38" s="119" t="s">
        <v>182</v>
      </c>
      <c r="C38" s="258"/>
      <c r="E38" s="113">
        <v>32.611520138588133</v>
      </c>
      <c r="F38" s="115">
        <v>25602</v>
      </c>
      <c r="G38" s="114">
        <v>25287</v>
      </c>
      <c r="H38" s="114">
        <v>25285</v>
      </c>
      <c r="I38" s="114">
        <v>25044</v>
      </c>
      <c r="J38" s="140">
        <v>24752</v>
      </c>
      <c r="K38" s="114">
        <v>850</v>
      </c>
      <c r="L38" s="116">
        <v>3.4340659340659339</v>
      </c>
    </row>
    <row r="39" spans="1:12" s="110" customFormat="1" ht="15" customHeight="1" x14ac:dyDescent="0.2">
      <c r="A39" s="120"/>
      <c r="B39" s="119"/>
      <c r="C39" s="258" t="s">
        <v>106</v>
      </c>
      <c r="E39" s="113">
        <v>22.525583938754785</v>
      </c>
      <c r="F39" s="115">
        <v>5767</v>
      </c>
      <c r="G39" s="114">
        <v>5647</v>
      </c>
      <c r="H39" s="114">
        <v>5692</v>
      </c>
      <c r="I39" s="114">
        <v>5608</v>
      </c>
      <c r="J39" s="140">
        <v>5465</v>
      </c>
      <c r="K39" s="114">
        <v>302</v>
      </c>
      <c r="L39" s="116">
        <v>5.5260750228728268</v>
      </c>
    </row>
    <row r="40" spans="1:12" s="110" customFormat="1" ht="15" customHeight="1" x14ac:dyDescent="0.2">
      <c r="A40" s="120"/>
      <c r="B40" s="119"/>
      <c r="C40" s="258" t="s">
        <v>107</v>
      </c>
      <c r="E40" s="113">
        <v>77.474416061245222</v>
      </c>
      <c r="F40" s="115">
        <v>19835</v>
      </c>
      <c r="G40" s="114">
        <v>19640</v>
      </c>
      <c r="H40" s="114">
        <v>19593</v>
      </c>
      <c r="I40" s="114">
        <v>19436</v>
      </c>
      <c r="J40" s="140">
        <v>19287</v>
      </c>
      <c r="K40" s="114">
        <v>548</v>
      </c>
      <c r="L40" s="116">
        <v>2.8412920620106807</v>
      </c>
    </row>
    <row r="41" spans="1:12" s="110" customFormat="1" ht="24.75" customHeight="1" x14ac:dyDescent="0.2">
      <c r="A41" s="604" t="s">
        <v>517</v>
      </c>
      <c r="B41" s="605"/>
      <c r="C41" s="605"/>
      <c r="D41" s="606"/>
      <c r="E41" s="113">
        <v>3.8481135199857337</v>
      </c>
      <c r="F41" s="115">
        <v>3021</v>
      </c>
      <c r="G41" s="114">
        <v>3279</v>
      </c>
      <c r="H41" s="114">
        <v>3321</v>
      </c>
      <c r="I41" s="114">
        <v>2583</v>
      </c>
      <c r="J41" s="140">
        <v>2999</v>
      </c>
      <c r="K41" s="114">
        <v>22</v>
      </c>
      <c r="L41" s="116">
        <v>0.73357785928642882</v>
      </c>
    </row>
    <row r="42" spans="1:12" s="110" customFormat="1" ht="15" customHeight="1" x14ac:dyDescent="0.2">
      <c r="A42" s="120"/>
      <c r="B42" s="119"/>
      <c r="C42" s="258" t="s">
        <v>106</v>
      </c>
      <c r="E42" s="113">
        <v>60.906984442237672</v>
      </c>
      <c r="F42" s="115">
        <v>1840</v>
      </c>
      <c r="G42" s="114">
        <v>2035</v>
      </c>
      <c r="H42" s="114">
        <v>2063</v>
      </c>
      <c r="I42" s="114">
        <v>1581</v>
      </c>
      <c r="J42" s="140">
        <v>1839</v>
      </c>
      <c r="K42" s="114">
        <v>1</v>
      </c>
      <c r="L42" s="116">
        <v>5.4377379010331704E-2</v>
      </c>
    </row>
    <row r="43" spans="1:12" s="110" customFormat="1" ht="15" customHeight="1" x14ac:dyDescent="0.2">
      <c r="A43" s="123"/>
      <c r="B43" s="124"/>
      <c r="C43" s="260" t="s">
        <v>107</v>
      </c>
      <c r="D43" s="261"/>
      <c r="E43" s="125">
        <v>39.093015557762328</v>
      </c>
      <c r="F43" s="143">
        <v>1181</v>
      </c>
      <c r="G43" s="144">
        <v>1244</v>
      </c>
      <c r="H43" s="144">
        <v>1258</v>
      </c>
      <c r="I43" s="144">
        <v>1002</v>
      </c>
      <c r="J43" s="145">
        <v>1160</v>
      </c>
      <c r="K43" s="144">
        <v>21</v>
      </c>
      <c r="L43" s="146">
        <v>1.8103448275862069</v>
      </c>
    </row>
    <row r="44" spans="1:12" s="110" customFormat="1" ht="45.75" customHeight="1" x14ac:dyDescent="0.2">
      <c r="A44" s="604" t="s">
        <v>191</v>
      </c>
      <c r="B44" s="605"/>
      <c r="C44" s="605"/>
      <c r="D44" s="606"/>
      <c r="E44" s="113">
        <v>1.0865411560899805</v>
      </c>
      <c r="F44" s="115">
        <v>853</v>
      </c>
      <c r="G44" s="114">
        <v>849</v>
      </c>
      <c r="H44" s="114">
        <v>858</v>
      </c>
      <c r="I44" s="114">
        <v>848</v>
      </c>
      <c r="J44" s="140">
        <v>846</v>
      </c>
      <c r="K44" s="114">
        <v>7</v>
      </c>
      <c r="L44" s="116">
        <v>0.82742316784869974</v>
      </c>
    </row>
    <row r="45" spans="1:12" s="110" customFormat="1" ht="15" customHeight="1" x14ac:dyDescent="0.2">
      <c r="A45" s="120"/>
      <c r="B45" s="119"/>
      <c r="C45" s="258" t="s">
        <v>106</v>
      </c>
      <c r="E45" s="113">
        <v>59.671746776084404</v>
      </c>
      <c r="F45" s="115">
        <v>509</v>
      </c>
      <c r="G45" s="114">
        <v>505</v>
      </c>
      <c r="H45" s="114">
        <v>512</v>
      </c>
      <c r="I45" s="114">
        <v>506</v>
      </c>
      <c r="J45" s="140">
        <v>505</v>
      </c>
      <c r="K45" s="114">
        <v>4</v>
      </c>
      <c r="L45" s="116">
        <v>0.79207920792079212</v>
      </c>
    </row>
    <row r="46" spans="1:12" s="110" customFormat="1" ht="15" customHeight="1" x14ac:dyDescent="0.2">
      <c r="A46" s="123"/>
      <c r="B46" s="124"/>
      <c r="C46" s="260" t="s">
        <v>107</v>
      </c>
      <c r="D46" s="261"/>
      <c r="E46" s="125">
        <v>40.328253223915596</v>
      </c>
      <c r="F46" s="143">
        <v>344</v>
      </c>
      <c r="G46" s="144">
        <v>344</v>
      </c>
      <c r="H46" s="144">
        <v>346</v>
      </c>
      <c r="I46" s="144">
        <v>342</v>
      </c>
      <c r="J46" s="145">
        <v>341</v>
      </c>
      <c r="K46" s="144">
        <v>3</v>
      </c>
      <c r="L46" s="146">
        <v>0.87976539589442815</v>
      </c>
    </row>
    <row r="47" spans="1:12" s="110" customFormat="1" ht="39" customHeight="1" x14ac:dyDescent="0.2">
      <c r="A47" s="604" t="s">
        <v>518</v>
      </c>
      <c r="B47" s="607"/>
      <c r="C47" s="607"/>
      <c r="D47" s="608"/>
      <c r="E47" s="113">
        <v>0.2662216900619061</v>
      </c>
      <c r="F47" s="115">
        <v>209</v>
      </c>
      <c r="G47" s="114">
        <v>202</v>
      </c>
      <c r="H47" s="114">
        <v>198</v>
      </c>
      <c r="I47" s="114">
        <v>220</v>
      </c>
      <c r="J47" s="140">
        <v>238</v>
      </c>
      <c r="K47" s="114">
        <v>-29</v>
      </c>
      <c r="L47" s="116">
        <v>-12.184873949579831</v>
      </c>
    </row>
    <row r="48" spans="1:12" s="110" customFormat="1" ht="15" customHeight="1" x14ac:dyDescent="0.2">
      <c r="A48" s="120"/>
      <c r="B48" s="119"/>
      <c r="C48" s="258" t="s">
        <v>106</v>
      </c>
      <c r="E48" s="113">
        <v>53.110047846889955</v>
      </c>
      <c r="F48" s="115">
        <v>111</v>
      </c>
      <c r="G48" s="114">
        <v>111</v>
      </c>
      <c r="H48" s="114">
        <v>111</v>
      </c>
      <c r="I48" s="114">
        <v>112</v>
      </c>
      <c r="J48" s="140">
        <v>122</v>
      </c>
      <c r="K48" s="114">
        <v>-11</v>
      </c>
      <c r="L48" s="116">
        <v>-9.0163934426229506</v>
      </c>
    </row>
    <row r="49" spans="1:12" s="110" customFormat="1" ht="15" customHeight="1" x14ac:dyDescent="0.2">
      <c r="A49" s="123"/>
      <c r="B49" s="124"/>
      <c r="C49" s="260" t="s">
        <v>107</v>
      </c>
      <c r="D49" s="261"/>
      <c r="E49" s="125">
        <v>46.889952153110045</v>
      </c>
      <c r="F49" s="143">
        <v>98</v>
      </c>
      <c r="G49" s="144">
        <v>91</v>
      </c>
      <c r="H49" s="144">
        <v>87</v>
      </c>
      <c r="I49" s="144">
        <v>108</v>
      </c>
      <c r="J49" s="145">
        <v>116</v>
      </c>
      <c r="K49" s="144">
        <v>-18</v>
      </c>
      <c r="L49" s="146">
        <v>-15.517241379310345</v>
      </c>
    </row>
    <row r="50" spans="1:12" s="110" customFormat="1" ht="24.95" customHeight="1" x14ac:dyDescent="0.2">
      <c r="A50" s="609" t="s">
        <v>192</v>
      </c>
      <c r="B50" s="610"/>
      <c r="C50" s="610"/>
      <c r="D50" s="611"/>
      <c r="E50" s="262">
        <v>15.490535755228899</v>
      </c>
      <c r="F50" s="263">
        <v>12161</v>
      </c>
      <c r="G50" s="264">
        <v>12399</v>
      </c>
      <c r="H50" s="264">
        <v>12532</v>
      </c>
      <c r="I50" s="264">
        <v>11807</v>
      </c>
      <c r="J50" s="265">
        <v>11836</v>
      </c>
      <c r="K50" s="263">
        <v>325</v>
      </c>
      <c r="L50" s="266">
        <v>2.745860087867523</v>
      </c>
    </row>
    <row r="51" spans="1:12" s="110" customFormat="1" ht="15" customHeight="1" x14ac:dyDescent="0.2">
      <c r="A51" s="120"/>
      <c r="B51" s="119"/>
      <c r="C51" s="258" t="s">
        <v>106</v>
      </c>
      <c r="E51" s="113">
        <v>58.588931831263878</v>
      </c>
      <c r="F51" s="115">
        <v>7125</v>
      </c>
      <c r="G51" s="114">
        <v>7255</v>
      </c>
      <c r="H51" s="114">
        <v>7385</v>
      </c>
      <c r="I51" s="114">
        <v>6932</v>
      </c>
      <c r="J51" s="140">
        <v>6923</v>
      </c>
      <c r="K51" s="114">
        <v>202</v>
      </c>
      <c r="L51" s="116">
        <v>2.9178101978910878</v>
      </c>
    </row>
    <row r="52" spans="1:12" s="110" customFormat="1" ht="15" customHeight="1" x14ac:dyDescent="0.2">
      <c r="A52" s="120"/>
      <c r="B52" s="119"/>
      <c r="C52" s="258" t="s">
        <v>107</v>
      </c>
      <c r="E52" s="113">
        <v>41.411068168736122</v>
      </c>
      <c r="F52" s="115">
        <v>5036</v>
      </c>
      <c r="G52" s="114">
        <v>5144</v>
      </c>
      <c r="H52" s="114">
        <v>5147</v>
      </c>
      <c r="I52" s="114">
        <v>4875</v>
      </c>
      <c r="J52" s="140">
        <v>4913</v>
      </c>
      <c r="K52" s="114">
        <v>123</v>
      </c>
      <c r="L52" s="116">
        <v>2.5035619784245879</v>
      </c>
    </row>
    <row r="53" spans="1:12" s="110" customFormat="1" ht="15" customHeight="1" x14ac:dyDescent="0.2">
      <c r="A53" s="120"/>
      <c r="B53" s="119"/>
      <c r="C53" s="258" t="s">
        <v>187</v>
      </c>
      <c r="D53" s="110" t="s">
        <v>193</v>
      </c>
      <c r="E53" s="113">
        <v>16.97228846311981</v>
      </c>
      <c r="F53" s="115">
        <v>2064</v>
      </c>
      <c r="G53" s="114">
        <v>2423</v>
      </c>
      <c r="H53" s="114">
        <v>2478</v>
      </c>
      <c r="I53" s="114">
        <v>1877</v>
      </c>
      <c r="J53" s="140">
        <v>2038</v>
      </c>
      <c r="K53" s="114">
        <v>26</v>
      </c>
      <c r="L53" s="116">
        <v>1.2757605495583906</v>
      </c>
    </row>
    <row r="54" spans="1:12" s="110" customFormat="1" ht="15" customHeight="1" x14ac:dyDescent="0.2">
      <c r="A54" s="120"/>
      <c r="B54" s="119"/>
      <c r="D54" s="267" t="s">
        <v>194</v>
      </c>
      <c r="E54" s="113">
        <v>62.160852713178294</v>
      </c>
      <c r="F54" s="115">
        <v>1283</v>
      </c>
      <c r="G54" s="114">
        <v>1510</v>
      </c>
      <c r="H54" s="114">
        <v>1564</v>
      </c>
      <c r="I54" s="114">
        <v>1209</v>
      </c>
      <c r="J54" s="140">
        <v>1304</v>
      </c>
      <c r="K54" s="114">
        <v>-21</v>
      </c>
      <c r="L54" s="116">
        <v>-1.6104294478527608</v>
      </c>
    </row>
    <row r="55" spans="1:12" s="110" customFormat="1" ht="15" customHeight="1" x14ac:dyDescent="0.2">
      <c r="A55" s="120"/>
      <c r="B55" s="119"/>
      <c r="D55" s="267" t="s">
        <v>195</v>
      </c>
      <c r="E55" s="113">
        <v>37.839147286821706</v>
      </c>
      <c r="F55" s="115">
        <v>781</v>
      </c>
      <c r="G55" s="114">
        <v>913</v>
      </c>
      <c r="H55" s="114">
        <v>914</v>
      </c>
      <c r="I55" s="114">
        <v>668</v>
      </c>
      <c r="J55" s="140">
        <v>734</v>
      </c>
      <c r="K55" s="114">
        <v>47</v>
      </c>
      <c r="L55" s="116">
        <v>6.4032697547683926</v>
      </c>
    </row>
    <row r="56" spans="1:12" s="110" customFormat="1" ht="15" customHeight="1" x14ac:dyDescent="0.2">
      <c r="A56" s="120"/>
      <c r="B56" s="119" t="s">
        <v>196</v>
      </c>
      <c r="C56" s="258"/>
      <c r="E56" s="113">
        <v>58.298728759585252</v>
      </c>
      <c r="F56" s="115">
        <v>45768</v>
      </c>
      <c r="G56" s="114">
        <v>45313</v>
      </c>
      <c r="H56" s="114">
        <v>45515</v>
      </c>
      <c r="I56" s="114">
        <v>45292</v>
      </c>
      <c r="J56" s="140">
        <v>45137</v>
      </c>
      <c r="K56" s="114">
        <v>631</v>
      </c>
      <c r="L56" s="116">
        <v>1.3979661918160267</v>
      </c>
    </row>
    <row r="57" spans="1:12" s="110" customFormat="1" ht="15" customHeight="1" x14ac:dyDescent="0.2">
      <c r="A57" s="120"/>
      <c r="B57" s="119"/>
      <c r="C57" s="258" t="s">
        <v>106</v>
      </c>
      <c r="E57" s="113">
        <v>52.482083551826605</v>
      </c>
      <c r="F57" s="115">
        <v>24020</v>
      </c>
      <c r="G57" s="114">
        <v>23766</v>
      </c>
      <c r="H57" s="114">
        <v>23923</v>
      </c>
      <c r="I57" s="114">
        <v>23717</v>
      </c>
      <c r="J57" s="140">
        <v>23575</v>
      </c>
      <c r="K57" s="114">
        <v>445</v>
      </c>
      <c r="L57" s="116">
        <v>1.887592788971368</v>
      </c>
    </row>
    <row r="58" spans="1:12" s="110" customFormat="1" ht="15" customHeight="1" x14ac:dyDescent="0.2">
      <c r="A58" s="120"/>
      <c r="B58" s="119"/>
      <c r="C58" s="258" t="s">
        <v>107</v>
      </c>
      <c r="E58" s="113">
        <v>47.517916448173395</v>
      </c>
      <c r="F58" s="115">
        <v>21748</v>
      </c>
      <c r="G58" s="114">
        <v>21547</v>
      </c>
      <c r="H58" s="114">
        <v>21592</v>
      </c>
      <c r="I58" s="114">
        <v>21575</v>
      </c>
      <c r="J58" s="140">
        <v>21562</v>
      </c>
      <c r="K58" s="114">
        <v>186</v>
      </c>
      <c r="L58" s="116">
        <v>0.86262869863649017</v>
      </c>
    </row>
    <row r="59" spans="1:12" s="110" customFormat="1" ht="15" customHeight="1" x14ac:dyDescent="0.2">
      <c r="A59" s="120"/>
      <c r="B59" s="119"/>
      <c r="C59" s="258" t="s">
        <v>105</v>
      </c>
      <c r="D59" s="110" t="s">
        <v>197</v>
      </c>
      <c r="E59" s="113">
        <v>92.518790421255019</v>
      </c>
      <c r="F59" s="115">
        <v>42344</v>
      </c>
      <c r="G59" s="114">
        <v>41918</v>
      </c>
      <c r="H59" s="114">
        <v>42162</v>
      </c>
      <c r="I59" s="114">
        <v>42022</v>
      </c>
      <c r="J59" s="140">
        <v>41869</v>
      </c>
      <c r="K59" s="114">
        <v>475</v>
      </c>
      <c r="L59" s="116">
        <v>1.1344909121306934</v>
      </c>
    </row>
    <row r="60" spans="1:12" s="110" customFormat="1" ht="15" customHeight="1" x14ac:dyDescent="0.2">
      <c r="A60" s="120"/>
      <c r="B60" s="119"/>
      <c r="C60" s="258"/>
      <c r="D60" s="267" t="s">
        <v>198</v>
      </c>
      <c r="E60" s="113">
        <v>50.668335537502358</v>
      </c>
      <c r="F60" s="115">
        <v>21455</v>
      </c>
      <c r="G60" s="114">
        <v>21229</v>
      </c>
      <c r="H60" s="114">
        <v>21408</v>
      </c>
      <c r="I60" s="114">
        <v>21263</v>
      </c>
      <c r="J60" s="140">
        <v>21124</v>
      </c>
      <c r="K60" s="114">
        <v>331</v>
      </c>
      <c r="L60" s="116">
        <v>1.5669380799091082</v>
      </c>
    </row>
    <row r="61" spans="1:12" s="110" customFormat="1" ht="15" customHeight="1" x14ac:dyDescent="0.2">
      <c r="A61" s="120"/>
      <c r="B61" s="119"/>
      <c r="C61" s="258"/>
      <c r="D61" s="267" t="s">
        <v>199</v>
      </c>
      <c r="E61" s="113">
        <v>49.331664462497642</v>
      </c>
      <c r="F61" s="115">
        <v>20889</v>
      </c>
      <c r="G61" s="114">
        <v>20689</v>
      </c>
      <c r="H61" s="114">
        <v>20754</v>
      </c>
      <c r="I61" s="114">
        <v>20759</v>
      </c>
      <c r="J61" s="140">
        <v>20745</v>
      </c>
      <c r="K61" s="114">
        <v>144</v>
      </c>
      <c r="L61" s="116">
        <v>0.69414316702819956</v>
      </c>
    </row>
    <row r="62" spans="1:12" s="110" customFormat="1" ht="15" customHeight="1" x14ac:dyDescent="0.2">
      <c r="A62" s="120"/>
      <c r="B62" s="119"/>
      <c r="C62" s="258"/>
      <c r="D62" s="258" t="s">
        <v>200</v>
      </c>
      <c r="E62" s="113">
        <v>7.4812095787449744</v>
      </c>
      <c r="F62" s="115">
        <v>3424</v>
      </c>
      <c r="G62" s="114">
        <v>3395</v>
      </c>
      <c r="H62" s="114">
        <v>3353</v>
      </c>
      <c r="I62" s="114">
        <v>3270</v>
      </c>
      <c r="J62" s="140">
        <v>3268</v>
      </c>
      <c r="K62" s="114">
        <v>156</v>
      </c>
      <c r="L62" s="116">
        <v>4.7735618115055081</v>
      </c>
    </row>
    <row r="63" spans="1:12" s="110" customFormat="1" ht="15" customHeight="1" x14ac:dyDescent="0.2">
      <c r="A63" s="120"/>
      <c r="B63" s="119"/>
      <c r="C63" s="258"/>
      <c r="D63" s="267" t="s">
        <v>198</v>
      </c>
      <c r="E63" s="113">
        <v>74.912383177570092</v>
      </c>
      <c r="F63" s="115">
        <v>2565</v>
      </c>
      <c r="G63" s="114">
        <v>2537</v>
      </c>
      <c r="H63" s="114">
        <v>2515</v>
      </c>
      <c r="I63" s="114">
        <v>2454</v>
      </c>
      <c r="J63" s="140">
        <v>2451</v>
      </c>
      <c r="K63" s="114">
        <v>114</v>
      </c>
      <c r="L63" s="116">
        <v>4.6511627906976747</v>
      </c>
    </row>
    <row r="64" spans="1:12" s="110" customFormat="1" ht="15" customHeight="1" x14ac:dyDescent="0.2">
      <c r="A64" s="120"/>
      <c r="B64" s="119"/>
      <c r="C64" s="258"/>
      <c r="D64" s="267" t="s">
        <v>199</v>
      </c>
      <c r="E64" s="113">
        <v>25.087616822429908</v>
      </c>
      <c r="F64" s="115">
        <v>859</v>
      </c>
      <c r="G64" s="114">
        <v>858</v>
      </c>
      <c r="H64" s="114">
        <v>838</v>
      </c>
      <c r="I64" s="114">
        <v>816</v>
      </c>
      <c r="J64" s="140">
        <v>817</v>
      </c>
      <c r="K64" s="114">
        <v>42</v>
      </c>
      <c r="L64" s="116">
        <v>5.1407588739290082</v>
      </c>
    </row>
    <row r="65" spans="1:12" s="110" customFormat="1" ht="15" customHeight="1" x14ac:dyDescent="0.2">
      <c r="A65" s="120"/>
      <c r="B65" s="119" t="s">
        <v>201</v>
      </c>
      <c r="C65" s="258"/>
      <c r="E65" s="113">
        <v>13.772195755738414</v>
      </c>
      <c r="F65" s="115">
        <v>10812</v>
      </c>
      <c r="G65" s="114">
        <v>10709</v>
      </c>
      <c r="H65" s="114">
        <v>10593</v>
      </c>
      <c r="I65" s="114">
        <v>10482</v>
      </c>
      <c r="J65" s="140">
        <v>10344</v>
      </c>
      <c r="K65" s="114">
        <v>468</v>
      </c>
      <c r="L65" s="116">
        <v>4.5243619489559164</v>
      </c>
    </row>
    <row r="66" spans="1:12" s="110" customFormat="1" ht="15" customHeight="1" x14ac:dyDescent="0.2">
      <c r="A66" s="120"/>
      <c r="B66" s="119"/>
      <c r="C66" s="258" t="s">
        <v>106</v>
      </c>
      <c r="E66" s="113">
        <v>57.537920828708842</v>
      </c>
      <c r="F66" s="115">
        <v>6221</v>
      </c>
      <c r="G66" s="114">
        <v>6192</v>
      </c>
      <c r="H66" s="114">
        <v>6141</v>
      </c>
      <c r="I66" s="114">
        <v>6106</v>
      </c>
      <c r="J66" s="140">
        <v>6042</v>
      </c>
      <c r="K66" s="114">
        <v>179</v>
      </c>
      <c r="L66" s="116">
        <v>2.9625951671631912</v>
      </c>
    </row>
    <row r="67" spans="1:12" s="110" customFormat="1" ht="15" customHeight="1" x14ac:dyDescent="0.2">
      <c r="A67" s="120"/>
      <c r="B67" s="119"/>
      <c r="C67" s="258" t="s">
        <v>107</v>
      </c>
      <c r="E67" s="113">
        <v>42.462079171291158</v>
      </c>
      <c r="F67" s="115">
        <v>4591</v>
      </c>
      <c r="G67" s="114">
        <v>4517</v>
      </c>
      <c r="H67" s="114">
        <v>4452</v>
      </c>
      <c r="I67" s="114">
        <v>4376</v>
      </c>
      <c r="J67" s="140">
        <v>4302</v>
      </c>
      <c r="K67" s="114">
        <v>289</v>
      </c>
      <c r="L67" s="116">
        <v>6.7178056717805674</v>
      </c>
    </row>
    <row r="68" spans="1:12" s="110" customFormat="1" ht="15" customHeight="1" x14ac:dyDescent="0.2">
      <c r="A68" s="120"/>
      <c r="B68" s="119"/>
      <c r="C68" s="258" t="s">
        <v>105</v>
      </c>
      <c r="D68" s="110" t="s">
        <v>202</v>
      </c>
      <c r="E68" s="113">
        <v>20.1165371809101</v>
      </c>
      <c r="F68" s="115">
        <v>2175</v>
      </c>
      <c r="G68" s="114">
        <v>2110</v>
      </c>
      <c r="H68" s="114">
        <v>2094</v>
      </c>
      <c r="I68" s="114">
        <v>2060</v>
      </c>
      <c r="J68" s="140">
        <v>1982</v>
      </c>
      <c r="K68" s="114">
        <v>193</v>
      </c>
      <c r="L68" s="116">
        <v>9.7376387487386484</v>
      </c>
    </row>
    <row r="69" spans="1:12" s="110" customFormat="1" ht="15" customHeight="1" x14ac:dyDescent="0.2">
      <c r="A69" s="120"/>
      <c r="B69" s="119"/>
      <c r="C69" s="258"/>
      <c r="D69" s="267" t="s">
        <v>198</v>
      </c>
      <c r="E69" s="113">
        <v>56.183908045977013</v>
      </c>
      <c r="F69" s="115">
        <v>1222</v>
      </c>
      <c r="G69" s="114">
        <v>1185</v>
      </c>
      <c r="H69" s="114">
        <v>1172</v>
      </c>
      <c r="I69" s="114">
        <v>1162</v>
      </c>
      <c r="J69" s="140">
        <v>1117</v>
      </c>
      <c r="K69" s="114">
        <v>105</v>
      </c>
      <c r="L69" s="116">
        <v>9.4001790510295429</v>
      </c>
    </row>
    <row r="70" spans="1:12" s="110" customFormat="1" ht="15" customHeight="1" x14ac:dyDescent="0.2">
      <c r="A70" s="120"/>
      <c r="B70" s="119"/>
      <c r="C70" s="258"/>
      <c r="D70" s="267" t="s">
        <v>199</v>
      </c>
      <c r="E70" s="113">
        <v>43.816091954022987</v>
      </c>
      <c r="F70" s="115">
        <v>953</v>
      </c>
      <c r="G70" s="114">
        <v>925</v>
      </c>
      <c r="H70" s="114">
        <v>922</v>
      </c>
      <c r="I70" s="114">
        <v>898</v>
      </c>
      <c r="J70" s="140">
        <v>865</v>
      </c>
      <c r="K70" s="114">
        <v>88</v>
      </c>
      <c r="L70" s="116">
        <v>10.173410404624278</v>
      </c>
    </row>
    <row r="71" spans="1:12" s="110" customFormat="1" ht="15" customHeight="1" x14ac:dyDescent="0.2">
      <c r="A71" s="120"/>
      <c r="B71" s="119"/>
      <c r="C71" s="258"/>
      <c r="D71" s="110" t="s">
        <v>203</v>
      </c>
      <c r="E71" s="113">
        <v>73.779134295227522</v>
      </c>
      <c r="F71" s="115">
        <v>7977</v>
      </c>
      <c r="G71" s="114">
        <v>7927</v>
      </c>
      <c r="H71" s="114">
        <v>7832</v>
      </c>
      <c r="I71" s="114">
        <v>7778</v>
      </c>
      <c r="J71" s="140">
        <v>7723</v>
      </c>
      <c r="K71" s="114">
        <v>254</v>
      </c>
      <c r="L71" s="116">
        <v>3.2888773792567654</v>
      </c>
    </row>
    <row r="72" spans="1:12" s="110" customFormat="1" ht="15" customHeight="1" x14ac:dyDescent="0.2">
      <c r="A72" s="120"/>
      <c r="B72" s="119"/>
      <c r="C72" s="258"/>
      <c r="D72" s="267" t="s">
        <v>198</v>
      </c>
      <c r="E72" s="113">
        <v>57.816221637206972</v>
      </c>
      <c r="F72" s="115">
        <v>4612</v>
      </c>
      <c r="G72" s="114">
        <v>4613</v>
      </c>
      <c r="H72" s="114">
        <v>4572</v>
      </c>
      <c r="I72" s="114">
        <v>4565</v>
      </c>
      <c r="J72" s="140">
        <v>4542</v>
      </c>
      <c r="K72" s="114">
        <v>70</v>
      </c>
      <c r="L72" s="116">
        <v>1.5411712901805372</v>
      </c>
    </row>
    <row r="73" spans="1:12" s="110" customFormat="1" ht="15" customHeight="1" x14ac:dyDescent="0.2">
      <c r="A73" s="120"/>
      <c r="B73" s="119"/>
      <c r="C73" s="258"/>
      <c r="D73" s="267" t="s">
        <v>199</v>
      </c>
      <c r="E73" s="113">
        <v>42.183778362793028</v>
      </c>
      <c r="F73" s="115">
        <v>3365</v>
      </c>
      <c r="G73" s="114">
        <v>3314</v>
      </c>
      <c r="H73" s="114">
        <v>3260</v>
      </c>
      <c r="I73" s="114">
        <v>3213</v>
      </c>
      <c r="J73" s="140">
        <v>3181</v>
      </c>
      <c r="K73" s="114">
        <v>184</v>
      </c>
      <c r="L73" s="116">
        <v>5.7843445457403329</v>
      </c>
    </row>
    <row r="74" spans="1:12" s="110" customFormat="1" ht="15" customHeight="1" x14ac:dyDescent="0.2">
      <c r="A74" s="120"/>
      <c r="B74" s="119"/>
      <c r="C74" s="258"/>
      <c r="D74" s="110" t="s">
        <v>204</v>
      </c>
      <c r="E74" s="113">
        <v>6.1043285238623755</v>
      </c>
      <c r="F74" s="115">
        <v>660</v>
      </c>
      <c r="G74" s="114">
        <v>672</v>
      </c>
      <c r="H74" s="114">
        <v>667</v>
      </c>
      <c r="I74" s="114">
        <v>644</v>
      </c>
      <c r="J74" s="140">
        <v>639</v>
      </c>
      <c r="K74" s="114">
        <v>21</v>
      </c>
      <c r="L74" s="116">
        <v>3.2863849765258215</v>
      </c>
    </row>
    <row r="75" spans="1:12" s="110" customFormat="1" ht="15" customHeight="1" x14ac:dyDescent="0.2">
      <c r="A75" s="120"/>
      <c r="B75" s="119"/>
      <c r="C75" s="258"/>
      <c r="D75" s="267" t="s">
        <v>198</v>
      </c>
      <c r="E75" s="113">
        <v>58.636363636363633</v>
      </c>
      <c r="F75" s="115">
        <v>387</v>
      </c>
      <c r="G75" s="114">
        <v>394</v>
      </c>
      <c r="H75" s="114">
        <v>397</v>
      </c>
      <c r="I75" s="114">
        <v>379</v>
      </c>
      <c r="J75" s="140">
        <v>383</v>
      </c>
      <c r="K75" s="114">
        <v>4</v>
      </c>
      <c r="L75" s="116">
        <v>1.0443864229765014</v>
      </c>
    </row>
    <row r="76" spans="1:12" s="110" customFormat="1" ht="15" customHeight="1" x14ac:dyDescent="0.2">
      <c r="A76" s="120"/>
      <c r="B76" s="119"/>
      <c r="C76" s="258"/>
      <c r="D76" s="267" t="s">
        <v>199</v>
      </c>
      <c r="E76" s="113">
        <v>41.363636363636367</v>
      </c>
      <c r="F76" s="115">
        <v>273</v>
      </c>
      <c r="G76" s="114">
        <v>278</v>
      </c>
      <c r="H76" s="114">
        <v>270</v>
      </c>
      <c r="I76" s="114">
        <v>265</v>
      </c>
      <c r="J76" s="140">
        <v>256</v>
      </c>
      <c r="K76" s="114">
        <v>17</v>
      </c>
      <c r="L76" s="116">
        <v>6.640625</v>
      </c>
    </row>
    <row r="77" spans="1:12" s="110" customFormat="1" ht="15" customHeight="1" x14ac:dyDescent="0.2">
      <c r="A77" s="534"/>
      <c r="B77" s="119" t="s">
        <v>205</v>
      </c>
      <c r="C77" s="268"/>
      <c r="D77" s="182"/>
      <c r="E77" s="113">
        <v>12.438539729447431</v>
      </c>
      <c r="F77" s="115">
        <v>9765</v>
      </c>
      <c r="G77" s="114">
        <v>9640</v>
      </c>
      <c r="H77" s="114">
        <v>9926</v>
      </c>
      <c r="I77" s="114">
        <v>9758</v>
      </c>
      <c r="J77" s="140">
        <v>9717</v>
      </c>
      <c r="K77" s="114">
        <v>48</v>
      </c>
      <c r="L77" s="116">
        <v>0.49397962334053719</v>
      </c>
    </row>
    <row r="78" spans="1:12" s="110" customFormat="1" ht="15" customHeight="1" x14ac:dyDescent="0.2">
      <c r="A78" s="120"/>
      <c r="B78" s="119"/>
      <c r="C78" s="268" t="s">
        <v>106</v>
      </c>
      <c r="D78" s="182"/>
      <c r="E78" s="113">
        <v>59.754224270353305</v>
      </c>
      <c r="F78" s="115">
        <v>5835</v>
      </c>
      <c r="G78" s="114">
        <v>5707</v>
      </c>
      <c r="H78" s="114">
        <v>5924</v>
      </c>
      <c r="I78" s="114">
        <v>5819</v>
      </c>
      <c r="J78" s="140">
        <v>5774</v>
      </c>
      <c r="K78" s="114">
        <v>61</v>
      </c>
      <c r="L78" s="116">
        <v>1.0564599930723935</v>
      </c>
    </row>
    <row r="79" spans="1:12" s="110" customFormat="1" ht="15" customHeight="1" x14ac:dyDescent="0.2">
      <c r="A79" s="123"/>
      <c r="B79" s="124"/>
      <c r="C79" s="260" t="s">
        <v>107</v>
      </c>
      <c r="D79" s="261"/>
      <c r="E79" s="125">
        <v>40.245775729646695</v>
      </c>
      <c r="F79" s="143">
        <v>3930</v>
      </c>
      <c r="G79" s="144">
        <v>3933</v>
      </c>
      <c r="H79" s="144">
        <v>4002</v>
      </c>
      <c r="I79" s="144">
        <v>3939</v>
      </c>
      <c r="J79" s="145">
        <v>3943</v>
      </c>
      <c r="K79" s="144">
        <v>-13</v>
      </c>
      <c r="L79" s="146">
        <v>-0.32969819934060363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78506</v>
      </c>
      <c r="E11" s="114">
        <v>78061</v>
      </c>
      <c r="F11" s="114">
        <v>78566</v>
      </c>
      <c r="G11" s="114">
        <v>77339</v>
      </c>
      <c r="H11" s="140">
        <v>77034</v>
      </c>
      <c r="I11" s="115">
        <v>1472</v>
      </c>
      <c r="J11" s="116">
        <v>1.9108445621413921</v>
      </c>
    </row>
    <row r="12" spans="1:15" s="110" customFormat="1" ht="24.95" customHeight="1" x14ac:dyDescent="0.2">
      <c r="A12" s="193" t="s">
        <v>132</v>
      </c>
      <c r="B12" s="194" t="s">
        <v>133</v>
      </c>
      <c r="C12" s="113">
        <v>0.95788856902657127</v>
      </c>
      <c r="D12" s="115">
        <v>752</v>
      </c>
      <c r="E12" s="114">
        <v>693</v>
      </c>
      <c r="F12" s="114">
        <v>842</v>
      </c>
      <c r="G12" s="114">
        <v>836</v>
      </c>
      <c r="H12" s="140">
        <v>751</v>
      </c>
      <c r="I12" s="115">
        <v>1</v>
      </c>
      <c r="J12" s="116">
        <v>0.13315579227696406</v>
      </c>
    </row>
    <row r="13" spans="1:15" s="110" customFormat="1" ht="24.95" customHeight="1" x14ac:dyDescent="0.2">
      <c r="A13" s="193" t="s">
        <v>134</v>
      </c>
      <c r="B13" s="199" t="s">
        <v>214</v>
      </c>
      <c r="C13" s="113">
        <v>0.94769826510075661</v>
      </c>
      <c r="D13" s="115">
        <v>744</v>
      </c>
      <c r="E13" s="114">
        <v>726</v>
      </c>
      <c r="F13" s="114">
        <v>739</v>
      </c>
      <c r="G13" s="114">
        <v>737</v>
      </c>
      <c r="H13" s="140">
        <v>729</v>
      </c>
      <c r="I13" s="115">
        <v>15</v>
      </c>
      <c r="J13" s="116">
        <v>2.0576131687242798</v>
      </c>
    </row>
    <row r="14" spans="1:15" s="287" customFormat="1" ht="24" customHeight="1" x14ac:dyDescent="0.2">
      <c r="A14" s="193" t="s">
        <v>215</v>
      </c>
      <c r="B14" s="199" t="s">
        <v>137</v>
      </c>
      <c r="C14" s="113">
        <v>22.189386798461264</v>
      </c>
      <c r="D14" s="115">
        <v>17420</v>
      </c>
      <c r="E14" s="114">
        <v>17440</v>
      </c>
      <c r="F14" s="114">
        <v>17667</v>
      </c>
      <c r="G14" s="114">
        <v>17685</v>
      </c>
      <c r="H14" s="140">
        <v>17796</v>
      </c>
      <c r="I14" s="115">
        <v>-376</v>
      </c>
      <c r="J14" s="116">
        <v>-2.1128343447965836</v>
      </c>
      <c r="K14" s="110"/>
      <c r="L14" s="110"/>
      <c r="M14" s="110"/>
      <c r="N14" s="110"/>
      <c r="O14" s="110"/>
    </row>
    <row r="15" spans="1:15" s="110" customFormat="1" ht="24.75" customHeight="1" x14ac:dyDescent="0.2">
      <c r="A15" s="193" t="s">
        <v>216</v>
      </c>
      <c r="B15" s="199" t="s">
        <v>217</v>
      </c>
      <c r="C15" s="113">
        <v>2.6265508368787098</v>
      </c>
      <c r="D15" s="115">
        <v>2062</v>
      </c>
      <c r="E15" s="114">
        <v>2080</v>
      </c>
      <c r="F15" s="114">
        <v>2108</v>
      </c>
      <c r="G15" s="114">
        <v>2123</v>
      </c>
      <c r="H15" s="140">
        <v>2225</v>
      </c>
      <c r="I15" s="115">
        <v>-163</v>
      </c>
      <c r="J15" s="116">
        <v>-7.3258426966292136</v>
      </c>
    </row>
    <row r="16" spans="1:15" s="287" customFormat="1" ht="24.95" customHeight="1" x14ac:dyDescent="0.2">
      <c r="A16" s="193" t="s">
        <v>218</v>
      </c>
      <c r="B16" s="199" t="s">
        <v>141</v>
      </c>
      <c r="C16" s="113">
        <v>12.704761419509337</v>
      </c>
      <c r="D16" s="115">
        <v>9974</v>
      </c>
      <c r="E16" s="114">
        <v>9925</v>
      </c>
      <c r="F16" s="114">
        <v>10110</v>
      </c>
      <c r="G16" s="114">
        <v>10137</v>
      </c>
      <c r="H16" s="140">
        <v>10106</v>
      </c>
      <c r="I16" s="115">
        <v>-132</v>
      </c>
      <c r="J16" s="116">
        <v>-1.3061547595487828</v>
      </c>
      <c r="K16" s="110"/>
      <c r="L16" s="110"/>
      <c r="M16" s="110"/>
      <c r="N16" s="110"/>
      <c r="O16" s="110"/>
    </row>
    <row r="17" spans="1:15" s="110" customFormat="1" ht="24.95" customHeight="1" x14ac:dyDescent="0.2">
      <c r="A17" s="193" t="s">
        <v>219</v>
      </c>
      <c r="B17" s="199" t="s">
        <v>220</v>
      </c>
      <c r="C17" s="113">
        <v>6.8580745420732176</v>
      </c>
      <c r="D17" s="115">
        <v>5384</v>
      </c>
      <c r="E17" s="114">
        <v>5435</v>
      </c>
      <c r="F17" s="114">
        <v>5449</v>
      </c>
      <c r="G17" s="114">
        <v>5425</v>
      </c>
      <c r="H17" s="140">
        <v>5465</v>
      </c>
      <c r="I17" s="115">
        <v>-81</v>
      </c>
      <c r="J17" s="116">
        <v>-1.4821591948764867</v>
      </c>
    </row>
    <row r="18" spans="1:15" s="287" customFormat="1" ht="24.95" customHeight="1" x14ac:dyDescent="0.2">
      <c r="A18" s="201" t="s">
        <v>144</v>
      </c>
      <c r="B18" s="202" t="s">
        <v>145</v>
      </c>
      <c r="C18" s="113">
        <v>8.1764451124754789</v>
      </c>
      <c r="D18" s="115">
        <v>6419</v>
      </c>
      <c r="E18" s="114">
        <v>6383</v>
      </c>
      <c r="F18" s="114">
        <v>6512</v>
      </c>
      <c r="G18" s="114">
        <v>6202</v>
      </c>
      <c r="H18" s="140">
        <v>5999</v>
      </c>
      <c r="I18" s="115">
        <v>420</v>
      </c>
      <c r="J18" s="116">
        <v>7.001166861143524</v>
      </c>
      <c r="K18" s="110"/>
      <c r="L18" s="110"/>
      <c r="M18" s="110"/>
      <c r="N18" s="110"/>
      <c r="O18" s="110"/>
    </row>
    <row r="19" spans="1:15" s="110" customFormat="1" ht="24.95" customHeight="1" x14ac:dyDescent="0.2">
      <c r="A19" s="193" t="s">
        <v>146</v>
      </c>
      <c r="B19" s="199" t="s">
        <v>147</v>
      </c>
      <c r="C19" s="113">
        <v>18.973072121876037</v>
      </c>
      <c r="D19" s="115">
        <v>14895</v>
      </c>
      <c r="E19" s="114">
        <v>14962</v>
      </c>
      <c r="F19" s="114">
        <v>14994</v>
      </c>
      <c r="G19" s="114">
        <v>14767</v>
      </c>
      <c r="H19" s="140">
        <v>14764</v>
      </c>
      <c r="I19" s="115">
        <v>131</v>
      </c>
      <c r="J19" s="116">
        <v>0.88729341641831483</v>
      </c>
    </row>
    <row r="20" spans="1:15" s="287" customFormat="1" ht="24.95" customHeight="1" x14ac:dyDescent="0.2">
      <c r="A20" s="193" t="s">
        <v>148</v>
      </c>
      <c r="B20" s="199" t="s">
        <v>149</v>
      </c>
      <c r="C20" s="113">
        <v>4.7550505693832319</v>
      </c>
      <c r="D20" s="115">
        <v>3733</v>
      </c>
      <c r="E20" s="114">
        <v>3693</v>
      </c>
      <c r="F20" s="114">
        <v>3690</v>
      </c>
      <c r="G20" s="114">
        <v>3574</v>
      </c>
      <c r="H20" s="140">
        <v>3543</v>
      </c>
      <c r="I20" s="115">
        <v>190</v>
      </c>
      <c r="J20" s="116">
        <v>5.3626869884278863</v>
      </c>
      <c r="K20" s="110"/>
      <c r="L20" s="110"/>
      <c r="M20" s="110"/>
      <c r="N20" s="110"/>
      <c r="O20" s="110"/>
    </row>
    <row r="21" spans="1:15" s="110" customFormat="1" ht="24.95" customHeight="1" x14ac:dyDescent="0.2">
      <c r="A21" s="201" t="s">
        <v>150</v>
      </c>
      <c r="B21" s="202" t="s">
        <v>151</v>
      </c>
      <c r="C21" s="113">
        <v>2.5246477976205641</v>
      </c>
      <c r="D21" s="115">
        <v>1982</v>
      </c>
      <c r="E21" s="114">
        <v>1944</v>
      </c>
      <c r="F21" s="114">
        <v>2028</v>
      </c>
      <c r="G21" s="114">
        <v>2024</v>
      </c>
      <c r="H21" s="140">
        <v>1958</v>
      </c>
      <c r="I21" s="115">
        <v>24</v>
      </c>
      <c r="J21" s="116">
        <v>1.2257405515832482</v>
      </c>
    </row>
    <row r="22" spans="1:15" s="110" customFormat="1" ht="24.95" customHeight="1" x14ac:dyDescent="0.2">
      <c r="A22" s="201" t="s">
        <v>152</v>
      </c>
      <c r="B22" s="199" t="s">
        <v>153</v>
      </c>
      <c r="C22" s="113">
        <v>2.2775329274195601</v>
      </c>
      <c r="D22" s="115">
        <v>1788</v>
      </c>
      <c r="E22" s="114">
        <v>1775</v>
      </c>
      <c r="F22" s="114">
        <v>1752</v>
      </c>
      <c r="G22" s="114">
        <v>1710</v>
      </c>
      <c r="H22" s="140">
        <v>1722</v>
      </c>
      <c r="I22" s="115">
        <v>66</v>
      </c>
      <c r="J22" s="116">
        <v>3.8327526132404182</v>
      </c>
    </row>
    <row r="23" spans="1:15" s="110" customFormat="1" ht="24.95" customHeight="1" x14ac:dyDescent="0.2">
      <c r="A23" s="193" t="s">
        <v>154</v>
      </c>
      <c r="B23" s="199" t="s">
        <v>155</v>
      </c>
      <c r="C23" s="113">
        <v>1.8278857666929915</v>
      </c>
      <c r="D23" s="115">
        <v>1435</v>
      </c>
      <c r="E23" s="114">
        <v>1431</v>
      </c>
      <c r="F23" s="114">
        <v>1434</v>
      </c>
      <c r="G23" s="114">
        <v>1428</v>
      </c>
      <c r="H23" s="140">
        <v>1412</v>
      </c>
      <c r="I23" s="115">
        <v>23</v>
      </c>
      <c r="J23" s="116">
        <v>1.6288951841359773</v>
      </c>
    </row>
    <row r="24" spans="1:15" s="110" customFormat="1" ht="24.95" customHeight="1" x14ac:dyDescent="0.2">
      <c r="A24" s="193" t="s">
        <v>156</v>
      </c>
      <c r="B24" s="199" t="s">
        <v>221</v>
      </c>
      <c r="C24" s="113">
        <v>6.0594094718874993</v>
      </c>
      <c r="D24" s="115">
        <v>4757</v>
      </c>
      <c r="E24" s="114">
        <v>4806</v>
      </c>
      <c r="F24" s="114">
        <v>4756</v>
      </c>
      <c r="G24" s="114">
        <v>4683</v>
      </c>
      <c r="H24" s="140">
        <v>4596</v>
      </c>
      <c r="I24" s="115">
        <v>161</v>
      </c>
      <c r="J24" s="116">
        <v>3.503046127067015</v>
      </c>
    </row>
    <row r="25" spans="1:15" s="110" customFormat="1" ht="24.95" customHeight="1" x14ac:dyDescent="0.2">
      <c r="A25" s="193" t="s">
        <v>222</v>
      </c>
      <c r="B25" s="204" t="s">
        <v>159</v>
      </c>
      <c r="C25" s="113">
        <v>5.5498942755967695</v>
      </c>
      <c r="D25" s="115">
        <v>4357</v>
      </c>
      <c r="E25" s="114">
        <v>4134</v>
      </c>
      <c r="F25" s="114">
        <v>4162</v>
      </c>
      <c r="G25" s="114">
        <v>4159</v>
      </c>
      <c r="H25" s="140">
        <v>4075</v>
      </c>
      <c r="I25" s="115">
        <v>282</v>
      </c>
      <c r="J25" s="116">
        <v>6.9202453987730062</v>
      </c>
    </row>
    <row r="26" spans="1:15" s="110" customFormat="1" ht="24.95" customHeight="1" x14ac:dyDescent="0.2">
      <c r="A26" s="201">
        <v>782.78300000000002</v>
      </c>
      <c r="B26" s="203" t="s">
        <v>160</v>
      </c>
      <c r="C26" s="113">
        <v>1.8966703181922402</v>
      </c>
      <c r="D26" s="115">
        <v>1489</v>
      </c>
      <c r="E26" s="114">
        <v>1472</v>
      </c>
      <c r="F26" s="114">
        <v>1480</v>
      </c>
      <c r="G26" s="114">
        <v>1380</v>
      </c>
      <c r="H26" s="140">
        <v>1484</v>
      </c>
      <c r="I26" s="115">
        <v>5</v>
      </c>
      <c r="J26" s="116">
        <v>0.33692722371967654</v>
      </c>
    </row>
    <row r="27" spans="1:15" s="110" customFormat="1" ht="24.95" customHeight="1" x14ac:dyDescent="0.2">
      <c r="A27" s="193" t="s">
        <v>161</v>
      </c>
      <c r="B27" s="199" t="s">
        <v>223</v>
      </c>
      <c r="C27" s="113">
        <v>4.3894734160446331</v>
      </c>
      <c r="D27" s="115">
        <v>3446</v>
      </c>
      <c r="E27" s="114">
        <v>3454</v>
      </c>
      <c r="F27" s="114">
        <v>3438</v>
      </c>
      <c r="G27" s="114">
        <v>3373</v>
      </c>
      <c r="H27" s="140">
        <v>3375</v>
      </c>
      <c r="I27" s="115">
        <v>71</v>
      </c>
      <c r="J27" s="116">
        <v>2.1037037037037036</v>
      </c>
    </row>
    <row r="28" spans="1:15" s="110" customFormat="1" ht="24.95" customHeight="1" x14ac:dyDescent="0.2">
      <c r="A28" s="193" t="s">
        <v>163</v>
      </c>
      <c r="B28" s="199" t="s">
        <v>164</v>
      </c>
      <c r="C28" s="113">
        <v>3.1271495172343515</v>
      </c>
      <c r="D28" s="115">
        <v>2455</v>
      </c>
      <c r="E28" s="114">
        <v>2647</v>
      </c>
      <c r="F28" s="114">
        <v>2614</v>
      </c>
      <c r="G28" s="114">
        <v>2547</v>
      </c>
      <c r="H28" s="140">
        <v>2559</v>
      </c>
      <c r="I28" s="115">
        <v>-104</v>
      </c>
      <c r="J28" s="116">
        <v>-4.0640875341930442</v>
      </c>
    </row>
    <row r="29" spans="1:15" s="110" customFormat="1" ht="24.95" customHeight="1" x14ac:dyDescent="0.2">
      <c r="A29" s="193">
        <v>86</v>
      </c>
      <c r="B29" s="199" t="s">
        <v>165</v>
      </c>
      <c r="C29" s="113">
        <v>4.7423126894759635</v>
      </c>
      <c r="D29" s="115">
        <v>3723</v>
      </c>
      <c r="E29" s="114">
        <v>3712</v>
      </c>
      <c r="F29" s="114">
        <v>3710</v>
      </c>
      <c r="G29" s="114">
        <v>3608</v>
      </c>
      <c r="H29" s="140">
        <v>3652</v>
      </c>
      <c r="I29" s="115">
        <v>71</v>
      </c>
      <c r="J29" s="116">
        <v>1.9441401971522454</v>
      </c>
    </row>
    <row r="30" spans="1:15" s="110" customFormat="1" ht="24.95" customHeight="1" x14ac:dyDescent="0.2">
      <c r="A30" s="193">
        <v>87.88</v>
      </c>
      <c r="B30" s="204" t="s">
        <v>166</v>
      </c>
      <c r="C30" s="113">
        <v>8.7076147046085648</v>
      </c>
      <c r="D30" s="115">
        <v>6836</v>
      </c>
      <c r="E30" s="114">
        <v>6479</v>
      </c>
      <c r="F30" s="114">
        <v>6443</v>
      </c>
      <c r="G30" s="114">
        <v>6341</v>
      </c>
      <c r="H30" s="140">
        <v>6352</v>
      </c>
      <c r="I30" s="115">
        <v>484</v>
      </c>
      <c r="J30" s="116">
        <v>7.6196473551637283</v>
      </c>
    </row>
    <row r="31" spans="1:15" s="110" customFormat="1" ht="24.95" customHeight="1" x14ac:dyDescent="0.2">
      <c r="A31" s="193" t="s">
        <v>167</v>
      </c>
      <c r="B31" s="199" t="s">
        <v>168</v>
      </c>
      <c r="C31" s="113">
        <v>2.8978676789035234</v>
      </c>
      <c r="D31" s="115">
        <v>2275</v>
      </c>
      <c r="E31" s="114">
        <v>2310</v>
      </c>
      <c r="F31" s="114">
        <v>2305</v>
      </c>
      <c r="G31" s="114">
        <v>2285</v>
      </c>
      <c r="H31" s="140">
        <v>2267</v>
      </c>
      <c r="I31" s="115">
        <v>8</v>
      </c>
      <c r="J31" s="116">
        <v>0.35288928098808997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0.95788856902657127</v>
      </c>
      <c r="D34" s="115">
        <v>752</v>
      </c>
      <c r="E34" s="114">
        <v>693</v>
      </c>
      <c r="F34" s="114">
        <v>842</v>
      </c>
      <c r="G34" s="114">
        <v>836</v>
      </c>
      <c r="H34" s="140">
        <v>751</v>
      </c>
      <c r="I34" s="115">
        <v>1</v>
      </c>
      <c r="J34" s="116">
        <v>0.13315579227696406</v>
      </c>
    </row>
    <row r="35" spans="1:10" s="110" customFormat="1" ht="24.95" customHeight="1" x14ac:dyDescent="0.2">
      <c r="A35" s="292" t="s">
        <v>171</v>
      </c>
      <c r="B35" s="293" t="s">
        <v>172</v>
      </c>
      <c r="C35" s="113">
        <v>31.313530176037499</v>
      </c>
      <c r="D35" s="115">
        <v>24583</v>
      </c>
      <c r="E35" s="114">
        <v>24549</v>
      </c>
      <c r="F35" s="114">
        <v>24918</v>
      </c>
      <c r="G35" s="114">
        <v>24624</v>
      </c>
      <c r="H35" s="140">
        <v>24524</v>
      </c>
      <c r="I35" s="115">
        <v>59</v>
      </c>
      <c r="J35" s="116">
        <v>0.24058065568422771</v>
      </c>
    </row>
    <row r="36" spans="1:10" s="110" customFormat="1" ht="24.95" customHeight="1" x14ac:dyDescent="0.2">
      <c r="A36" s="294" t="s">
        <v>173</v>
      </c>
      <c r="B36" s="295" t="s">
        <v>174</v>
      </c>
      <c r="C36" s="125">
        <v>67.728581254935932</v>
      </c>
      <c r="D36" s="143">
        <v>53171</v>
      </c>
      <c r="E36" s="144">
        <v>52819</v>
      </c>
      <c r="F36" s="144">
        <v>52806</v>
      </c>
      <c r="G36" s="144">
        <v>51879</v>
      </c>
      <c r="H36" s="145">
        <v>51759</v>
      </c>
      <c r="I36" s="143">
        <v>1412</v>
      </c>
      <c r="J36" s="146">
        <v>2.7280279758109702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2020-09-25T08:39:46Z</dcterms:created>
  <dcterms:modified xsi:type="dcterms:W3CDTF">2020-09-28T08:08:21Z</dcterms:modified>
</cp:coreProperties>
</file>