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D42" i="24"/>
  <c r="C42" i="24"/>
  <c r="M42" i="24" s="1"/>
  <c r="B42" i="24"/>
  <c r="J42" i="24" s="1"/>
  <c r="M41" i="24"/>
  <c r="L41" i="24"/>
  <c r="I41" i="24"/>
  <c r="H41" i="24"/>
  <c r="G41" i="24"/>
  <c r="F41" i="24"/>
  <c r="E41" i="24"/>
  <c r="D41" i="24"/>
  <c r="C41" i="24"/>
  <c r="B41" i="24"/>
  <c r="K41" i="24" s="1"/>
  <c r="L40" i="24"/>
  <c r="K40" i="24"/>
  <c r="I40" i="24"/>
  <c r="D40" i="24"/>
  <c r="C40" i="24"/>
  <c r="M40" i="24" s="1"/>
  <c r="B40" i="24"/>
  <c r="J40" i="24" s="1"/>
  <c r="M36" i="24"/>
  <c r="L36" i="24"/>
  <c r="K36" i="24"/>
  <c r="J36" i="24"/>
  <c r="I36" i="24"/>
  <c r="H36" i="24"/>
  <c r="G36" i="24"/>
  <c r="F36" i="24"/>
  <c r="E36" i="24"/>
  <c r="D36" i="24"/>
  <c r="K57" i="15"/>
  <c r="L57" i="15" s="1"/>
  <c r="C38" i="24"/>
  <c r="I38" i="24" s="1"/>
  <c r="C37" i="24"/>
  <c r="C35" i="24"/>
  <c r="C34" i="24"/>
  <c r="G34" i="24" s="1"/>
  <c r="C33" i="24"/>
  <c r="C32" i="24"/>
  <c r="C31" i="24"/>
  <c r="C30" i="24"/>
  <c r="C29" i="24"/>
  <c r="C28" i="24"/>
  <c r="C27" i="24"/>
  <c r="C26" i="24"/>
  <c r="C25" i="24"/>
  <c r="C24" i="24"/>
  <c r="C23" i="24"/>
  <c r="C22" i="24"/>
  <c r="C21" i="24"/>
  <c r="C20" i="24"/>
  <c r="C19" i="24"/>
  <c r="C18" i="24"/>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38" i="24"/>
  <c r="K38" i="24"/>
  <c r="J38" i="24"/>
  <c r="H38" i="24"/>
  <c r="F38" i="24"/>
  <c r="D7" i="24"/>
  <c r="J7" i="24"/>
  <c r="H7" i="24"/>
  <c r="K7" i="24"/>
  <c r="F7" i="24"/>
  <c r="D29" i="24"/>
  <c r="J29" i="24"/>
  <c r="H29" i="24"/>
  <c r="F29" i="24"/>
  <c r="K29" i="24"/>
  <c r="K20" i="24"/>
  <c r="H20" i="24"/>
  <c r="F20" i="24"/>
  <c r="D20" i="24"/>
  <c r="J20" i="24"/>
  <c r="K32" i="24"/>
  <c r="J32" i="24"/>
  <c r="H32" i="24"/>
  <c r="F32" i="24"/>
  <c r="D32" i="24"/>
  <c r="F35" i="24"/>
  <c r="D35" i="24"/>
  <c r="J35" i="24"/>
  <c r="H35" i="24"/>
  <c r="K35" i="24"/>
  <c r="B45" i="24"/>
  <c r="B39" i="24"/>
  <c r="G9" i="24"/>
  <c r="M9" i="24"/>
  <c r="E9" i="24"/>
  <c r="L9" i="24"/>
  <c r="I9" i="24"/>
  <c r="I24" i="24"/>
  <c r="M24" i="24"/>
  <c r="E24" i="24"/>
  <c r="L24" i="24"/>
  <c r="G24" i="24"/>
  <c r="G33" i="24"/>
  <c r="M33" i="24"/>
  <c r="E33" i="24"/>
  <c r="L33" i="24"/>
  <c r="I33" i="24"/>
  <c r="I37" i="24"/>
  <c r="G37" i="24"/>
  <c r="L37" i="24"/>
  <c r="E37" i="24"/>
  <c r="M37" i="24"/>
  <c r="D9" i="24"/>
  <c r="J9" i="24"/>
  <c r="H9" i="24"/>
  <c r="F9" i="24"/>
  <c r="K9" i="24"/>
  <c r="B6" i="24"/>
  <c r="B14" i="24"/>
  <c r="D17" i="24"/>
  <c r="J17" i="24"/>
  <c r="H17" i="24"/>
  <c r="K17" i="24"/>
  <c r="F17" i="24"/>
  <c r="D23" i="24"/>
  <c r="J23" i="24"/>
  <c r="H23" i="24"/>
  <c r="K23" i="24"/>
  <c r="F23" i="24"/>
  <c r="K26" i="24"/>
  <c r="H26" i="24"/>
  <c r="F26" i="24"/>
  <c r="D26" i="24"/>
  <c r="J26" i="24"/>
  <c r="G15" i="24"/>
  <c r="M15" i="24"/>
  <c r="E15" i="24"/>
  <c r="L15" i="24"/>
  <c r="I15" i="24"/>
  <c r="G21" i="24"/>
  <c r="M21" i="24"/>
  <c r="E21" i="24"/>
  <c r="L21" i="24"/>
  <c r="I21" i="24"/>
  <c r="G27" i="24"/>
  <c r="M27" i="24"/>
  <c r="E27" i="24"/>
  <c r="L27" i="24"/>
  <c r="I27" i="24"/>
  <c r="H37" i="24"/>
  <c r="F37" i="24"/>
  <c r="D37" i="24"/>
  <c r="K37" i="24"/>
  <c r="J37" i="24"/>
  <c r="D21" i="24"/>
  <c r="J21" i="24"/>
  <c r="H21" i="24"/>
  <c r="F21" i="24"/>
  <c r="K21" i="24"/>
  <c r="K24" i="24"/>
  <c r="H24" i="24"/>
  <c r="F24" i="24"/>
  <c r="D24" i="24"/>
  <c r="J24" i="24"/>
  <c r="D27" i="24"/>
  <c r="J27" i="24"/>
  <c r="H27" i="24"/>
  <c r="K27" i="24"/>
  <c r="F27" i="24"/>
  <c r="K30" i="24"/>
  <c r="H30" i="24"/>
  <c r="F30" i="24"/>
  <c r="D30" i="24"/>
  <c r="J30" i="24"/>
  <c r="F33" i="24"/>
  <c r="D33" i="24"/>
  <c r="J33" i="24"/>
  <c r="H33" i="24"/>
  <c r="K33" i="24"/>
  <c r="I16" i="24"/>
  <c r="M16" i="24"/>
  <c r="E16" i="24"/>
  <c r="L16" i="24"/>
  <c r="G16" i="24"/>
  <c r="G25" i="24"/>
  <c r="M25" i="24"/>
  <c r="E25" i="24"/>
  <c r="L25" i="24"/>
  <c r="I25" i="24"/>
  <c r="I28" i="24"/>
  <c r="M28" i="24"/>
  <c r="E28" i="24"/>
  <c r="L28" i="24"/>
  <c r="G28" i="24"/>
  <c r="G31" i="24"/>
  <c r="M31" i="24"/>
  <c r="E31" i="24"/>
  <c r="L31" i="24"/>
  <c r="I31" i="24"/>
  <c r="D15" i="24"/>
  <c r="J15" i="24"/>
  <c r="H15" i="24"/>
  <c r="K15" i="24"/>
  <c r="F15" i="24"/>
  <c r="K18" i="24"/>
  <c r="H18" i="24"/>
  <c r="F18" i="24"/>
  <c r="D18" i="24"/>
  <c r="J18" i="24"/>
  <c r="G19" i="24"/>
  <c r="M19" i="24"/>
  <c r="E19" i="24"/>
  <c r="L19" i="24"/>
  <c r="I19" i="24"/>
  <c r="K28" i="24"/>
  <c r="H28" i="24"/>
  <c r="F28" i="24"/>
  <c r="D28" i="24"/>
  <c r="J28" i="24"/>
  <c r="G7" i="24"/>
  <c r="M7" i="24"/>
  <c r="E7" i="24"/>
  <c r="L7" i="24"/>
  <c r="I7" i="24"/>
  <c r="I32" i="24"/>
  <c r="M32" i="24"/>
  <c r="E32" i="24"/>
  <c r="L32" i="24"/>
  <c r="G32" i="24"/>
  <c r="K16" i="24"/>
  <c r="H16" i="24"/>
  <c r="F16" i="24"/>
  <c r="D16" i="24"/>
  <c r="J16" i="24"/>
  <c r="D19" i="24"/>
  <c r="J19" i="24"/>
  <c r="H19" i="24"/>
  <c r="K19" i="24"/>
  <c r="F19" i="24"/>
  <c r="K22" i="24"/>
  <c r="H22" i="24"/>
  <c r="F22" i="24"/>
  <c r="D22" i="24"/>
  <c r="J22" i="24"/>
  <c r="D25" i="24"/>
  <c r="J25" i="24"/>
  <c r="H25" i="24"/>
  <c r="K25" i="24"/>
  <c r="F25" i="24"/>
  <c r="D31" i="24"/>
  <c r="J31" i="24"/>
  <c r="H31" i="24"/>
  <c r="K31" i="24"/>
  <c r="F31" i="24"/>
  <c r="K34" i="24"/>
  <c r="J34" i="24"/>
  <c r="H34" i="24"/>
  <c r="F34" i="24"/>
  <c r="D34" i="24"/>
  <c r="G17" i="24"/>
  <c r="M17" i="24"/>
  <c r="E17" i="24"/>
  <c r="L17" i="24"/>
  <c r="I17" i="24"/>
  <c r="I20" i="24"/>
  <c r="M20" i="24"/>
  <c r="E20" i="24"/>
  <c r="L20" i="24"/>
  <c r="G20" i="24"/>
  <c r="G23" i="24"/>
  <c r="M23" i="24"/>
  <c r="E23" i="24"/>
  <c r="L23" i="24"/>
  <c r="I23" i="24"/>
  <c r="G29" i="24"/>
  <c r="M29" i="24"/>
  <c r="E29" i="24"/>
  <c r="L29" i="24"/>
  <c r="I29" i="24"/>
  <c r="G35" i="24"/>
  <c r="M35" i="24"/>
  <c r="E35" i="24"/>
  <c r="L35" i="24"/>
  <c r="I35" i="24"/>
  <c r="C14" i="24"/>
  <c r="C6" i="24"/>
  <c r="I22" i="24"/>
  <c r="M22" i="24"/>
  <c r="E22" i="24"/>
  <c r="L22" i="24"/>
  <c r="I30" i="24"/>
  <c r="M30" i="24"/>
  <c r="E30" i="24"/>
  <c r="L30" i="24"/>
  <c r="C45" i="24"/>
  <c r="C39" i="24"/>
  <c r="G22"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G18" i="24"/>
  <c r="G26" i="24"/>
  <c r="M38" i="24"/>
  <c r="E38" i="24"/>
  <c r="L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H40" i="24"/>
  <c r="H42" i="24"/>
  <c r="H44" i="24"/>
  <c r="E40" i="24"/>
  <c r="E42" i="24"/>
  <c r="E44" i="24"/>
  <c r="I45" i="24" l="1"/>
  <c r="G45" i="24"/>
  <c r="L45" i="24"/>
  <c r="M45" i="24"/>
  <c r="E45" i="24"/>
  <c r="K14" i="24"/>
  <c r="H14" i="24"/>
  <c r="F14" i="24"/>
  <c r="D14" i="24"/>
  <c r="J14" i="24"/>
  <c r="I6" i="24"/>
  <c r="M6" i="24"/>
  <c r="E6" i="24"/>
  <c r="L6" i="24"/>
  <c r="G6" i="24"/>
  <c r="I14" i="24"/>
  <c r="M14" i="24"/>
  <c r="E14" i="24"/>
  <c r="L14" i="24"/>
  <c r="G14" i="24"/>
  <c r="H39" i="24"/>
  <c r="F39" i="24"/>
  <c r="D39" i="24"/>
  <c r="K39" i="24"/>
  <c r="J39" i="24"/>
  <c r="K6" i="24"/>
  <c r="H6" i="24"/>
  <c r="F6" i="24"/>
  <c r="D6" i="24"/>
  <c r="J6" i="24"/>
  <c r="I77" i="24"/>
  <c r="H45" i="24"/>
  <c r="F45" i="24"/>
  <c r="D45" i="24"/>
  <c r="K45" i="24"/>
  <c r="J45" i="24"/>
  <c r="J77" i="24"/>
  <c r="K79" i="24"/>
  <c r="K78" i="24"/>
  <c r="I39" i="24"/>
  <c r="G39" i="24"/>
  <c r="L39" i="24"/>
  <c r="M39" i="24"/>
  <c r="E39" i="24"/>
  <c r="J79" i="24" l="1"/>
  <c r="J78" i="24"/>
  <c r="I78" i="24"/>
  <c r="I79" i="24"/>
  <c r="I83" i="24" l="1"/>
  <c r="I82" i="24"/>
  <c r="I81" i="24"/>
</calcChain>
</file>

<file path=xl/sharedStrings.xml><?xml version="1.0" encoding="utf-8"?>
<sst xmlns="http://schemas.openxmlformats.org/spreadsheetml/2006/main" count="1695" uniqueCount="521">
  <si>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</si>
  <si>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</si>
  <si>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</si>
  <si>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</si>
  <si>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</si>
  <si>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</si>
  <si>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</si>
  <si>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</si>
  <si>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</si>
  <si>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</si>
  <si>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</si>
  <si>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</si>
  <si>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</si>
  <si>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Groß-Gerau (06433)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</si>
  <si>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</si>
  <si>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</si>
  <si>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</si>
  <si>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</si>
  <si>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</si>
  <si>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</si>
  <si>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</si>
  <si>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</si>
  <si>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</si>
  <si>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</si>
  <si>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</si>
  <si>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</si>
  <si>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</si>
  <si>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</si>
  <si>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</si>
  <si>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</si>
  <si>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</si>
  <si>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</si>
  <si>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</si>
  <si>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</si>
  <si>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</si>
  <si>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</si>
  <si>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</si>
  <si>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</si>
  <si>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</si>
  <si>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</si>
  <si>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</si>
  <si>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</si>
  <si>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</si>
  <si>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</si>
  <si>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</si>
  <si>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</si>
  <si>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</si>
  <si>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</si>
  <si>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</si>
  <si>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</si>
  <si>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</si>
  <si>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</si>
  <si>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</si>
  <si>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</si>
  <si>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</si>
  <si>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</si>
  <si>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</si>
  <si>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</si>
  <si>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</si>
  <si>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</si>
  <si>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</si>
  <si>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</si>
  <si>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</si>
  <si>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</si>
  <si>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</si>
  <si>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</si>
  <si>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</si>
  <si>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</si>
  <si>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</si>
  <si>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</si>
  <si>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</si>
  <si>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</si>
  <si>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</si>
  <si>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</si>
  <si>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</si>
  <si>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</si>
  <si>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</si>
  <si>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</si>
  <si>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</si>
  <si>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</si>
  <si>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</si>
  <si>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</si>
  <si>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</si>
  <si>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</si>
  <si>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</si>
  <si>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</si>
  <si>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</si>
  <si>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</si>
  <si>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</si>
  <si>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</si>
  <si>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</si>
  <si>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</si>
  <si>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Groß-Gerau (06433);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</si>
  <si>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</si>
  <si>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</si>
  <si>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</si>
  <si>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</si>
  <si>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</si>
  <si>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</si>
  <si>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</si>
  <si>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</si>
  <si>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</si>
  <si>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</si>
  <si>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</si>
  <si>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</si>
  <si>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</si>
  <si>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</si>
  <si>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</si>
  <si>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</si>
  <si>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</si>
  <si>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</si>
  <si>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</si>
  <si>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</si>
  <si>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</si>
  <si>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</si>
  <si>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</si>
  <si>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</si>
  <si>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</si>
  <si>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</si>
  <si>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</si>
  <si>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</si>
  <si>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</si>
  <si>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</si>
  <si>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</si>
  <si>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</si>
  <si>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</si>
  <si>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</si>
  <si>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</si>
  <si>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</si>
  <si>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</si>
  <si>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</si>
  <si>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</si>
  <si>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</si>
  <si>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</si>
  <si>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</si>
  <si>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</si>
  <si>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</si>
  <si>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</si>
  <si>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</si>
  <si>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</si>
  <si>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</si>
  <si>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</si>
  <si>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</si>
  <si>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</si>
  <si>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</si>
  <si>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</si>
  <si>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</si>
  <si>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</si>
  <si>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</si>
  <si>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</si>
  <si>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</si>
  <si>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</si>
  <si>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</si>
  <si>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</si>
  <si>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</si>
  <si>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</si>
  <si>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</si>
  <si>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</si>
  <si>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</si>
  <si>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</si>
  <si>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</si>
  <si>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</si>
  <si>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</si>
  <si>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</si>
  <si>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</si>
  <si>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</si>
  <si>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</si>
  <si>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</si>
  <si>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</si>
  <si>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</si>
  <si>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</si>
  <si>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</si>
  <si>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</si>
  <si>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</si>
  <si>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</si>
  <si>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</si>
  <si>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</si>
  <si>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</si>
  <si>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</si>
  <si>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</si>
  <si>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</si>
  <si>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</si>
  <si>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</si>
  <si>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Groß-Gerau (06433)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</si>
  <si>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</si>
  <si>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</si>
  <si>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</si>
  <si>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</si>
  <si>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</si>
  <si>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</si>
  <si>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</si>
  <si>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</si>
  <si>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</si>
  <si>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</si>
  <si>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</si>
  <si>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</si>
  <si>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</si>
  <si>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</si>
  <si>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</si>
  <si>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</si>
  <si>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</si>
  <si>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</si>
  <si>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</si>
  <si>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</si>
  <si>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</si>
  <si>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</si>
  <si>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</si>
  <si>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</si>
  <si>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</si>
  <si>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</si>
  <si>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</si>
  <si>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</si>
  <si>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</si>
  <si>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</si>
  <si>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</si>
  <si>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</si>
  <si>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</si>
  <si>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</si>
  <si>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</si>
  <si>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</si>
  <si>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</si>
  <si>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</si>
  <si>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</si>
  <si>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</si>
  <si>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</si>
  <si>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</si>
  <si>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</si>
  <si>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</si>
  <si>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</si>
  <si>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</si>
  <si>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</si>
  <si>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</si>
  <si>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</si>
  <si>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</si>
  <si>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</si>
  <si>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</si>
  <si>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</si>
  <si>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</si>
  <si>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</si>
  <si>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</si>
  <si>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</si>
  <si>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</si>
  <si>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</si>
  <si>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</si>
  <si>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</si>
  <si>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</si>
  <si>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</si>
  <si>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</si>
  <si>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</si>
  <si>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</si>
  <si>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</si>
  <si>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</si>
  <si>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</si>
  <si>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</si>
  <si>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</si>
  <si>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</si>
  <si>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</si>
  <si>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</si>
  <si>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</si>
  <si>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</si>
  <si>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</si>
  <si>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</si>
  <si>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</si>
  <si>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</si>
  <si>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</si>
  <si>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</si>
  <si>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</si>
  <si>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</si>
  <si>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</si>
  <si>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</si>
  <si>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</si>
  <si>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</si>
  <si>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</si>
  <si>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</si>
  <si>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</si>
  <si>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</si>
  <si>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</si>
  <si>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</si>
  <si>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</si>
  <si>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</si>
  <si>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</si>
  <si>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</si>
  <si>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</si>
  <si>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</si>
  <si>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</si>
  <si>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</si>
  <si>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</si>
  <si>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</si>
  <si>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</si>
  <si>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</si>
  <si>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</si>
  <si>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</si>
  <si>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</si>
  <si>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</si>
  <si>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</si>
  <si>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</si>
  <si>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</si>
  <si>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</si>
  <si>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</si>
  <si>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</si>
  <si>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</si>
  <si>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</si>
  <si>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</si>
  <si>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</si>
  <si>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</si>
  <si>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</si>
  <si>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</si>
  <si>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</si>
  <si>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</si>
  <si>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</si>
  <si>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</si>
  <si>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</si>
  <si>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</si>
  <si>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</si>
  <si>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</si>
  <si>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</si>
  <si>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</si>
  <si>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</si>
  <si>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</si>
  <si>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</si>
  <si>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</si>
  <si>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</si>
  <si>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</si>
  <si>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</si>
  <si>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</si>
  <si>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</si>
  <si>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</si>
  <si>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</si>
  <si>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</si>
  <si>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</si>
  <si>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</si>
  <si>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</si>
  <si>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</si>
  <si>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</si>
  <si>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</si>
  <si>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</si>
  <si>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</si>
  <si>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</si>
  <si>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</si>
  <si>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</si>
  <si>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</si>
  <si>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</si>
  <si>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</si>
  <si>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</si>
  <si>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</si>
  <si>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</si>
  <si>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</si>
  <si>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</si>
  <si>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</si>
  <si>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</si>
  <si>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</si>
  <si>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</si>
  <si>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</si>
  <si>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</si>
  <si>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</si>
  <si>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</si>
  <si>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</si>
  <si>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</si>
  <si>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</si>
  <si>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</si>
  <si>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</si>
  <si>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</si>
  <si>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</si>
  <si>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</si>
  <si>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</si>
  <si>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</si>
  <si>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</si>
  <si>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</si>
  <si>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</si>
  <si>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</si>
  <si>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</si>
  <si>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</si>
  <si>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</si>
  <si>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Groß-Gerau (06433);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</si>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</sst>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{423435CA-1093-4546-8039-8DEED65C3B08}</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FE5A-4066-8241-9C8933216612}"/>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{35F39C77-4025-4B63-974C-73F598B13A7C}</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FE5A-4066-8241-9C893321661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{426C47A8-EBB2-4B39-ACCE-CB10873615BB}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E5A-4066-8241-9C893321661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{8EC1E4A0-33E8-4404-8279-CB24C6597E55}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E5A-4066-8241-9C893321661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-0.28821298047877031</c:v>
                </c:pt>
                <c:pt idx="1">
                  <c:v>1.1168123612881518</c:v>
                </c:pt>
                <c:pt idx="2">
                  <c:v>1.1186464311118853</c:v>
                </c:pt>
                <c:pt idx="3">
                  <c:v>1.0875687030768</c:v>
                </c:pt>
              </c:numCache>
            </c:numRef>
          </c:val>
          <c:extLst>
            <c:ext xmlns:c16="http://schemas.microsoft.com/office/drawing/2014/chart" uri="{C3380CC4-5D6E-409C-BE32-E72D297353CC}">
              <c16:uniqueId val="{00000004-FE5A-4066-8241-9C893321661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{8CFDD914-85EE-4C91-8DD4-E0309F4CA52B}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E5A-4066-8241-9C893321661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{893DA79E-39F8-4D4F-A096-FAE94D919CE5}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E5A-4066-8241-9C893321661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{31415BBD-C2C8-460B-85D9-C609B40C47D0}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E5A-4066-8241-9C893321661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{7EC423B9-55A4-4268-B054-77C9F6062F5D}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E5A-4066-8241-9C89332166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E5A-4066-8241-9C893321661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E5A-4066-8241-9C893321661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{5D3C9995-B755-481E-A117-10396AB65C49}</c15:txfldGUID>
                      <c15:f>Daten_Diagramme!$E$6</c15:f>
                      <c15:dlblFieldTableCache>
                        <c:ptCount val="1"/>
                        <c:pt idx="0">
                          <c:v>-6.0</c:v>
                        </c:pt>
                      </c15:dlblFieldTableCache>
                    </c15:dlblFTEntry>
                  </c15:dlblFieldTable>
                  <c15:showDataLabelsRange val="0"/>
                </c:ext>
                <c:ext xmlns:c16="http://schemas.microsoft.com/office/drawing/2014/chart" uri="{C3380CC4-5D6E-409C-BE32-E72D297353CC}">
                  <c16:uniqueId val="{00000000-1CB6-439A-BF0F-E7BFDA3FEDE2}"/>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{DA465B15-85F1-4C18-9829-22D905AE33C0}</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1CB6-439A-BF0F-E7BFDA3FEDE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{5F8138FB-858A-41D0-A8EB-BAA569B79AC6}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CB6-439A-BF0F-E7BFDA3FEDE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{88AE12F5-9740-4D0C-954F-AF682D882C5B}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CB6-439A-BF0F-E7BFDA3FED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-6.0160014144896783</c:v>
                </c:pt>
                <c:pt idx="1">
                  <c:v>-2.6469525004774508</c:v>
                </c:pt>
                <c:pt idx="2">
                  <c:v>-2.7637010795899166</c:v>
                </c:pt>
                <c:pt idx="3">
                  <c:v>-2.8655893304673015</c:v>
                </c:pt>
              </c:numCache>
            </c:numRef>
          </c:val>
          <c:extLst>
            <c:ext xmlns:c16="http://schemas.microsoft.com/office/drawing/2014/chart" uri="{C3380CC4-5D6E-409C-BE32-E72D297353CC}">
              <c16:uniqueId val="{00000004-1CB6-439A-BF0F-E7BFDA3FEDE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{08B06344-1F9F-421D-B87C-C5499D9C16DA}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CB6-439A-BF0F-E7BFDA3FEDE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{6F9EC219-86DF-4137-948C-13B9F78FCD44}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CB6-439A-BF0F-E7BFDA3FEDE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{851CF8F9-6C95-481E-9084-AB7A277B3629}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CB6-439A-BF0F-E7BFDA3FEDE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{C21E19C3-6C3A-4A3B-BBFD-0CC36C089082}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CB6-439A-BF0F-E7BFDA3FED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CB6-439A-BF0F-E7BFDA3FEDE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CB6-439A-BF0F-E7BFDA3FEDE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{E2372550-E6D8-4B14-B440-2F6CF248AFC9}</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258E-4CB3-984B-99DD12EF4B72}"/>
                </c:ext>
              </c:extLst>
            </c:dLbl>
            <c:dLbl>
              <c:idx val="1"/>
              <c:tx>
                <c:strRef>
                  <c:f>Daten_Diagramme!$D$15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{59C25A09-7469-4E5E-876D-DD0F6550ABCD}</c15:txfldGUID>
                      <c15:f>Daten_Diagramme!$D$15</c15:f>
                      <c15:dlblFieldTableCache>
                        <c:ptCount val="1"/>
                        <c:pt idx="0">
                          <c:v>6.8</c:v>
                        </c:pt>
                      </c15:dlblFieldTableCache>
                    </c15:dlblFTEntry>
                  </c15:dlblFieldTable>
                  <c15:showDataLabelsRange val="0"/>
                </c:ext>
                <c:ext xmlns:c16="http://schemas.microsoft.com/office/drawing/2014/chart" uri="{C3380CC4-5D6E-409C-BE32-E72D297353CC}">
                  <c16:uniqueId val="{00000001-258E-4CB3-984B-99DD12EF4B72}"/>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{56ADA709-A7A0-470D-BA38-FA4AE0BA1F1D}</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258E-4CB3-984B-99DD12EF4B72}"/>
                </c:ext>
              </c:extLst>
            </c:dLbl>
            <c:dLbl>
              <c:idx val="3"/>
              <c:tx>
                <c:strRef>
                  <c:f>Daten_Diagramme!$D$17</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{6421B5F7-D603-4E99-8D97-53696145EB5D}</c15:txfldGUID>
                      <c15:f>Daten_Diagramme!$D$17</c15:f>
                      <c15:dlblFieldTableCache>
                        <c:ptCount val="1"/>
                        <c:pt idx="0">
                          <c:v>-10.9</c:v>
                        </c:pt>
                      </c15:dlblFieldTableCache>
                    </c15:dlblFTEntry>
                  </c15:dlblFieldTable>
                  <c15:showDataLabelsRange val="0"/>
                </c:ext>
                <c:ext xmlns:c16="http://schemas.microsoft.com/office/drawing/2014/chart" uri="{C3380CC4-5D6E-409C-BE32-E72D297353CC}">
                  <c16:uniqueId val="{00000003-258E-4CB3-984B-99DD12EF4B72}"/>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{74318668-BDEA-4473-99AC-6FE46C4D9357}</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258E-4CB3-984B-99DD12EF4B72}"/>
                </c:ext>
              </c:extLst>
            </c:dLbl>
            <c:dLbl>
              <c:idx val="5"/>
              <c:tx>
                <c:strRef>
                  <c:f>Daten_Diagramme!$D$19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{6B1D5103-DE4D-4ECD-83F9-FE221E75ACBF}</c15:txfldGUID>
                      <c15:f>Daten_Diagramme!$D$19</c15:f>
                      <c15:dlblFieldTableCache>
                        <c:ptCount val="1"/>
                        <c:pt idx="0">
                          <c:v>-13.3</c:v>
                        </c:pt>
                      </c15:dlblFieldTableCache>
                    </c15:dlblFTEntry>
                  </c15:dlblFieldTable>
                  <c15:showDataLabelsRange val="0"/>
                </c:ext>
                <c:ext xmlns:c16="http://schemas.microsoft.com/office/drawing/2014/chart" uri="{C3380CC4-5D6E-409C-BE32-E72D297353CC}">
                  <c16:uniqueId val="{00000005-258E-4CB3-984B-99DD12EF4B72}"/>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{5B3BE62A-E139-47A2-AAE9-9FF35F82503C}</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258E-4CB3-984B-99DD12EF4B72}"/>
                </c:ext>
              </c:extLst>
            </c:dLbl>
            <c:dLbl>
              <c:idx val="7"/>
              <c:tx>
                <c:strRef>
                  <c:f>Daten_Diagramme!$D$21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{9D759518-C481-41B2-A7CE-FFD808330CBE}</c15:txfldGUID>
                      <c15:f>Daten_Diagramme!$D$21</c15:f>
                      <c15:dlblFieldTableCache>
                        <c:ptCount val="1"/>
                        <c:pt idx="0">
                          <c:v>6.3</c:v>
                        </c:pt>
                      </c15:dlblFieldTableCache>
                    </c15:dlblFTEntry>
                  </c15:dlblFieldTable>
                  <c15:showDataLabelsRange val="0"/>
                </c:ext>
                <c:ext xmlns:c16="http://schemas.microsoft.com/office/drawing/2014/chart" uri="{C3380CC4-5D6E-409C-BE32-E72D297353CC}">
                  <c16:uniqueId val="{00000007-258E-4CB3-984B-99DD12EF4B72}"/>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{2EADCF5B-B429-483E-AD3C-195B277EC186}</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258E-4CB3-984B-99DD12EF4B72}"/>
                </c:ext>
              </c:extLst>
            </c:dLbl>
            <c:dLbl>
              <c:idx val="9"/>
              <c:tx>
                <c:strRef>
                  <c:f>Daten_Diagramme!$D$23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{C1A0793A-5077-4BEA-9B73-EA532C324869}</c15:txfldGUID>
                      <c15:f>Daten_Diagramme!$D$23</c15:f>
                      <c15:dlblFieldTableCache>
                        <c:ptCount val="1"/>
                        <c:pt idx="0">
                          <c:v>5.4</c:v>
                        </c:pt>
                      </c15:dlblFieldTableCache>
                    </c15:dlblFTEntry>
                  </c15:dlblFieldTable>
                  <c15:showDataLabelsRange val="0"/>
                </c:ext>
                <c:ext xmlns:c16="http://schemas.microsoft.com/office/drawing/2014/chart" uri="{C3380CC4-5D6E-409C-BE32-E72D297353CC}">
                  <c16:uniqueId val="{00000009-258E-4CB3-984B-99DD12EF4B72}"/>
                </c:ext>
              </c:extLst>
            </c:dLbl>
            <c:dLbl>
              <c:idx val="10"/>
              <c:tx>
                <c:strRef>
                  <c:f>Daten_Diagramme!$D$24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{52F0C601-1120-4933-ACD9-BE2465ADF8F2}</c15:txfldGUID>
                      <c15:f>Daten_Diagramme!$D$24</c15:f>
                      <c15:dlblFieldTableCache>
                        <c:ptCount val="1"/>
                        <c:pt idx="0">
                          <c:v>-2.3</c:v>
                        </c:pt>
                      </c15:dlblFieldTableCache>
                    </c15:dlblFTEntry>
                  </c15:dlblFieldTable>
                  <c15:showDataLabelsRange val="0"/>
                </c:ext>
                <c:ext xmlns:c16="http://schemas.microsoft.com/office/drawing/2014/chart" uri="{C3380CC4-5D6E-409C-BE32-E72D297353CC}">
                  <c16:uniqueId val="{0000000A-258E-4CB3-984B-99DD12EF4B72}"/>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{FE1871E2-BF1B-4C7E-BB6D-DBD1B354DCB3}</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258E-4CB3-984B-99DD12EF4B72}"/>
                </c:ext>
              </c:extLst>
            </c:dLbl>
            <c:dLbl>
              <c:idx val="12"/>
              <c:tx>
                <c:strRef>
                  <c:f>Daten_Diagramme!$D$26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{E6193583-8742-42FD-8BCA-259D9D3A8378}</c15:txfldGUID>
                      <c15:f>Daten_Diagramme!$D$26</c15:f>
                      <c15:dlblFieldTableCache>
                        <c:ptCount val="1"/>
                        <c:pt idx="0">
                          <c:v>-4.9</c:v>
                        </c:pt>
                      </c15:dlblFieldTableCache>
                    </c15:dlblFTEntry>
                  </c15:dlblFieldTable>
                  <c15:showDataLabelsRange val="0"/>
                </c:ext>
                <c:ext xmlns:c16="http://schemas.microsoft.com/office/drawing/2014/chart" uri="{C3380CC4-5D6E-409C-BE32-E72D297353CC}">
                  <c16:uniqueId val="{0000000C-258E-4CB3-984B-99DD12EF4B72}"/>
                </c:ext>
              </c:extLst>
            </c:dLbl>
            <c:dLbl>
              <c:idx val="13"/>
              <c:tx>
                <c:strRef>
                  <c:f>Daten_Diagramme!$D$27</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{BBBEAAD5-4B64-4132-A531-E50568A89F60}</c15:txfldGUID>
                      <c15:f>Daten_Diagramme!$D$27</c15:f>
                      <c15:dlblFieldTableCache>
                        <c:ptCount val="1"/>
                        <c:pt idx="0">
                          <c:v>17.0</c:v>
                        </c:pt>
                      </c15:dlblFieldTableCache>
                    </c15:dlblFTEntry>
                  </c15:dlblFieldTable>
                  <c15:showDataLabelsRange val="0"/>
                </c:ext>
                <c:ext xmlns:c16="http://schemas.microsoft.com/office/drawing/2014/chart" uri="{C3380CC4-5D6E-409C-BE32-E72D297353CC}">
                  <c16:uniqueId val="{0000000D-258E-4CB3-984B-99DD12EF4B72}"/>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{6D7C425D-43C3-4AD6-BE62-09202C9F5C78}</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258E-4CB3-984B-99DD12EF4B72}"/>
                </c:ext>
              </c:extLst>
            </c:dLbl>
            <c:dLbl>
              <c:idx val="15"/>
              <c:tx>
                <c:strRef>
                  <c:f>Daten_Diagramme!$D$29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{70DC971F-F086-47F8-A354-E366E883DBF6}</c15:txfldGUID>
                      <c15:f>Daten_Diagramme!$D$29</c15:f>
                      <c15:dlblFieldTableCache>
                        <c:ptCount val="1"/>
                        <c:pt idx="0">
                          <c:v>-2.9</c:v>
                        </c:pt>
                      </c15:dlblFieldTableCache>
                    </c15:dlblFTEntry>
                  </c15:dlblFieldTable>
                  <c15:showDataLabelsRange val="0"/>
                </c:ext>
                <c:ext xmlns:c16="http://schemas.microsoft.com/office/drawing/2014/chart" uri="{C3380CC4-5D6E-409C-BE32-E72D297353CC}">
                  <c16:uniqueId val="{0000000F-258E-4CB3-984B-99DD12EF4B72}"/>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{C1A9A7AB-71FF-4506-BCEF-900036706559}</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258E-4CB3-984B-99DD12EF4B72}"/>
                </c:ext>
              </c:extLst>
            </c:dLbl>
            <c:dLbl>
              <c:idx val="17"/>
              <c:tx>
                <c:strRef>
                  <c:f>Daten_Diagramme!$D$31</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{B98A3786-4A63-4AA6-A6AF-1C3541079301}</c15:txfldGUID>
                      <c15:f>Daten_Diagramme!$D$31</c15:f>
                      <c15:dlblFieldTableCache>
                        <c:ptCount val="1"/>
                        <c:pt idx="0">
                          <c:v>7.4</c:v>
                        </c:pt>
                      </c15:dlblFieldTableCache>
                    </c15:dlblFTEntry>
                  </c15:dlblFieldTable>
                  <c15:showDataLabelsRange val="0"/>
                </c:ext>
                <c:ext xmlns:c16="http://schemas.microsoft.com/office/drawing/2014/chart" uri="{C3380CC4-5D6E-409C-BE32-E72D297353CC}">
                  <c16:uniqueId val="{00000011-258E-4CB3-984B-99DD12EF4B72}"/>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{AC13571D-D356-4B14-AFA5-8185CEF17B29}</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258E-4CB3-984B-99DD12EF4B72}"/>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{A7CC7EC1-FAF8-4029-B255-4EA53730EC92}</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258E-4CB3-984B-99DD12EF4B72}"/>
                </c:ext>
              </c:extLst>
            </c:dLbl>
            <c:dLbl>
              <c:idx val="20"/>
              <c:tx>
                <c:strRef>
                  <c:f>Daten_Diagramme!$D$34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{CB0554EF-6FB8-40D9-B624-094077C5F74B}</c15:txfldGUID>
                      <c15:f>Daten_Diagramme!$D$34</c15:f>
                      <c15:dlblFieldTableCache>
                        <c:ptCount val="1"/>
                        <c:pt idx="0">
                          <c:v>-6.2</c:v>
                        </c:pt>
                      </c15:dlblFieldTableCache>
                    </c15:dlblFTEntry>
                  </c15:dlblFieldTable>
                  <c15:showDataLabelsRange val="0"/>
                </c:ext>
                <c:ext xmlns:c16="http://schemas.microsoft.com/office/drawing/2014/chart" uri="{C3380CC4-5D6E-409C-BE32-E72D297353CC}">
                  <c16:uniqueId val="{00000014-258E-4CB3-984B-99DD12EF4B7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{87B69B67-44F2-4B73-A893-CB3A83E2A25E}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58E-4CB3-984B-99DD12EF4B7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{70BCC497-7E2D-4A20-A564-CF8DD516103E}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58E-4CB3-984B-99DD12EF4B72}"/>
                </c:ext>
              </c:extLst>
            </c:dLbl>
            <c:dLbl>
              <c:idx val="23"/>
              <c:tx>
                <c:strRef>
                  <c:f>Daten_Diagramme!$D$37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{7C9C85A0-61D8-4ED1-AA20-2392B65C65D5}</c15:txfldGUID>
                      <c15:f>Daten_Diagramme!$D$37</c15:f>
                      <c15:dlblFieldTableCache>
                        <c:ptCount val="1"/>
                        <c:pt idx="0">
                          <c:v>6.8</c:v>
                        </c:pt>
                      </c15:dlblFieldTableCache>
                    </c15:dlblFTEntry>
                  </c15:dlblFieldTable>
                  <c15:showDataLabelsRange val="0"/>
                </c:ext>
                <c:ext xmlns:c16="http://schemas.microsoft.com/office/drawing/2014/chart" uri="{C3380CC4-5D6E-409C-BE32-E72D297353CC}">
                  <c16:uniqueId val="{00000017-258E-4CB3-984B-99DD12EF4B72}"/>
                </c:ext>
              </c:extLst>
            </c:dLbl>
            <c:dLbl>
              <c:idx val="24"/>
              <c:layout>
                <c:manualLayout>
                  <c:x val="4.7769028871392123E-3"/>
                  <c:y val="-4.6876052205785108E-5"/>
                </c:manualLayout>
              </c:layout>
              <c:tx>
                <c:strRef>
                  <c:f>Daten_Diagramme!$D$38</c:f>
                  <c:strCache>
                    <c:ptCount val="1"/>
                    <c:pt idx="0">
                      <c:v>-7.0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{E8B668BB-566C-4D58-A046-559C524315C8}</c15:txfldGUID>
                      <c15:f>Daten_Diagramme!$D$38</c15:f>
                      <c15:dlblFieldTableCache>
                        <c:ptCount val="1"/>
                        <c:pt idx="0">
                          <c:v>-7.0</c:v>
                        </c:pt>
                      </c15:dlblFieldTableCache>
                    </c15:dlblFTEntry>
                  </c15:dlblFieldTable>
                  <c15:showDataLabelsRange val="0"/>
                </c:ext>
                <c:ext xmlns:c16="http://schemas.microsoft.com/office/drawing/2014/chart" uri="{C3380CC4-5D6E-409C-BE32-E72D297353CC}">
                  <c16:uniqueId val="{00000018-258E-4CB3-984B-99DD12EF4B72}"/>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{4C826A1B-BCA9-4243-B989-8B13C6208C6B}</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258E-4CB3-984B-99DD12EF4B7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{A48FD9A5-081C-4B13-AB05-5CC68237278C}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58E-4CB3-984B-99DD12EF4B7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{A8E44AF2-2500-4A04-9763-5584FB6822C3}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58E-4CB3-984B-99DD12EF4B7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{034D10F8-2762-4ED3-B460-5972E07852B1}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58E-4CB3-984B-99DD12EF4B7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{8D0F5FC1-1818-4411-8CFB-82BB25A281ED}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58E-4CB3-984B-99DD12EF4B7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{F3E2D4A2-5259-4504-B844-462939634B5C}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58E-4CB3-984B-99DD12EF4B72}"/>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{8D177CEA-32E7-49D0-B7CA-92920674A708}</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258E-4CB3-984B-99DD12EF4B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-0.28821298047877031</c:v>
                </c:pt>
                <c:pt idx="1">
                  <c:v>6.7647058823529411</c:v>
                </c:pt>
                <c:pt idx="2">
                  <c:v>-1.0730710270822688</c:v>
                </c:pt>
                <c:pt idx="3">
                  <c:v>-10.911572750927782</c:v>
                </c:pt>
                <c:pt idx="4">
                  <c:v>-2.5783419278064259</c:v>
                </c:pt>
                <c:pt idx="5">
                  <c:v>-13.25596252129472</c:v>
                </c:pt>
                <c:pt idx="6">
                  <c:v>-0.1403180542563143</c:v>
                </c:pt>
                <c:pt idx="7">
                  <c:v>6.300403225806452</c:v>
                </c:pt>
                <c:pt idx="8">
                  <c:v>-2.956830277942046E-2</c:v>
                </c:pt>
                <c:pt idx="9">
                  <c:v>5.4409920579629372</c:v>
                </c:pt>
                <c:pt idx="10">
                  <c:v>-2.3239917976760083</c:v>
                </c:pt>
                <c:pt idx="11">
                  <c:v>1.827071538857437</c:v>
                </c:pt>
                <c:pt idx="12">
                  <c:v>-4.9248315189217209</c:v>
                </c:pt>
                <c:pt idx="13">
                  <c:v>17.014812001519179</c:v>
                </c:pt>
                <c:pt idx="14">
                  <c:v>-1.0236498411577832</c:v>
                </c:pt>
                <c:pt idx="15">
                  <c:v>-2.8725314183123878</c:v>
                </c:pt>
                <c:pt idx="16">
                  <c:v>3.3449733504870429</c:v>
                </c:pt>
                <c:pt idx="17">
                  <c:v>7.4327886136004215</c:v>
                </c:pt>
                <c:pt idx="18">
                  <c:v>2.2189073279880662</c:v>
                </c:pt>
                <c:pt idx="19">
                  <c:v>2.6276114581089813</c:v>
                </c:pt>
                <c:pt idx="20">
                  <c:v>-6.1918063314711356</c:v>
                </c:pt>
                <c:pt idx="21">
                  <c:v>0</c:v>
                </c:pt>
                <c:pt idx="23">
                  <c:v>6.7647058823529411</c:v>
                </c:pt>
                <c:pt idx="24">
                  <c:v>-7.0298545547333502</c:v>
                </c:pt>
                <c:pt idx="25">
                  <c:v>2.7282569469505593</c:v>
                </c:pt>
              </c:numCache>
            </c:numRef>
          </c:val>
          <c:extLst>
            <c:ext xmlns:c16="http://schemas.microsoft.com/office/drawing/2014/chart" uri="{C3380CC4-5D6E-409C-BE32-E72D297353CC}">
              <c16:uniqueId val="{00000020-258E-4CB3-984B-99DD12EF4B7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{30685EE3-5143-442F-8730-4032C16200C0}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58E-4CB3-984B-99DD12EF4B7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{EF67EAFB-6133-4ACA-B9B7-2ED83B0EB027}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58E-4CB3-984B-99DD12EF4B7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{20774B7E-ACC4-4CA5-AA0F-16BEFEB2F402}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58E-4CB3-984B-99DD12EF4B7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{0CC11C07-E528-4319-9D3A-69D3D646D2DF}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58E-4CB3-984B-99DD12EF4B7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{F73D2B75-D320-465D-AC91-9208CC50AB47}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58E-4CB3-984B-99DD12EF4B7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{01CCE0A3-1685-486C-97A9-D5851489DE32}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58E-4CB3-984B-99DD12EF4B7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{4D65FE1F-1F1D-423F-AFF0-AF821A73BF9E}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58E-4CB3-984B-99DD12EF4B7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{95942498-DC41-4219-A849-41E56C831090}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58E-4CB3-984B-99DD12EF4B7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{F4DC21D4-310B-4634-ACDC-CCC32C116366}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58E-4CB3-984B-99DD12EF4B7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{0B5E38C8-B19B-4F51-B241-7414C721C816}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58E-4CB3-984B-99DD12EF4B7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{26D21C4F-7C4F-4DB9-93C7-6C6944689371}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58E-4CB3-984B-99DD12EF4B7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{F3F53206-3F9C-4F63-98CA-414FA608FA4E}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58E-4CB3-984B-99DD12EF4B7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{455E47CD-00A4-4D7E-A204-4A35A041FB68}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58E-4CB3-984B-99DD12EF4B7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{5CD3A1AC-BA6C-4A2A-8582-DAE659DE2E54}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58E-4CB3-984B-99DD12EF4B7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{669AF316-E5FD-4795-B937-443486CCBA96}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58E-4CB3-984B-99DD12EF4B7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{04F5D801-4BB3-47D9-8684-D18BABFF2B3D}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58E-4CB3-984B-99DD12EF4B7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{3EA3DBAA-8DDD-4C0F-B45D-37042186CD5B}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58E-4CB3-984B-99DD12EF4B7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{A5DA155C-4EB6-4D12-81ED-CA6A0935CB60}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58E-4CB3-984B-99DD12EF4B7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{43D7E0C1-1045-40EC-AAFC-93260F136F8F}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58E-4CB3-984B-99DD12EF4B7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{10A2A143-C007-420F-8D20-E91834816DCA}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58E-4CB3-984B-99DD12EF4B7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{C261F029-7C47-489A-888C-B70AC514F5DB}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58E-4CB3-984B-99DD12EF4B7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{5D616D52-5E76-41F0-9F94-80E9B887B3FE}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58E-4CB3-984B-99DD12EF4B7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{FD5ABBA9-E847-4FF8-8509-59CC5ED400C4}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58E-4CB3-984B-99DD12EF4B7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{92E20B2C-8275-4A25-A5B2-23FB45C7CBB3}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58E-4CB3-984B-99DD12EF4B7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{B22C1D89-47B2-4DF7-94D8-49560395236F}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58E-4CB3-984B-99DD12EF4B7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{055E67B5-F0DF-4B7A-8394-74472D411721}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58E-4CB3-984B-99DD12EF4B7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{215939C0-AAA5-4EC7-9B90-1A105B6F554B}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58E-4CB3-984B-99DD12EF4B7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{761D1FBB-EC65-4B7D-AA22-A5D9C135A602}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58E-4CB3-984B-99DD12EF4B7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{C37196CD-2BB7-4149-8E16-60BC44BB277D}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58E-4CB3-984B-99DD12EF4B7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{EC9C7A10-A546-4E64-B3B6-EFC019841EAF}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58E-4CB3-984B-99DD12EF4B7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{6BB19708-3A35-4725-B15C-A14C66A77B78}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58E-4CB3-984B-99DD12EF4B7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{1A1B4290-15B4-44CC-AE1B-E1183DA8B2EB}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58E-4CB3-984B-99DD12EF4B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58E-4CB3-984B-99DD12EF4B7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58E-4CB3-984B-99DD12EF4B7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{C9ABA0AA-E752-421F-98BC-F1DD2116FDED}</c15:txfldGUID>
                      <c15:f>Daten_Diagramme!$E$14</c15:f>
                      <c15:dlblFieldTableCache>
                        <c:ptCount val="1"/>
                        <c:pt idx="0">
                          <c:v>-6.0</c:v>
                        </c:pt>
                      </c15:dlblFieldTableCache>
                    </c15:dlblFTEntry>
                  </c15:dlblFieldTable>
                  <c15:showDataLabelsRange val="0"/>
                </c:ext>
                <c:ext xmlns:c16="http://schemas.microsoft.com/office/drawing/2014/chart" uri="{C3380CC4-5D6E-409C-BE32-E72D297353CC}">
                  <c16:uniqueId val="{00000000-ACAC-411C-94BF-81A44AFE561C}"/>
                </c:ext>
              </c:extLst>
            </c:dLbl>
            <c:dLbl>
              <c:idx val="1"/>
              <c:tx>
                <c:strRef>
                  <c:f>Daten_Diagramme!$E$15</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{358C328E-2666-4E29-8C5A-ACD6DB0D450B}</c15:txfldGUID>
                      <c15:f>Daten_Diagramme!$E$15</c15:f>
                      <c15:dlblFieldTableCache>
                        <c:ptCount val="1"/>
                        <c:pt idx="0">
                          <c:v>12.3</c:v>
                        </c:pt>
                      </c15:dlblFieldTableCache>
                    </c15:dlblFTEntry>
                  </c15:dlblFieldTable>
                  <c15:showDataLabelsRange val="0"/>
                </c:ext>
                <c:ext xmlns:c16="http://schemas.microsoft.com/office/drawing/2014/chart" uri="{C3380CC4-5D6E-409C-BE32-E72D297353CC}">
                  <c16:uniqueId val="{00000001-ACAC-411C-94BF-81A44AFE561C}"/>
                </c:ext>
              </c:extLst>
            </c:dLbl>
            <c:dLbl>
              <c:idx val="2"/>
              <c:tx>
                <c:strRef>
                  <c:f>Daten_Diagramme!$E$16</c:f>
                  <c:strCache>
                    <c:ptCount val="1"/>
                    <c:pt idx="0">
                      <c:v>-23.8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{3933483B-2431-4B85-87DE-D4A066430557}</c15:txfldGUID>
                      <c15:f>Daten_Diagramme!$E$16</c15:f>
                      <c15:dlblFieldTableCache>
                        <c:ptCount val="1"/>
                        <c:pt idx="0">
                          <c:v>-23.8</c:v>
                        </c:pt>
                      </c15:dlblFieldTableCache>
                    </c15:dlblFTEntry>
                  </c15:dlblFieldTable>
                  <c15:showDataLabelsRange val="0"/>
                </c:ext>
                <c:ext xmlns:c16="http://schemas.microsoft.com/office/drawing/2014/chart" uri="{C3380CC4-5D6E-409C-BE32-E72D297353CC}">
                  <c16:uniqueId val="{00000002-ACAC-411C-94BF-81A44AFE561C}"/>
                </c:ext>
              </c:extLst>
            </c:dLbl>
            <c:dLbl>
              <c:idx val="3"/>
              <c:tx>
                <c:strRef>
                  <c:f>Daten_Diagramme!$E$17</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{E551E3A9-6CD9-42EB-AFB1-39CC8C2DA65B}</c15:txfldGUID>
                      <c15:f>Daten_Diagramme!$E$17</c15:f>
                      <c15:dlblFieldTableCache>
                        <c:ptCount val="1"/>
                        <c:pt idx="0">
                          <c:v>-8.2</c:v>
                        </c:pt>
                      </c15:dlblFieldTableCache>
                    </c15:dlblFTEntry>
                  </c15:dlblFieldTable>
                  <c15:showDataLabelsRange val="0"/>
                </c:ext>
                <c:ext xmlns:c16="http://schemas.microsoft.com/office/drawing/2014/chart" uri="{C3380CC4-5D6E-409C-BE32-E72D297353CC}">
                  <c16:uniqueId val="{00000003-ACAC-411C-94BF-81A44AFE561C}"/>
                </c:ext>
              </c:extLst>
            </c:dLbl>
            <c:dLbl>
              <c:idx val="4"/>
              <c:tx>
                <c:strRef>
                  <c:f>Daten_Diagramme!$E$18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{4AEF8F7E-94F1-4092-AED5-0E248D0D8553}</c15:txfldGUID>
                      <c15:f>Daten_Diagramme!$E$18</c15:f>
                      <c15:dlblFieldTableCache>
                        <c:ptCount val="1"/>
                        <c:pt idx="0">
                          <c:v>-11.6</c:v>
                        </c:pt>
                      </c15:dlblFieldTableCache>
                    </c15:dlblFTEntry>
                  </c15:dlblFieldTable>
                  <c15:showDataLabelsRange val="0"/>
                </c:ext>
                <c:ext xmlns:c16="http://schemas.microsoft.com/office/drawing/2014/chart" uri="{C3380CC4-5D6E-409C-BE32-E72D297353CC}">
                  <c16:uniqueId val="{00000004-ACAC-411C-94BF-81A44AFE561C}"/>
                </c:ext>
              </c:extLst>
            </c:dLbl>
            <c:dLbl>
              <c:idx val="5"/>
              <c:tx>
                <c:strRef>
                  <c:f>Daten_Diagramme!$E$19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{54B8BDA9-CFD4-4C13-A200-3D0950363B5F}</c15:txfldGUID>
                      <c15:f>Daten_Diagramme!$E$19</c15:f>
                      <c15:dlblFieldTableCache>
                        <c:ptCount val="1"/>
                        <c:pt idx="0">
                          <c:v>-5.2</c:v>
                        </c:pt>
                      </c15:dlblFieldTableCache>
                    </c15:dlblFTEntry>
                  </c15:dlblFieldTable>
                  <c15:showDataLabelsRange val="0"/>
                </c:ext>
                <c:ext xmlns:c16="http://schemas.microsoft.com/office/drawing/2014/chart" uri="{C3380CC4-5D6E-409C-BE32-E72D297353CC}">
                  <c16:uniqueId val="{00000005-ACAC-411C-94BF-81A44AFE561C}"/>
                </c:ext>
              </c:extLst>
            </c:dLbl>
            <c:dLbl>
              <c:idx val="6"/>
              <c:tx>
                <c:strRef>
                  <c:f>Daten_Diagramme!$E$20</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{58714E6D-5CE9-4318-8508-A2AC0A4F5850}</c15:txfldGUID>
                      <c15:f>Daten_Diagramme!$E$20</c15:f>
                      <c15:dlblFieldTableCache>
                        <c:ptCount val="1"/>
                        <c:pt idx="0">
                          <c:v>-9.7</c:v>
                        </c:pt>
                      </c15:dlblFieldTableCache>
                    </c15:dlblFTEntry>
                  </c15:dlblFieldTable>
                  <c15:showDataLabelsRange val="0"/>
                </c:ext>
                <c:ext xmlns:c16="http://schemas.microsoft.com/office/drawing/2014/chart" uri="{C3380CC4-5D6E-409C-BE32-E72D297353CC}">
                  <c16:uniqueId val="{00000006-ACAC-411C-94BF-81A44AFE561C}"/>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{8BD6FF1C-656F-4287-8A35-5618995B7A65}</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ACAC-411C-94BF-81A44AFE561C}"/>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{B5FBD235-0A88-46FC-9727-5A059CA3CE7A}</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ACAC-411C-94BF-81A44AFE561C}"/>
                </c:ext>
              </c:extLst>
            </c:dLbl>
            <c:dLbl>
              <c:idx val="9"/>
              <c:tx>
                <c:strRef>
                  <c:f>Daten_Diagramme!$E$23</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{89ED1093-CE0A-414E-9AB2-5102A4673FE1}</c15:txfldGUID>
                      <c15:f>Daten_Diagramme!$E$23</c15:f>
                      <c15:dlblFieldTableCache>
                        <c:ptCount val="1"/>
                        <c:pt idx="0">
                          <c:v>-11.9</c:v>
                        </c:pt>
                      </c15:dlblFieldTableCache>
                    </c15:dlblFTEntry>
                  </c15:dlblFieldTable>
                  <c15:showDataLabelsRange val="0"/>
                </c:ext>
                <c:ext xmlns:c16="http://schemas.microsoft.com/office/drawing/2014/chart" uri="{C3380CC4-5D6E-409C-BE32-E72D297353CC}">
                  <c16:uniqueId val="{00000009-ACAC-411C-94BF-81A44AFE561C}"/>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{914E50D1-30F5-4496-92B5-0E51F7747204}</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ACAC-411C-94BF-81A44AFE561C}"/>
                </c:ext>
              </c:extLst>
            </c:dLbl>
            <c:dLbl>
              <c:idx val="11"/>
              <c:tx>
                <c:strRef>
                  <c:f>Daten_Diagramme!$E$25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{F57EEFB2-15A0-4974-AE00-9E162EF8EB20}</c15:txfldGUID>
                      <c15:f>Daten_Diagramme!$E$25</c15:f>
                      <c15:dlblFieldTableCache>
                        <c:ptCount val="1"/>
                        <c:pt idx="0">
                          <c:v>-7.5</c:v>
                        </c:pt>
                      </c15:dlblFieldTableCache>
                    </c15:dlblFTEntry>
                  </c15:dlblFieldTable>
                  <c15:showDataLabelsRange val="0"/>
                </c:ext>
                <c:ext xmlns:c16="http://schemas.microsoft.com/office/drawing/2014/chart" uri="{C3380CC4-5D6E-409C-BE32-E72D297353CC}">
                  <c16:uniqueId val="{0000000B-ACAC-411C-94BF-81A44AFE561C}"/>
                </c:ext>
              </c:extLst>
            </c:dLbl>
            <c:dLbl>
              <c:idx val="12"/>
              <c:tx>
                <c:strRef>
                  <c:f>Daten_Diagramme!$E$26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{FA8C6859-B114-459F-9AB5-1680D44D3188}</c15:txfldGUID>
                      <c15:f>Daten_Diagramme!$E$26</c15:f>
                      <c15:dlblFieldTableCache>
                        <c:ptCount val="1"/>
                        <c:pt idx="0">
                          <c:v>-3.3</c:v>
                        </c:pt>
                      </c15:dlblFieldTableCache>
                    </c15:dlblFTEntry>
                  </c15:dlblFieldTable>
                  <c15:showDataLabelsRange val="0"/>
                </c:ext>
                <c:ext xmlns:c16="http://schemas.microsoft.com/office/drawing/2014/chart" uri="{C3380CC4-5D6E-409C-BE32-E72D297353CC}">
                  <c16:uniqueId val="{0000000C-ACAC-411C-94BF-81A44AFE561C}"/>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{A23A8A25-2433-4861-8B75-631B9222A5E0}</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ACAC-411C-94BF-81A44AFE561C}"/>
                </c:ext>
              </c:extLst>
            </c:dLbl>
            <c:dLbl>
              <c:idx val="14"/>
              <c:tx>
                <c:strRef>
                  <c:f>Daten_Diagramme!$E$28</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{96B8588A-E7BB-46AC-8BD3-7D6609C31A8F}</c15:txfldGUID>
                      <c15:f>Daten_Diagramme!$E$28</c15:f>
                      <c15:dlblFieldTableCache>
                        <c:ptCount val="1"/>
                        <c:pt idx="0">
                          <c:v>-11.7</c:v>
                        </c:pt>
                      </c15:dlblFieldTableCache>
                    </c15:dlblFTEntry>
                  </c15:dlblFieldTable>
                  <c15:showDataLabelsRange val="0"/>
                </c:ext>
                <c:ext xmlns:c16="http://schemas.microsoft.com/office/drawing/2014/chart" uri="{C3380CC4-5D6E-409C-BE32-E72D297353CC}">
                  <c16:uniqueId val="{0000000E-ACAC-411C-94BF-81A44AFE561C}"/>
                </c:ext>
              </c:extLst>
            </c:dLbl>
            <c:dLbl>
              <c:idx val="15"/>
              <c:tx>
                <c:strRef>
                  <c:f>Daten_Diagramme!$E$29</c:f>
                  <c:strCache>
                    <c:ptCount val="1"/>
                    <c:pt idx="0">
                      <c:v>-23.6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{2EDDF4C7-AB0F-41FC-A889-EFC23E6A805A}</c15:txfldGUID>
                      <c15:f>Daten_Diagramme!$E$29</c15:f>
                      <c15:dlblFieldTableCache>
                        <c:ptCount val="1"/>
                        <c:pt idx="0">
                          <c:v>-23.6</c:v>
                        </c:pt>
                      </c15:dlblFieldTableCache>
                    </c15:dlblFTEntry>
                  </c15:dlblFieldTable>
                  <c15:showDataLabelsRange val="0"/>
                </c:ext>
                <c:ext xmlns:c16="http://schemas.microsoft.com/office/drawing/2014/chart" uri="{C3380CC4-5D6E-409C-BE32-E72D297353CC}">
                  <c16:uniqueId val="{0000000F-ACAC-411C-94BF-81A44AFE561C}"/>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{9A43570C-9B0C-41E1-8279-EACFCAAF85AA}</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ACAC-411C-94BF-81A44AFE561C}"/>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{3A931CFE-65BE-491E-ACB4-8F14CAF5201A}</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ACAC-411C-94BF-81A44AFE561C}"/>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{34B584FF-A75A-4322-B509-736FF572FDD6}</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ACAC-411C-94BF-81A44AFE561C}"/>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{D5361D55-EC0B-47F3-ABBC-1D360AE2C1E3}</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ACAC-411C-94BF-81A44AFE561C}"/>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{BE459809-0946-439A-B8AC-EE545FDA7432}</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ACAC-411C-94BF-81A44AFE561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{F9B774CC-A448-40CF-8B69-760C2923F801}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CAC-411C-94BF-81A44AFE561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{C11BC14E-0A1E-4934-8D80-7E092BBEBCEE}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CAC-411C-94BF-81A44AFE561C}"/>
                </c:ext>
              </c:extLst>
            </c:dLbl>
            <c:dLbl>
              <c:idx val="23"/>
              <c:tx>
                <c:strRef>
                  <c:f>Daten_Diagramme!$E$37</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{F512425C-84AE-4BAA-B3B9-2A82230726A1}</c15:txfldGUID>
                      <c15:f>Daten_Diagramme!$E$37</c15:f>
                      <c15:dlblFieldTableCache>
                        <c:ptCount val="1"/>
                        <c:pt idx="0">
                          <c:v>12.3</c:v>
                        </c:pt>
                      </c15:dlblFieldTableCache>
                    </c15:dlblFTEntry>
                  </c15:dlblFieldTable>
                  <c15:showDataLabelsRange val="0"/>
                </c:ext>
                <c:ext xmlns:c16="http://schemas.microsoft.com/office/drawing/2014/chart" uri="{C3380CC4-5D6E-409C-BE32-E72D297353CC}">
                  <c16:uniqueId val="{00000017-ACAC-411C-94BF-81A44AFE561C}"/>
                </c:ext>
              </c:extLst>
            </c:dLbl>
            <c:dLbl>
              <c:idx val="24"/>
              <c:tx>
                <c:strRef>
                  <c:f>Daten_Diagramme!$E$38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{482958CF-4069-4474-93FA-BAA55CF57A73}</c15:txfldGUID>
                      <c15:f>Daten_Diagramme!$E$38</c15:f>
                      <c15:dlblFieldTableCache>
                        <c:ptCount val="1"/>
                        <c:pt idx="0">
                          <c:v>-6.7</c:v>
                        </c:pt>
                      </c15:dlblFieldTableCache>
                    </c15:dlblFTEntry>
                  </c15:dlblFieldTable>
                  <c15:showDataLabelsRange val="0"/>
                </c:ext>
                <c:ext xmlns:c16="http://schemas.microsoft.com/office/drawing/2014/chart" uri="{C3380CC4-5D6E-409C-BE32-E72D297353CC}">
                  <c16:uniqueId val="{00000018-ACAC-411C-94BF-81A44AFE561C}"/>
                </c:ext>
              </c:extLst>
            </c:dLbl>
            <c:dLbl>
              <c:idx val="25"/>
              <c:tx>
                <c:strRef>
                  <c:f>Daten_Diagramme!$E$39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{47AF0C38-F70A-4717-8765-E7D5EC0A0DF2}</c15:txfldGUID>
                      <c15:f>Daten_Diagramme!$E$39</c15:f>
                      <c15:dlblFieldTableCache>
                        <c:ptCount val="1"/>
                        <c:pt idx="0">
                          <c:v>-6.1</c:v>
                        </c:pt>
                      </c15:dlblFieldTableCache>
                    </c15:dlblFTEntry>
                  </c15:dlblFieldTable>
                  <c15:showDataLabelsRange val="0"/>
                </c:ext>
                <c:ext xmlns:c16="http://schemas.microsoft.com/office/drawing/2014/chart" uri="{C3380CC4-5D6E-409C-BE32-E72D297353CC}">
                  <c16:uniqueId val="{00000019-ACAC-411C-94BF-81A44AFE561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{EE836F52-B173-4504-B607-B4582ADD8EC7}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CAC-411C-94BF-81A44AFE561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{2D77D4DB-DB09-44EE-BA2D-D09ACC31DCD3}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CAC-411C-94BF-81A44AFE561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{66A081A7-E461-4E39-A028-F20555847FBA}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CAC-411C-94BF-81A44AFE561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{D0C9ECF1-3C6F-4954-8DBD-36DE81DC418B}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CAC-411C-94BF-81A44AFE561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{E93818A9-43C9-46A0-AE5C-663F10D087D2}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CAC-411C-94BF-81A44AFE561C}"/>
                </c:ext>
              </c:extLst>
            </c:dLbl>
            <c:dLbl>
              <c:idx val="31"/>
              <c:tx>
                <c:strRef>
                  <c:f>Daten_Diagramme!$E$45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{9E983952-10B6-4582-B3F0-5067787FA64F}</c15:txfldGUID>
                      <c15:f>Daten_Diagramme!$E$45</c15:f>
                      <c15:dlblFieldTableCache>
                        <c:ptCount val="1"/>
                        <c:pt idx="0">
                          <c:v>-6.1</c:v>
                        </c:pt>
                      </c15:dlblFieldTableCache>
                    </c15:dlblFTEntry>
                  </c15:dlblFieldTable>
                  <c15:showDataLabelsRange val="0"/>
                </c:ext>
                <c:ext xmlns:c16="http://schemas.microsoft.com/office/drawing/2014/chart" uri="{C3380CC4-5D6E-409C-BE32-E72D297353CC}">
                  <c16:uniqueId val="{0000001F-ACAC-411C-94BF-81A44AFE56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-6.0160014144896783</c:v>
                </c:pt>
                <c:pt idx="1">
                  <c:v>12.280701754385966</c:v>
                </c:pt>
                <c:pt idx="2">
                  <c:v>-23.80952380952381</c:v>
                </c:pt>
                <c:pt idx="3">
                  <c:v>-8.2497212931995545</c:v>
                </c:pt>
                <c:pt idx="4">
                  <c:v>-11.560693641618498</c:v>
                </c:pt>
                <c:pt idx="5">
                  <c:v>-5.1522248243559723</c:v>
                </c:pt>
                <c:pt idx="6">
                  <c:v>-9.67741935483871</c:v>
                </c:pt>
                <c:pt idx="7">
                  <c:v>-3.0023094688221708</c:v>
                </c:pt>
                <c:pt idx="8">
                  <c:v>2.4062674874090653</c:v>
                </c:pt>
                <c:pt idx="9">
                  <c:v>-11.861042183622828</c:v>
                </c:pt>
                <c:pt idx="10">
                  <c:v>-11.969532100108815</c:v>
                </c:pt>
                <c:pt idx="11">
                  <c:v>-7.4941451990632322</c:v>
                </c:pt>
                <c:pt idx="12">
                  <c:v>-3.3112582781456954</c:v>
                </c:pt>
                <c:pt idx="13">
                  <c:v>-3.6430834213305174</c:v>
                </c:pt>
                <c:pt idx="14">
                  <c:v>-11.714770797962649</c:v>
                </c:pt>
                <c:pt idx="15">
                  <c:v>-23.648648648648649</c:v>
                </c:pt>
                <c:pt idx="16">
                  <c:v>-1.098901098901099</c:v>
                </c:pt>
                <c:pt idx="17">
                  <c:v>-0.78328981723237601</c:v>
                </c:pt>
                <c:pt idx="18">
                  <c:v>-0.8994276369582993</c:v>
                </c:pt>
                <c:pt idx="19">
                  <c:v>2.1121039805036554</c:v>
                </c:pt>
                <c:pt idx="20">
                  <c:v>-4.0111940298507465</c:v>
                </c:pt>
                <c:pt idx="21">
                  <c:v>0</c:v>
                </c:pt>
                <c:pt idx="23">
                  <c:v>12.280701754385966</c:v>
                </c:pt>
                <c:pt idx="24">
                  <c:v>-6.6916488222698076</c:v>
                </c:pt>
                <c:pt idx="25">
                  <c:v>-6.0564949852221526</c:v>
                </c:pt>
              </c:numCache>
            </c:numRef>
          </c:val>
          <c:extLst>
            <c:ext xmlns:c16="http://schemas.microsoft.com/office/drawing/2014/chart" uri="{C3380CC4-5D6E-409C-BE32-E72D297353CC}">
              <c16:uniqueId val="{00000020-ACAC-411C-94BF-81A44AFE561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{1F79A1F1-CC8A-4273-A48E-8DBC88B9A498}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CAC-411C-94BF-81A44AFE561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{37E7DD6F-0A24-4118-AAED-BC0FB71D5CEB}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CAC-411C-94BF-81A44AFE561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{B179DF48-5B3E-42FB-BCB9-A27A9E34571D}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CAC-411C-94BF-81A44AFE561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{42A559C3-9D34-47D7-BA12-6AC79F833670}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CAC-411C-94BF-81A44AFE561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{AD406515-E5D9-49E3-A65A-8B62D10B2CD3}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CAC-411C-94BF-81A44AFE561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{4B472C06-D067-4734-A377-7B8133B60749}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CAC-411C-94BF-81A44AFE561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{AD96DE42-CE28-4F14-80E8-0D55DC05B8B9}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CAC-411C-94BF-81A44AFE561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{7298E6A8-DC2A-4086-9C88-F6682E2A92FA}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CAC-411C-94BF-81A44AFE561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{8109589A-95B0-4AAE-B3D0-7E6CD2F8823D}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CAC-411C-94BF-81A44AFE561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{226F293B-D622-4301-BB2C-0989B5AF5CBD}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CAC-411C-94BF-81A44AFE561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{6EF86809-0248-4D7B-9514-5EF031DE2C87}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CAC-411C-94BF-81A44AFE561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{06859337-38C2-4181-B572-A50D93E9F832}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CAC-411C-94BF-81A44AFE561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{5453B1FF-678D-46D3-9260-9AAD29D93342}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CAC-411C-94BF-81A44AFE561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{7A726266-1416-48D4-A2F2-8AF0F5FFD237}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CAC-411C-94BF-81A44AFE561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{C34DD65B-7387-41A1-8BBE-1207416E2080}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CAC-411C-94BF-81A44AFE561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{230F94C0-85BA-42DF-A5A3-78BCAAD556B0}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CAC-411C-94BF-81A44AFE561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{B957405C-1D48-4570-83BB-8EF7AC8139E7}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CAC-411C-94BF-81A44AFE561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{05943547-E3BA-4171-BF76-917FFF299C91}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CAC-411C-94BF-81A44AFE561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{54860837-A570-4973-9467-9299839C01A1}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CAC-411C-94BF-81A44AFE561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{A7BB8BE5-727C-4AA1-B44B-AE7A54D3DA2A}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CAC-411C-94BF-81A44AFE561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{6E553055-E466-4E4F-A6BA-EA1C753DB588}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CAC-411C-94BF-81A44AFE561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{8AD303BF-417B-46E2-A8F0-CB15FFB51968}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CAC-411C-94BF-81A44AFE561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{565B6F93-1B73-488D-AE8F-0E1B3691F6E6}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CAC-411C-94BF-81A44AFE561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{A6641C24-748A-42BD-BAD7-6DA82FC477C5}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CAC-411C-94BF-81A44AFE561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{DB1BFFC4-4FB1-42B7-ADE5-323F098C0754}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CAC-411C-94BF-81A44AFE561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{95A86DEA-986B-46D0-97F1-6B0FA635A7B5}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CAC-411C-94BF-81A44AFE561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{7CFC97DF-2927-4BC1-8654-300A69110900}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CAC-411C-94BF-81A44AFE561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{6F2156C3-3DAD-4B3A-B076-57342BF01FEF}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CAC-411C-94BF-81A44AFE561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{27BD5BD6-0A3F-4BDC-87DF-58AD4FC23D70}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CAC-411C-94BF-81A44AFE561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{48D280AC-DF3C-4B53-9131-17CB12E2B2D1}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CAC-411C-94BF-81A44AFE561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{5C710F46-9E1C-43D5-A2D7-6F551F7E1A92}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CAC-411C-94BF-81A44AFE561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{22804A17-BC4D-45A6-840F-97DF0E182FA4}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CAC-411C-94BF-81A44AFE56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CAC-411C-94BF-81A44AFE561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CAC-411C-94BF-81A44AFE561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{DC6A809A-0013-475E-A81B-36B56D7D49EF}</c15:txfldGUID>
                      <c15:f>Diagramm!$I$46</c15:f>
                      <c15:dlblFieldTableCache>
                        <c:ptCount val="1"/>
                      </c15:dlblFieldTableCache>
                    </c15:dlblFTEntry>
                  </c15:dlblFieldTable>
                  <c15:showDataLabelsRange val="0"/>
                </c:ext>
                <c:ext xmlns:c16="http://schemas.microsoft.com/office/drawing/2014/chart" uri="{C3380CC4-5D6E-409C-BE32-E72D297353CC}">
                  <c16:uniqueId val="{00000000-C09D-452D-B833-517E531178D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{42A14719-50A3-4C8B-9D0E-A28DB9DE42D9}</c15:txfldGUID>
                      <c15:f>Diagramm!$I$47</c15:f>
                      <c15:dlblFieldTableCache>
                        <c:ptCount val="1"/>
                      </c15:dlblFieldTableCache>
                    </c15:dlblFTEntry>
                  </c15:dlblFieldTable>
                  <c15:showDataLabelsRange val="0"/>
                </c:ext>
                <c:ext xmlns:c16="http://schemas.microsoft.com/office/drawing/2014/chart" uri="{C3380CC4-5D6E-409C-BE32-E72D297353CC}">
                  <c16:uniqueId val="{00000001-C09D-452D-B833-517E531178D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{3CC443E3-1BCF-4C8F-A431-E459B8CD40E6}</c15:txfldGUID>
                      <c15:f>Diagramm!$I$48</c15:f>
                      <c15:dlblFieldTableCache>
                        <c:ptCount val="1"/>
                      </c15:dlblFieldTableCache>
                    </c15:dlblFTEntry>
                  </c15:dlblFieldTable>
                  <c15:showDataLabelsRange val="0"/>
                </c:ext>
                <c:ext xmlns:c16="http://schemas.microsoft.com/office/drawing/2014/chart" uri="{C3380CC4-5D6E-409C-BE32-E72D297353CC}">
                  <c16:uniqueId val="{00000002-C09D-452D-B833-517E531178D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{6CB66ACB-163E-4049-A07D-EFA2270EBEC0}</c15:txfldGUID>
                      <c15:f>Diagramm!$I$49</c15:f>
                      <c15:dlblFieldTableCache>
                        <c:ptCount val="1"/>
                      </c15:dlblFieldTableCache>
                    </c15:dlblFTEntry>
                  </c15:dlblFieldTable>
                  <c15:showDataLabelsRange val="0"/>
                </c:ext>
                <c:ext xmlns:c16="http://schemas.microsoft.com/office/drawing/2014/chart" uri="{C3380CC4-5D6E-409C-BE32-E72D297353CC}">
                  <c16:uniqueId val="{00000003-C09D-452D-B833-517E531178D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{3D607BA6-6B0B-4225-A819-91D00607D679}</c15:txfldGUID>
                      <c15:f>Diagramm!$I$50</c15:f>
                      <c15:dlblFieldTableCache>
                        <c:ptCount val="1"/>
                      </c15:dlblFieldTableCache>
                    </c15:dlblFTEntry>
                  </c15:dlblFieldTable>
                  <c15:showDataLabelsRange val="0"/>
                </c:ext>
                <c:ext xmlns:c16="http://schemas.microsoft.com/office/drawing/2014/chart" uri="{C3380CC4-5D6E-409C-BE32-E72D297353CC}">
                  <c16:uniqueId val="{00000004-C09D-452D-B833-517E531178D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{5E7E6B48-3990-4911-B051-5E7EC2EBCA58}</c15:txfldGUID>
                      <c15:f>Diagramm!$I$51</c15:f>
                      <c15:dlblFieldTableCache>
                        <c:ptCount val="1"/>
                      </c15:dlblFieldTableCache>
                    </c15:dlblFTEntry>
                  </c15:dlblFieldTable>
                  <c15:showDataLabelsRange val="0"/>
                </c:ext>
                <c:ext xmlns:c16="http://schemas.microsoft.com/office/drawing/2014/chart" uri="{C3380CC4-5D6E-409C-BE32-E72D297353CC}">
                  <c16:uniqueId val="{00000005-C09D-452D-B833-517E531178D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{F403ECEB-EF4A-439D-B161-B75B9B192195}</c15:txfldGUID>
                      <c15:f>Diagramm!$I$52</c15:f>
                      <c15:dlblFieldTableCache>
                        <c:ptCount val="1"/>
                      </c15:dlblFieldTableCache>
                    </c15:dlblFTEntry>
                  </c15:dlblFieldTable>
                  <c15:showDataLabelsRange val="0"/>
                </c:ext>
                <c:ext xmlns:c16="http://schemas.microsoft.com/office/drawing/2014/chart" uri="{C3380CC4-5D6E-409C-BE32-E72D297353CC}">
                  <c16:uniqueId val="{00000006-C09D-452D-B833-517E531178D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{0BB95EE4-46F6-4A71-96FB-9E079D4F3764}</c15:txfldGUID>
                      <c15:f>Diagramm!$I$53</c15:f>
                      <c15:dlblFieldTableCache>
                        <c:ptCount val="1"/>
                      </c15:dlblFieldTableCache>
                    </c15:dlblFTEntry>
                  </c15:dlblFieldTable>
                  <c15:showDataLabelsRange val="0"/>
                </c:ext>
                <c:ext xmlns:c16="http://schemas.microsoft.com/office/drawing/2014/chart" uri="{C3380CC4-5D6E-409C-BE32-E72D297353CC}">
                  <c16:uniqueId val="{00000007-C09D-452D-B833-517E531178D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{DC4BAF37-5B5D-4CA1-9A21-1D2615BA3B0C}</c15:txfldGUID>
                      <c15:f>Diagramm!$I$54</c15:f>
                      <c15:dlblFieldTableCache>
                        <c:ptCount val="1"/>
                      </c15:dlblFieldTableCache>
                    </c15:dlblFTEntry>
                  </c15:dlblFieldTable>
                  <c15:showDataLabelsRange val="0"/>
                </c:ext>
                <c:ext xmlns:c16="http://schemas.microsoft.com/office/drawing/2014/chart" uri="{C3380CC4-5D6E-409C-BE32-E72D297353CC}">
                  <c16:uniqueId val="{00000008-C09D-452D-B833-517E531178D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{36CE1F1B-7249-4047-8543-E776E980D938}</c15:txfldGUID>
                      <c15:f>Diagramm!$I$55</c15:f>
                      <c15:dlblFieldTableCache>
                        <c:ptCount val="1"/>
                      </c15:dlblFieldTableCache>
                    </c15:dlblFTEntry>
                  </c15:dlblFieldTable>
                  <c15:showDataLabelsRange val="0"/>
                </c:ext>
                <c:ext xmlns:c16="http://schemas.microsoft.com/office/drawing/2014/chart" uri="{C3380CC4-5D6E-409C-BE32-E72D297353CC}">
                  <c16:uniqueId val="{00000009-C09D-452D-B833-517E531178D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{17C90A61-9BA2-4CED-8BC9-AFFDF55A5AA9}</c15:txfldGUID>
                      <c15:f>Diagramm!$I$56</c15:f>
                      <c15:dlblFieldTableCache>
                        <c:ptCount val="1"/>
                      </c15:dlblFieldTableCache>
                    </c15:dlblFTEntry>
                  </c15:dlblFieldTable>
                  <c15:showDataLabelsRange val="0"/>
                </c:ext>
                <c:ext xmlns:c16="http://schemas.microsoft.com/office/drawing/2014/chart" uri="{C3380CC4-5D6E-409C-BE32-E72D297353CC}">
                  <c16:uniqueId val="{0000000A-C09D-452D-B833-517E531178D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{A90F37C9-8FE4-4F79-859D-E9088B7FDABA}</c15:txfldGUID>
                      <c15:f>Diagramm!$I$57</c15:f>
                      <c15:dlblFieldTableCache>
                        <c:ptCount val="1"/>
                      </c15:dlblFieldTableCache>
                    </c15:dlblFTEntry>
                  </c15:dlblFieldTable>
                  <c15:showDataLabelsRange val="0"/>
                </c:ext>
                <c:ext xmlns:c16="http://schemas.microsoft.com/office/drawing/2014/chart" uri="{C3380CC4-5D6E-409C-BE32-E72D297353CC}">
                  <c16:uniqueId val="{0000000B-C09D-452D-B833-517E531178D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{2A67E49C-0F8D-4E49-92C7-53AAED51B328}</c15:txfldGUID>
                      <c15:f>Diagramm!$I$58</c15:f>
                      <c15:dlblFieldTableCache>
                        <c:ptCount val="1"/>
                      </c15:dlblFieldTableCache>
                    </c15:dlblFTEntry>
                  </c15:dlblFieldTable>
                  <c15:showDataLabelsRange val="0"/>
                </c:ext>
                <c:ext xmlns:c16="http://schemas.microsoft.com/office/drawing/2014/chart" uri="{C3380CC4-5D6E-409C-BE32-E72D297353CC}">
                  <c16:uniqueId val="{0000000C-C09D-452D-B833-517E531178D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{5272123E-C13F-4C00-A370-35CC0E97E745}</c15:txfldGUID>
                      <c15:f>Diagramm!$I$59</c15:f>
                      <c15:dlblFieldTableCache>
                        <c:ptCount val="1"/>
                      </c15:dlblFieldTableCache>
                    </c15:dlblFTEntry>
                  </c15:dlblFieldTable>
                  <c15:showDataLabelsRange val="0"/>
                </c:ext>
                <c:ext xmlns:c16="http://schemas.microsoft.com/office/drawing/2014/chart" uri="{C3380CC4-5D6E-409C-BE32-E72D297353CC}">
                  <c16:uniqueId val="{0000000D-C09D-452D-B833-517E531178D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{A8D2E5AA-2A5F-48CF-9C8F-B8D25EA56AD8}</c15:txfldGUID>
                      <c15:f>Diagramm!$I$60</c15:f>
                      <c15:dlblFieldTableCache>
                        <c:ptCount val="1"/>
                      </c15:dlblFieldTableCache>
                    </c15:dlblFTEntry>
                  </c15:dlblFieldTable>
                  <c15:showDataLabelsRange val="0"/>
                </c:ext>
                <c:ext xmlns:c16="http://schemas.microsoft.com/office/drawing/2014/chart" uri="{C3380CC4-5D6E-409C-BE32-E72D297353CC}">
                  <c16:uniqueId val="{0000000E-C09D-452D-B833-517E531178D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{F0736260-08FB-4DA2-8B78-EDA2D37E334B}</c15:txfldGUID>
                      <c15:f>Diagramm!$I$61</c15:f>
                      <c15:dlblFieldTableCache>
                        <c:ptCount val="1"/>
                      </c15:dlblFieldTableCache>
                    </c15:dlblFTEntry>
                  </c15:dlblFieldTable>
                  <c15:showDataLabelsRange val="0"/>
                </c:ext>
                <c:ext xmlns:c16="http://schemas.microsoft.com/office/drawing/2014/chart" uri="{C3380CC4-5D6E-409C-BE32-E72D297353CC}">
                  <c16:uniqueId val="{0000000F-C09D-452D-B833-517E531178D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{AD2BAE38-DE05-45ED-8608-F2385A53C98B}</c15:txfldGUID>
                      <c15:f>Diagramm!$I$62</c15:f>
                      <c15:dlblFieldTableCache>
                        <c:ptCount val="1"/>
                      </c15:dlblFieldTableCache>
                    </c15:dlblFTEntry>
                  </c15:dlblFieldTable>
                  <c15:showDataLabelsRange val="0"/>
                </c:ext>
                <c:ext xmlns:c16="http://schemas.microsoft.com/office/drawing/2014/chart" uri="{C3380CC4-5D6E-409C-BE32-E72D297353CC}">
                  <c16:uniqueId val="{00000010-C09D-452D-B833-517E531178D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{93F87F27-2CE8-41FE-86B5-AB9D28C42EA4}</c15:txfldGUID>
                      <c15:f>Diagramm!$I$63</c15:f>
                      <c15:dlblFieldTableCache>
                        <c:ptCount val="1"/>
                      </c15:dlblFieldTableCache>
                    </c15:dlblFTEntry>
                  </c15:dlblFieldTable>
                  <c15:showDataLabelsRange val="0"/>
                </c:ext>
                <c:ext xmlns:c16="http://schemas.microsoft.com/office/drawing/2014/chart" uri="{C3380CC4-5D6E-409C-BE32-E72D297353CC}">
                  <c16:uniqueId val="{00000011-C09D-452D-B833-517E531178D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{A973DD96-A82B-4DAA-AE9C-750BE6583D9E}</c15:txfldGUID>
                      <c15:f>Diagramm!$I$64</c15:f>
                      <c15:dlblFieldTableCache>
                        <c:ptCount val="1"/>
                      </c15:dlblFieldTableCache>
                    </c15:dlblFTEntry>
                  </c15:dlblFieldTable>
                  <c15:showDataLabelsRange val="0"/>
                </c:ext>
                <c:ext xmlns:c16="http://schemas.microsoft.com/office/drawing/2014/chart" uri="{C3380CC4-5D6E-409C-BE32-E72D297353CC}">
                  <c16:uniqueId val="{00000012-C09D-452D-B833-517E531178D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{DDDA8846-5CE4-408D-B560-E576350DA99B}</c15:txfldGUID>
                      <c15:f>Diagramm!$I$65</c15:f>
                      <c15:dlblFieldTableCache>
                        <c:ptCount val="1"/>
                      </c15:dlblFieldTableCache>
                    </c15:dlblFTEntry>
                  </c15:dlblFieldTable>
                  <c15:showDataLabelsRange val="0"/>
                </c:ext>
                <c:ext xmlns:c16="http://schemas.microsoft.com/office/drawing/2014/chart" uri="{C3380CC4-5D6E-409C-BE32-E72D297353CC}">
                  <c16:uniqueId val="{00000013-C09D-452D-B833-517E531178D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{88D4DEFD-1B77-4BE5-BB94-4DF83A70859B}</c15:txfldGUID>
                      <c15:f>Diagramm!$I$66</c15:f>
                      <c15:dlblFieldTableCache>
                        <c:ptCount val="1"/>
                      </c15:dlblFieldTableCache>
                    </c15:dlblFTEntry>
                  </c15:dlblFieldTable>
                  <c15:showDataLabelsRange val="0"/>
                </c:ext>
                <c:ext xmlns:c16="http://schemas.microsoft.com/office/drawing/2014/chart" uri="{C3380CC4-5D6E-409C-BE32-E72D297353CC}">
                  <c16:uniqueId val="{00000014-C09D-452D-B833-517E531178D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{3DA3C3E9-982C-4837-9507-3F6C9BAE1B07}</c15:txfldGUID>
                      <c15:f>Diagramm!$I$67</c15:f>
                      <c15:dlblFieldTableCache>
                        <c:ptCount val="1"/>
                      </c15:dlblFieldTableCache>
                    </c15:dlblFTEntry>
                  </c15:dlblFieldTable>
                  <c15:showDataLabelsRange val="0"/>
                </c:ext>
                <c:ext xmlns:c16="http://schemas.microsoft.com/office/drawing/2014/chart" uri="{C3380CC4-5D6E-409C-BE32-E72D297353CC}">
                  <c16:uniqueId val="{00000015-C09D-452D-B833-517E531178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09D-452D-B833-517E531178D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{C746D5C7-F81B-4D63-A818-C92CD4A3B3B4}</c15:txfldGUID>
                      <c15:f>Diagramm!$K$46</c15:f>
                      <c15:dlblFieldTableCache>
                        <c:ptCount val="1"/>
                      </c15:dlblFieldTableCache>
                    </c15:dlblFTEntry>
                  </c15:dlblFieldTable>
                  <c15:showDataLabelsRange val="0"/>
                </c:ext>
                <c:ext xmlns:c16="http://schemas.microsoft.com/office/drawing/2014/chart" uri="{C3380CC4-5D6E-409C-BE32-E72D297353CC}">
                  <c16:uniqueId val="{00000017-C09D-452D-B833-517E531178D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{F7782866-D0A1-42EA-97F2-482917077586}</c15:txfldGUID>
                      <c15:f>Diagramm!$K$47</c15:f>
                      <c15:dlblFieldTableCache>
                        <c:ptCount val="1"/>
                      </c15:dlblFieldTableCache>
                    </c15:dlblFTEntry>
                  </c15:dlblFieldTable>
                  <c15:showDataLabelsRange val="0"/>
                </c:ext>
                <c:ext xmlns:c16="http://schemas.microsoft.com/office/drawing/2014/chart" uri="{C3380CC4-5D6E-409C-BE32-E72D297353CC}">
                  <c16:uniqueId val="{00000018-C09D-452D-B833-517E531178D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{D8EB1624-D17F-41D1-A37B-470DDEEF43FA}</c15:txfldGUID>
                      <c15:f>Diagramm!$K$48</c15:f>
                      <c15:dlblFieldTableCache>
                        <c:ptCount val="1"/>
                      </c15:dlblFieldTableCache>
                    </c15:dlblFTEntry>
                  </c15:dlblFieldTable>
                  <c15:showDataLabelsRange val="0"/>
                </c:ext>
                <c:ext xmlns:c16="http://schemas.microsoft.com/office/drawing/2014/chart" uri="{C3380CC4-5D6E-409C-BE32-E72D297353CC}">
                  <c16:uniqueId val="{00000019-C09D-452D-B833-517E531178D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{E3AA80A9-8A51-4AA7-A79D-07B673EC40FC}</c15:txfldGUID>
                      <c15:f>Diagramm!$K$49</c15:f>
                      <c15:dlblFieldTableCache>
                        <c:ptCount val="1"/>
                      </c15:dlblFieldTableCache>
                    </c15:dlblFTEntry>
                  </c15:dlblFieldTable>
                  <c15:showDataLabelsRange val="0"/>
                </c:ext>
                <c:ext xmlns:c16="http://schemas.microsoft.com/office/drawing/2014/chart" uri="{C3380CC4-5D6E-409C-BE32-E72D297353CC}">
                  <c16:uniqueId val="{0000001A-C09D-452D-B833-517E531178D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{6825392E-5EFA-4C9C-9972-73C427955349}</c15:txfldGUID>
                      <c15:f>Diagramm!$K$50</c15:f>
                      <c15:dlblFieldTableCache>
                        <c:ptCount val="1"/>
                      </c15:dlblFieldTableCache>
                    </c15:dlblFTEntry>
                  </c15:dlblFieldTable>
                  <c15:showDataLabelsRange val="0"/>
                </c:ext>
                <c:ext xmlns:c16="http://schemas.microsoft.com/office/drawing/2014/chart" uri="{C3380CC4-5D6E-409C-BE32-E72D297353CC}">
                  <c16:uniqueId val="{0000001B-C09D-452D-B833-517E531178D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{7FEBE0C6-6E8F-4288-B8C1-A302DAF413E3}</c15:txfldGUID>
                      <c15:f>Diagramm!$K$51</c15:f>
                      <c15:dlblFieldTableCache>
                        <c:ptCount val="1"/>
                      </c15:dlblFieldTableCache>
                    </c15:dlblFTEntry>
                  </c15:dlblFieldTable>
                  <c15:showDataLabelsRange val="0"/>
                </c:ext>
                <c:ext xmlns:c16="http://schemas.microsoft.com/office/drawing/2014/chart" uri="{C3380CC4-5D6E-409C-BE32-E72D297353CC}">
                  <c16:uniqueId val="{0000001C-C09D-452D-B833-517E531178D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{85A59445-CE72-432B-9931-0D249CC4FE17}</c15:txfldGUID>
                      <c15:f>Diagramm!$K$52</c15:f>
                      <c15:dlblFieldTableCache>
                        <c:ptCount val="1"/>
                      </c15:dlblFieldTableCache>
                    </c15:dlblFTEntry>
                  </c15:dlblFieldTable>
                  <c15:showDataLabelsRange val="0"/>
                </c:ext>
                <c:ext xmlns:c16="http://schemas.microsoft.com/office/drawing/2014/chart" uri="{C3380CC4-5D6E-409C-BE32-E72D297353CC}">
                  <c16:uniqueId val="{0000001D-C09D-452D-B833-517E531178D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{183529A3-FFEE-4D65-BBE1-A27971E24328}</c15:txfldGUID>
                      <c15:f>Diagramm!$K$53</c15:f>
                      <c15:dlblFieldTableCache>
                        <c:ptCount val="1"/>
                      </c15:dlblFieldTableCache>
                    </c15:dlblFTEntry>
                  </c15:dlblFieldTable>
                  <c15:showDataLabelsRange val="0"/>
                </c:ext>
                <c:ext xmlns:c16="http://schemas.microsoft.com/office/drawing/2014/chart" uri="{C3380CC4-5D6E-409C-BE32-E72D297353CC}">
                  <c16:uniqueId val="{0000001E-C09D-452D-B833-517E531178D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{2E2971E0-A01E-4BB7-80AE-AA7051021D05}</c15:txfldGUID>
                      <c15:f>Diagramm!$K$54</c15:f>
                      <c15:dlblFieldTableCache>
                        <c:ptCount val="1"/>
                      </c15:dlblFieldTableCache>
                    </c15:dlblFTEntry>
                  </c15:dlblFieldTable>
                  <c15:showDataLabelsRange val="0"/>
                </c:ext>
                <c:ext xmlns:c16="http://schemas.microsoft.com/office/drawing/2014/chart" uri="{C3380CC4-5D6E-409C-BE32-E72D297353CC}">
                  <c16:uniqueId val="{0000001F-C09D-452D-B833-517E531178D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{7BDB5F1D-73A8-48DC-9682-7A75C9C211CD}</c15:txfldGUID>
                      <c15:f>Diagramm!$K$55</c15:f>
                      <c15:dlblFieldTableCache>
                        <c:ptCount val="1"/>
                      </c15:dlblFieldTableCache>
                    </c15:dlblFTEntry>
                  </c15:dlblFieldTable>
                  <c15:showDataLabelsRange val="0"/>
                </c:ext>
                <c:ext xmlns:c16="http://schemas.microsoft.com/office/drawing/2014/chart" uri="{C3380CC4-5D6E-409C-BE32-E72D297353CC}">
                  <c16:uniqueId val="{00000020-C09D-452D-B833-517E531178D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{08AFB590-C651-4526-83DD-F78F86ABE9C6}</c15:txfldGUID>
                      <c15:f>Diagramm!$K$56</c15:f>
                      <c15:dlblFieldTableCache>
                        <c:ptCount val="1"/>
                      </c15:dlblFieldTableCache>
                    </c15:dlblFTEntry>
                  </c15:dlblFieldTable>
                  <c15:showDataLabelsRange val="0"/>
                </c:ext>
                <c:ext xmlns:c16="http://schemas.microsoft.com/office/drawing/2014/chart" uri="{C3380CC4-5D6E-409C-BE32-E72D297353CC}">
                  <c16:uniqueId val="{00000021-C09D-452D-B833-517E531178D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{F46BAEB8-0C3B-4471-AE1F-48E4E13662C4}</c15:txfldGUID>
                      <c15:f>Diagramm!$K$57</c15:f>
                      <c15:dlblFieldTableCache>
                        <c:ptCount val="1"/>
                      </c15:dlblFieldTableCache>
                    </c15:dlblFTEntry>
                  </c15:dlblFieldTable>
                  <c15:showDataLabelsRange val="0"/>
                </c:ext>
                <c:ext xmlns:c16="http://schemas.microsoft.com/office/drawing/2014/chart" uri="{C3380CC4-5D6E-409C-BE32-E72D297353CC}">
                  <c16:uniqueId val="{00000022-C09D-452D-B833-517E531178D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{F6CDC525-37D0-41A6-9F1E-9C7CCF7449B7}</c15:txfldGUID>
                      <c15:f>Diagramm!$K$58</c15:f>
                      <c15:dlblFieldTableCache>
                        <c:ptCount val="1"/>
                      </c15:dlblFieldTableCache>
                    </c15:dlblFTEntry>
                  </c15:dlblFieldTable>
                  <c15:showDataLabelsRange val="0"/>
                </c:ext>
                <c:ext xmlns:c16="http://schemas.microsoft.com/office/drawing/2014/chart" uri="{C3380CC4-5D6E-409C-BE32-E72D297353CC}">
                  <c16:uniqueId val="{00000023-C09D-452D-B833-517E531178D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{2D7EB7A5-8EC9-430B-BCA6-8ED3FA6833B8}</c15:txfldGUID>
                      <c15:f>Diagramm!$K$59</c15:f>
                      <c15:dlblFieldTableCache>
                        <c:ptCount val="1"/>
                      </c15:dlblFieldTableCache>
                    </c15:dlblFTEntry>
                  </c15:dlblFieldTable>
                  <c15:showDataLabelsRange val="0"/>
                </c:ext>
                <c:ext xmlns:c16="http://schemas.microsoft.com/office/drawing/2014/chart" uri="{C3380CC4-5D6E-409C-BE32-E72D297353CC}">
                  <c16:uniqueId val="{00000024-C09D-452D-B833-517E531178D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{0B0D101D-37DD-48B4-8E89-129426B728BC}</c15:txfldGUID>
                      <c15:f>Diagramm!$K$60</c15:f>
                      <c15:dlblFieldTableCache>
                        <c:ptCount val="1"/>
                      </c15:dlblFieldTableCache>
                    </c15:dlblFTEntry>
                  </c15:dlblFieldTable>
                  <c15:showDataLabelsRange val="0"/>
                </c:ext>
                <c:ext xmlns:c16="http://schemas.microsoft.com/office/drawing/2014/chart" uri="{C3380CC4-5D6E-409C-BE32-E72D297353CC}">
                  <c16:uniqueId val="{00000025-C09D-452D-B833-517E531178D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{C445779D-3D89-4BB3-9CB2-72CC627C4371}</c15:txfldGUID>
                      <c15:f>Diagramm!$K$61</c15:f>
                      <c15:dlblFieldTableCache>
                        <c:ptCount val="1"/>
                      </c15:dlblFieldTableCache>
                    </c15:dlblFTEntry>
                  </c15:dlblFieldTable>
                  <c15:showDataLabelsRange val="0"/>
                </c:ext>
                <c:ext xmlns:c16="http://schemas.microsoft.com/office/drawing/2014/chart" uri="{C3380CC4-5D6E-409C-BE32-E72D297353CC}">
                  <c16:uniqueId val="{00000026-C09D-452D-B833-517E531178D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{92ACADBF-1F19-4B2F-8C70-E1B093C9E9AB}</c15:txfldGUID>
                      <c15:f>Diagramm!$K$62</c15:f>
                      <c15:dlblFieldTableCache>
                        <c:ptCount val="1"/>
                      </c15:dlblFieldTableCache>
                    </c15:dlblFTEntry>
                  </c15:dlblFieldTable>
                  <c15:showDataLabelsRange val="0"/>
                </c:ext>
                <c:ext xmlns:c16="http://schemas.microsoft.com/office/drawing/2014/chart" uri="{C3380CC4-5D6E-409C-BE32-E72D297353CC}">
                  <c16:uniqueId val="{00000027-C09D-452D-B833-517E531178D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{791DF334-8026-4690-8FCE-7691650BDD06}</c15:txfldGUID>
                      <c15:f>Diagramm!$K$63</c15:f>
                      <c15:dlblFieldTableCache>
                        <c:ptCount val="1"/>
                      </c15:dlblFieldTableCache>
                    </c15:dlblFTEntry>
                  </c15:dlblFieldTable>
                  <c15:showDataLabelsRange val="0"/>
                </c:ext>
                <c:ext xmlns:c16="http://schemas.microsoft.com/office/drawing/2014/chart" uri="{C3380CC4-5D6E-409C-BE32-E72D297353CC}">
                  <c16:uniqueId val="{00000028-C09D-452D-B833-517E531178D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{26B029F8-13B0-4990-960B-1C99CDB3E816}</c15:txfldGUID>
                      <c15:f>Diagramm!$K$64</c15:f>
                      <c15:dlblFieldTableCache>
                        <c:ptCount val="1"/>
                      </c15:dlblFieldTableCache>
                    </c15:dlblFTEntry>
                  </c15:dlblFieldTable>
                  <c15:showDataLabelsRange val="0"/>
                </c:ext>
                <c:ext xmlns:c16="http://schemas.microsoft.com/office/drawing/2014/chart" uri="{C3380CC4-5D6E-409C-BE32-E72D297353CC}">
                  <c16:uniqueId val="{00000029-C09D-452D-B833-517E531178D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{D34706E1-A1CD-4708-8F94-D5C4093D15E8}</c15:txfldGUID>
                      <c15:f>Diagramm!$K$65</c15:f>
                      <c15:dlblFieldTableCache>
                        <c:ptCount val="1"/>
                      </c15:dlblFieldTableCache>
                    </c15:dlblFTEntry>
                  </c15:dlblFieldTable>
                  <c15:showDataLabelsRange val="0"/>
                </c:ext>
                <c:ext xmlns:c16="http://schemas.microsoft.com/office/drawing/2014/chart" uri="{C3380CC4-5D6E-409C-BE32-E72D297353CC}">
                  <c16:uniqueId val="{0000002A-C09D-452D-B833-517E531178D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{2125A941-4F87-44E9-92B7-A135F6DFB994}</c15:txfldGUID>
                      <c15:f>Diagramm!$K$66</c15:f>
                      <c15:dlblFieldTableCache>
                        <c:ptCount val="1"/>
                      </c15:dlblFieldTableCache>
                    </c15:dlblFTEntry>
                  </c15:dlblFieldTable>
                  <c15:showDataLabelsRange val="0"/>
                </c:ext>
                <c:ext xmlns:c16="http://schemas.microsoft.com/office/drawing/2014/chart" uri="{C3380CC4-5D6E-409C-BE32-E72D297353CC}">
                  <c16:uniqueId val="{0000002B-C09D-452D-B833-517E531178D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{094B05E9-BE8C-4A0E-A703-1BBDD73ADC7E}</c15:txfldGUID>
                      <c15:f>Diagramm!$K$67</c15:f>
                      <c15:dlblFieldTableCache>
                        <c:ptCount val="1"/>
                      </c15:dlblFieldTableCache>
                    </c15:dlblFTEntry>
                  </c15:dlblFieldTable>
                  <c15:showDataLabelsRange val="0"/>
                </c:ext>
                <c:ext xmlns:c16="http://schemas.microsoft.com/office/drawing/2014/chart" uri="{C3380CC4-5D6E-409C-BE32-E72D297353CC}">
                  <c16:uniqueId val="{0000002C-C09D-452D-B833-517E531178D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09D-452D-B833-517E531178D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{F645198B-EDC1-498D-BBED-78B247360042}</c15:txfldGUID>
                      <c15:f>Diagramm!$J$46</c15:f>
                      <c15:dlblFieldTableCache>
                        <c:ptCount val="1"/>
                      </c15:dlblFieldTableCache>
                    </c15:dlblFTEntry>
                  </c15:dlblFieldTable>
                  <c15:showDataLabelsRange val="0"/>
                </c:ext>
                <c:ext xmlns:c16="http://schemas.microsoft.com/office/drawing/2014/chart" uri="{C3380CC4-5D6E-409C-BE32-E72D297353CC}">
                  <c16:uniqueId val="{0000002E-C09D-452D-B833-517E531178D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{CD04F6B0-14DA-4273-B3D0-2CE33104782E}</c15:txfldGUID>
                      <c15:f>Diagramm!$J$47</c15:f>
                      <c15:dlblFieldTableCache>
                        <c:ptCount val="1"/>
                      </c15:dlblFieldTableCache>
                    </c15:dlblFTEntry>
                  </c15:dlblFieldTable>
                  <c15:showDataLabelsRange val="0"/>
                </c:ext>
                <c:ext xmlns:c16="http://schemas.microsoft.com/office/drawing/2014/chart" uri="{C3380CC4-5D6E-409C-BE32-E72D297353CC}">
                  <c16:uniqueId val="{0000002F-C09D-452D-B833-517E531178D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{3E7C5A68-7787-4965-9401-0C51F6451E4B}</c15:txfldGUID>
                      <c15:f>Diagramm!$J$48</c15:f>
                      <c15:dlblFieldTableCache>
                        <c:ptCount val="1"/>
                      </c15:dlblFieldTableCache>
                    </c15:dlblFTEntry>
                  </c15:dlblFieldTable>
                  <c15:showDataLabelsRange val="0"/>
                </c:ext>
                <c:ext xmlns:c16="http://schemas.microsoft.com/office/drawing/2014/chart" uri="{C3380CC4-5D6E-409C-BE32-E72D297353CC}">
                  <c16:uniqueId val="{00000030-C09D-452D-B833-517E531178D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{05FFBA14-6570-4EF9-A225-DB160196C301}</c15:txfldGUID>
                      <c15:f>Diagramm!$J$49</c15:f>
                      <c15:dlblFieldTableCache>
                        <c:ptCount val="1"/>
                      </c15:dlblFieldTableCache>
                    </c15:dlblFTEntry>
                  </c15:dlblFieldTable>
                  <c15:showDataLabelsRange val="0"/>
                </c:ext>
                <c:ext xmlns:c16="http://schemas.microsoft.com/office/drawing/2014/chart" uri="{C3380CC4-5D6E-409C-BE32-E72D297353CC}">
                  <c16:uniqueId val="{00000031-C09D-452D-B833-517E531178D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{1128F3E5-891F-482E-87ED-C82AB7B464DD}</c15:txfldGUID>
                      <c15:f>Diagramm!$J$50</c15:f>
                      <c15:dlblFieldTableCache>
                        <c:ptCount val="1"/>
                      </c15:dlblFieldTableCache>
                    </c15:dlblFTEntry>
                  </c15:dlblFieldTable>
                  <c15:showDataLabelsRange val="0"/>
                </c:ext>
                <c:ext xmlns:c16="http://schemas.microsoft.com/office/drawing/2014/chart" uri="{C3380CC4-5D6E-409C-BE32-E72D297353CC}">
                  <c16:uniqueId val="{00000032-C09D-452D-B833-517E531178D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{55EAD736-8C9A-4E73-908B-0ACEBD5760FB}</c15:txfldGUID>
                      <c15:f>Diagramm!$J$51</c15:f>
                      <c15:dlblFieldTableCache>
                        <c:ptCount val="1"/>
                      </c15:dlblFieldTableCache>
                    </c15:dlblFTEntry>
                  </c15:dlblFieldTable>
                  <c15:showDataLabelsRange val="0"/>
                </c:ext>
                <c:ext xmlns:c16="http://schemas.microsoft.com/office/drawing/2014/chart" uri="{C3380CC4-5D6E-409C-BE32-E72D297353CC}">
                  <c16:uniqueId val="{00000033-C09D-452D-B833-517E531178D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{F18494EE-3CA6-4C36-90B2-CCCD1EA540D4}</c15:txfldGUID>
                      <c15:f>Diagramm!$J$52</c15:f>
                      <c15:dlblFieldTableCache>
                        <c:ptCount val="1"/>
                      </c15:dlblFieldTableCache>
                    </c15:dlblFTEntry>
                  </c15:dlblFieldTable>
                  <c15:showDataLabelsRange val="0"/>
                </c:ext>
                <c:ext xmlns:c16="http://schemas.microsoft.com/office/drawing/2014/chart" uri="{C3380CC4-5D6E-409C-BE32-E72D297353CC}">
                  <c16:uniqueId val="{00000034-C09D-452D-B833-517E531178D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{FE4F499D-5638-48D9-B4B4-D15F12B8D938}</c15:txfldGUID>
                      <c15:f>Diagramm!$J$53</c15:f>
                      <c15:dlblFieldTableCache>
                        <c:ptCount val="1"/>
                      </c15:dlblFieldTableCache>
                    </c15:dlblFTEntry>
                  </c15:dlblFieldTable>
                  <c15:showDataLabelsRange val="0"/>
                </c:ext>
                <c:ext xmlns:c16="http://schemas.microsoft.com/office/drawing/2014/chart" uri="{C3380CC4-5D6E-409C-BE32-E72D297353CC}">
                  <c16:uniqueId val="{00000035-C09D-452D-B833-517E531178D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{3A7D276F-BC90-4883-BA7B-49A3EAE88411}</c15:txfldGUID>
                      <c15:f>Diagramm!$J$54</c15:f>
                      <c15:dlblFieldTableCache>
                        <c:ptCount val="1"/>
                      </c15:dlblFieldTableCache>
                    </c15:dlblFTEntry>
                  </c15:dlblFieldTable>
                  <c15:showDataLabelsRange val="0"/>
                </c:ext>
                <c:ext xmlns:c16="http://schemas.microsoft.com/office/drawing/2014/chart" uri="{C3380CC4-5D6E-409C-BE32-E72D297353CC}">
                  <c16:uniqueId val="{00000036-C09D-452D-B833-517E531178D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{43649913-5F2E-4AE6-8679-7AC409CDB23B}</c15:txfldGUID>
                      <c15:f>Diagramm!$J$55</c15:f>
                      <c15:dlblFieldTableCache>
                        <c:ptCount val="1"/>
                      </c15:dlblFieldTableCache>
                    </c15:dlblFTEntry>
                  </c15:dlblFieldTable>
                  <c15:showDataLabelsRange val="0"/>
                </c:ext>
                <c:ext xmlns:c16="http://schemas.microsoft.com/office/drawing/2014/chart" uri="{C3380CC4-5D6E-409C-BE32-E72D297353CC}">
                  <c16:uniqueId val="{00000037-C09D-452D-B833-517E531178D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{592BBB1D-46D7-47F8-BCFE-D293E043C72E}</c15:txfldGUID>
                      <c15:f>Diagramm!$J$56</c15:f>
                      <c15:dlblFieldTableCache>
                        <c:ptCount val="1"/>
                      </c15:dlblFieldTableCache>
                    </c15:dlblFTEntry>
                  </c15:dlblFieldTable>
                  <c15:showDataLabelsRange val="0"/>
                </c:ext>
                <c:ext xmlns:c16="http://schemas.microsoft.com/office/drawing/2014/chart" uri="{C3380CC4-5D6E-409C-BE32-E72D297353CC}">
                  <c16:uniqueId val="{00000038-C09D-452D-B833-517E531178D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{B327B96F-EED6-4947-BB3C-9A803B245B59}</c15:txfldGUID>
                      <c15:f>Diagramm!$J$57</c15:f>
                      <c15:dlblFieldTableCache>
                        <c:ptCount val="1"/>
                      </c15:dlblFieldTableCache>
                    </c15:dlblFTEntry>
                  </c15:dlblFieldTable>
                  <c15:showDataLabelsRange val="0"/>
                </c:ext>
                <c:ext xmlns:c16="http://schemas.microsoft.com/office/drawing/2014/chart" uri="{C3380CC4-5D6E-409C-BE32-E72D297353CC}">
                  <c16:uniqueId val="{00000039-C09D-452D-B833-517E531178D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{FA9FE1D5-2D70-4B2E-A479-DD2B749F0128}</c15:txfldGUID>
                      <c15:f>Diagramm!$J$58</c15:f>
                      <c15:dlblFieldTableCache>
                        <c:ptCount val="1"/>
                      </c15:dlblFieldTableCache>
                    </c15:dlblFTEntry>
                  </c15:dlblFieldTable>
                  <c15:showDataLabelsRange val="0"/>
                </c:ext>
                <c:ext xmlns:c16="http://schemas.microsoft.com/office/drawing/2014/chart" uri="{C3380CC4-5D6E-409C-BE32-E72D297353CC}">
                  <c16:uniqueId val="{0000003A-C09D-452D-B833-517E531178D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{353BBB86-F91F-4620-927F-307479B2135E}</c15:txfldGUID>
                      <c15:f>Diagramm!$J$59</c15:f>
                      <c15:dlblFieldTableCache>
                        <c:ptCount val="1"/>
                      </c15:dlblFieldTableCache>
                    </c15:dlblFTEntry>
                  </c15:dlblFieldTable>
                  <c15:showDataLabelsRange val="0"/>
                </c:ext>
                <c:ext xmlns:c16="http://schemas.microsoft.com/office/drawing/2014/chart" uri="{C3380CC4-5D6E-409C-BE32-E72D297353CC}">
                  <c16:uniqueId val="{0000003B-C09D-452D-B833-517E531178D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{670CB892-EB97-493C-9710-DF3A2F264811}</c15:txfldGUID>
                      <c15:f>Diagramm!$J$60</c15:f>
                      <c15:dlblFieldTableCache>
                        <c:ptCount val="1"/>
                      </c15:dlblFieldTableCache>
                    </c15:dlblFTEntry>
                  </c15:dlblFieldTable>
                  <c15:showDataLabelsRange val="0"/>
                </c:ext>
                <c:ext xmlns:c16="http://schemas.microsoft.com/office/drawing/2014/chart" uri="{C3380CC4-5D6E-409C-BE32-E72D297353CC}">
                  <c16:uniqueId val="{0000003C-C09D-452D-B833-517E531178D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{C96E105E-812A-4588-B087-DC8242EC9DBA}</c15:txfldGUID>
                      <c15:f>Diagramm!$J$61</c15:f>
                      <c15:dlblFieldTableCache>
                        <c:ptCount val="1"/>
                      </c15:dlblFieldTableCache>
                    </c15:dlblFTEntry>
                  </c15:dlblFieldTable>
                  <c15:showDataLabelsRange val="0"/>
                </c:ext>
                <c:ext xmlns:c16="http://schemas.microsoft.com/office/drawing/2014/chart" uri="{C3380CC4-5D6E-409C-BE32-E72D297353CC}">
                  <c16:uniqueId val="{0000003D-C09D-452D-B833-517E531178D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{EDDB5056-7D80-4D24-A871-C486295F1088}</c15:txfldGUID>
                      <c15:f>Diagramm!$J$62</c15:f>
                      <c15:dlblFieldTableCache>
                        <c:ptCount val="1"/>
                      </c15:dlblFieldTableCache>
                    </c15:dlblFTEntry>
                  </c15:dlblFieldTable>
                  <c15:showDataLabelsRange val="0"/>
                </c:ext>
                <c:ext xmlns:c16="http://schemas.microsoft.com/office/drawing/2014/chart" uri="{C3380CC4-5D6E-409C-BE32-E72D297353CC}">
                  <c16:uniqueId val="{0000003E-C09D-452D-B833-517E531178D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{F1DC152D-8B27-4B39-8B7A-38B67A149ABB}</c15:txfldGUID>
                      <c15:f>Diagramm!$J$63</c15:f>
                      <c15:dlblFieldTableCache>
                        <c:ptCount val="1"/>
                      </c15:dlblFieldTableCache>
                    </c15:dlblFTEntry>
                  </c15:dlblFieldTable>
                  <c15:showDataLabelsRange val="0"/>
                </c:ext>
                <c:ext xmlns:c16="http://schemas.microsoft.com/office/drawing/2014/chart" uri="{C3380CC4-5D6E-409C-BE32-E72D297353CC}">
                  <c16:uniqueId val="{0000003F-C09D-452D-B833-517E531178D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{2C5F258D-F263-4405-AF32-31376676BF31}</c15:txfldGUID>
                      <c15:f>Diagramm!$J$64</c15:f>
                      <c15:dlblFieldTableCache>
                        <c:ptCount val="1"/>
                      </c15:dlblFieldTableCache>
                    </c15:dlblFTEntry>
                  </c15:dlblFieldTable>
                  <c15:showDataLabelsRange val="0"/>
                </c:ext>
                <c:ext xmlns:c16="http://schemas.microsoft.com/office/drawing/2014/chart" uri="{C3380CC4-5D6E-409C-BE32-E72D297353CC}">
                  <c16:uniqueId val="{00000040-C09D-452D-B833-517E531178D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{20B183B5-6133-4BE2-B14C-728505EA0517}</c15:txfldGUID>
                      <c15:f>Diagramm!$J$65</c15:f>
                      <c15:dlblFieldTableCache>
                        <c:ptCount val="1"/>
                      </c15:dlblFieldTableCache>
                    </c15:dlblFTEntry>
                  </c15:dlblFieldTable>
                  <c15:showDataLabelsRange val="0"/>
                </c:ext>
                <c:ext xmlns:c16="http://schemas.microsoft.com/office/drawing/2014/chart" uri="{C3380CC4-5D6E-409C-BE32-E72D297353CC}">
                  <c16:uniqueId val="{00000041-C09D-452D-B833-517E531178D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{A61AC11A-5916-4753-A89F-53B5C751E4B1}</c15:txfldGUID>
                      <c15:f>Diagramm!$J$66</c15:f>
                      <c15:dlblFieldTableCache>
                        <c:ptCount val="1"/>
                      </c15:dlblFieldTableCache>
                    </c15:dlblFTEntry>
                  </c15:dlblFieldTable>
                  <c15:showDataLabelsRange val="0"/>
                </c:ext>
                <c:ext xmlns:c16="http://schemas.microsoft.com/office/drawing/2014/chart" uri="{C3380CC4-5D6E-409C-BE32-E72D297353CC}">
                  <c16:uniqueId val="{00000042-C09D-452D-B833-517E531178D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{774886FD-0E46-402B-933B-E8F3D6BA1848}</c15:txfldGUID>
                      <c15:f>Diagramm!$J$67</c15:f>
                      <c15:dlblFieldTableCache>
                        <c:ptCount val="1"/>
                      </c15:dlblFieldTableCache>
                    </c15:dlblFTEntry>
                  </c15:dlblFieldTable>
                  <c15:showDataLabelsRange val="0"/>
                </c:ext>
                <c:ext xmlns:c16="http://schemas.microsoft.com/office/drawing/2014/chart" uri="{C3380CC4-5D6E-409C-BE32-E72D297353CC}">
                  <c16:uniqueId val="{00000043-C09D-452D-B833-517E531178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09D-452D-B833-517E531178D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71-4793-8786-8148B84936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71-4793-8786-8148B84936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71-4793-8786-8148B84936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71-4793-8786-8148B84936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71-4793-8786-8148B84936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71-4793-8786-8148B84936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71-4793-8786-8148B84936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71-4793-8786-8148B84936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71-4793-8786-8148B84936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71-4793-8786-8148B84936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71-4793-8786-8148B84936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571-4793-8786-8148B84936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571-4793-8786-8148B84936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571-4793-8786-8148B84936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571-4793-8786-8148B84936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571-4793-8786-8148B84936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71-4793-8786-8148B84936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571-4793-8786-8148B84936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571-4793-8786-8148B84936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571-4793-8786-8148B84936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571-4793-8786-8148B84936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571-4793-8786-8148B84936B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571-4793-8786-8148B84936B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571-4793-8786-8148B84936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571-4793-8786-8148B84936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571-4793-8786-8148B84936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571-4793-8786-8148B84936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571-4793-8786-8148B84936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571-4793-8786-8148B84936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571-4793-8786-8148B84936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571-4793-8786-8148B84936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571-4793-8786-8148B84936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571-4793-8786-8148B84936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571-4793-8786-8148B84936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571-4793-8786-8148B84936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571-4793-8786-8148B84936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571-4793-8786-8148B84936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571-4793-8786-8148B84936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571-4793-8786-8148B84936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571-4793-8786-8148B84936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571-4793-8786-8148B84936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571-4793-8786-8148B84936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571-4793-8786-8148B84936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571-4793-8786-8148B84936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571-4793-8786-8148B84936B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571-4793-8786-8148B84936B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571-4793-8786-8148B84936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571-4793-8786-8148B84936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571-4793-8786-8148B84936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571-4793-8786-8148B84936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571-4793-8786-8148B84936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571-4793-8786-8148B84936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571-4793-8786-8148B84936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571-4793-8786-8148B84936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571-4793-8786-8148B84936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571-4793-8786-8148B84936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571-4793-8786-8148B84936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571-4793-8786-8148B84936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571-4793-8786-8148B84936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571-4793-8786-8148B84936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571-4793-8786-8148B84936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571-4793-8786-8148B84936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571-4793-8786-8148B84936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571-4793-8786-8148B84936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571-4793-8786-8148B84936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571-4793-8786-8148B84936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571-4793-8786-8148B84936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571-4793-8786-8148B84936B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571-4793-8786-8148B84936B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100.49138088288944</c:v>
                </c:pt>
                <c:pt idx="2">
                  <c:v>102.62221816855161</c:v>
                </c:pt>
                <c:pt idx="3">
                  <c:v>102.34289492885809</c:v>
                </c:pt>
                <c:pt idx="4">
                  <c:v>102.96538672017512</c:v>
                </c:pt>
                <c:pt idx="5">
                  <c:v>103.42940532652317</c:v>
                </c:pt>
                <c:pt idx="6">
                  <c:v>105.25355709595038</c:v>
                </c:pt>
                <c:pt idx="7">
                  <c:v>105.33564392557462</c:v>
                </c:pt>
                <c:pt idx="8">
                  <c:v>105.53402043049982</c:v>
                </c:pt>
                <c:pt idx="9">
                  <c:v>107.04350601970083</c:v>
                </c:pt>
                <c:pt idx="10">
                  <c:v>110.25401313389274</c:v>
                </c:pt>
                <c:pt idx="11">
                  <c:v>110.31329806639914</c:v>
                </c:pt>
                <c:pt idx="12">
                  <c:v>111.09996351696461</c:v>
                </c:pt>
                <c:pt idx="13">
                  <c:v>111.77717986136446</c:v>
                </c:pt>
                <c:pt idx="14">
                  <c:v>113.71762130609267</c:v>
                </c:pt>
                <c:pt idx="15">
                  <c:v>114.05052900401313</c:v>
                </c:pt>
                <c:pt idx="16">
                  <c:v>114.13489602334914</c:v>
                </c:pt>
                <c:pt idx="17">
                  <c:v>114.80299160890186</c:v>
                </c:pt>
                <c:pt idx="18">
                  <c:v>116.16882524626048</c:v>
                </c:pt>
                <c:pt idx="19">
                  <c:v>115.83477745348414</c:v>
                </c:pt>
                <c:pt idx="20">
                  <c:v>115.1119573148486</c:v>
                </c:pt>
                <c:pt idx="21">
                  <c:v>115.25788945640276</c:v>
                </c:pt>
                <c:pt idx="22">
                  <c:v>116.93268879970813</c:v>
                </c:pt>
                <c:pt idx="23">
                  <c:v>115.5417730755199</c:v>
                </c:pt>
                <c:pt idx="24">
                  <c:v>114.78018971178403</c:v>
                </c:pt>
              </c:numCache>
            </c:numRef>
          </c:val>
          <c:smooth val="0"/>
          <c:extLst>
            <c:ext xmlns:c16="http://schemas.microsoft.com/office/drawing/2014/chart" uri="{C3380CC4-5D6E-409C-BE32-E72D297353CC}">
              <c16:uniqueId val="{00000000-3BEC-4CD0-968F-48AC2D0EFB7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101.70708735578056</c:v>
                </c:pt>
                <c:pt idx="2">
                  <c:v>100.10595714622086</c:v>
                </c:pt>
                <c:pt idx="3">
                  <c:v>99.599717447610075</c:v>
                </c:pt>
                <c:pt idx="4">
                  <c:v>97.092064987049682</c:v>
                </c:pt>
                <c:pt idx="5">
                  <c:v>98.516599952907939</c:v>
                </c:pt>
                <c:pt idx="6">
                  <c:v>103.08453025665176</c:v>
                </c:pt>
                <c:pt idx="7">
                  <c:v>103.77913821521074</c:v>
                </c:pt>
                <c:pt idx="8">
                  <c:v>103.46126677654814</c:v>
                </c:pt>
                <c:pt idx="9">
                  <c:v>106.28679067577113</c:v>
                </c:pt>
                <c:pt idx="10">
                  <c:v>111.11372733694374</c:v>
                </c:pt>
                <c:pt idx="11">
                  <c:v>111.53755592182716</c:v>
                </c:pt>
                <c:pt idx="12">
                  <c:v>111.72592418177535</c:v>
                </c:pt>
                <c:pt idx="13">
                  <c:v>113.30350835884153</c:v>
                </c:pt>
                <c:pt idx="14">
                  <c:v>115.69343065693431</c:v>
                </c:pt>
                <c:pt idx="15">
                  <c:v>115.68165764068755</c:v>
                </c:pt>
                <c:pt idx="16">
                  <c:v>114.90463856840123</c:v>
                </c:pt>
                <c:pt idx="17">
                  <c:v>118.08335295502708</c:v>
                </c:pt>
                <c:pt idx="18">
                  <c:v>120.50859430186014</c:v>
                </c:pt>
                <c:pt idx="19">
                  <c:v>119.83753237579468</c:v>
                </c:pt>
                <c:pt idx="20">
                  <c:v>119.68448316458678</c:v>
                </c:pt>
                <c:pt idx="21">
                  <c:v>122.23922769013423</c:v>
                </c:pt>
                <c:pt idx="22">
                  <c:v>124.85283729691548</c:v>
                </c:pt>
                <c:pt idx="23">
                  <c:v>122.43936896632917</c:v>
                </c:pt>
                <c:pt idx="24">
                  <c:v>113.46833058629622</c:v>
                </c:pt>
              </c:numCache>
            </c:numRef>
          </c:val>
          <c:smooth val="0"/>
          <c:extLst>
            <c:ext xmlns:c16="http://schemas.microsoft.com/office/drawing/2014/chart" uri="{C3380CC4-5D6E-409C-BE32-E72D297353CC}">
              <c16:uniqueId val="{00000001-3BEC-4CD0-968F-48AC2D0EFB7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102.39674404582455</c:v>
                </c:pt>
                <c:pt idx="2">
                  <c:v>99.781429002110343</c:v>
                </c:pt>
                <c:pt idx="3">
                  <c:v>99.532710280373834</c:v>
                </c:pt>
                <c:pt idx="4">
                  <c:v>97.075670786855596</c:v>
                </c:pt>
                <c:pt idx="5">
                  <c:v>98.703647874585471</c:v>
                </c:pt>
                <c:pt idx="6">
                  <c:v>96.849562858004219</c:v>
                </c:pt>
                <c:pt idx="7">
                  <c:v>96.706361169731679</c:v>
                </c:pt>
                <c:pt idx="8">
                  <c:v>96.095869761832986</c:v>
                </c:pt>
                <c:pt idx="9">
                  <c:v>97.987639433222796</c:v>
                </c:pt>
                <c:pt idx="10">
                  <c:v>96.246608381067233</c:v>
                </c:pt>
                <c:pt idx="11">
                  <c:v>96.442568586071758</c:v>
                </c:pt>
                <c:pt idx="12">
                  <c:v>95.884835694905036</c:v>
                </c:pt>
                <c:pt idx="13">
                  <c:v>98.341875188423273</c:v>
                </c:pt>
                <c:pt idx="14">
                  <c:v>96.977690684353334</c:v>
                </c:pt>
                <c:pt idx="15">
                  <c:v>96.028037383177562</c:v>
                </c:pt>
                <c:pt idx="16">
                  <c:v>95.425082906240576</c:v>
                </c:pt>
                <c:pt idx="17">
                  <c:v>97.934880916490812</c:v>
                </c:pt>
                <c:pt idx="18">
                  <c:v>94.935182393729278</c:v>
                </c:pt>
                <c:pt idx="19">
                  <c:v>95.590895387398263</c:v>
                </c:pt>
                <c:pt idx="20">
                  <c:v>93.887548990051243</c:v>
                </c:pt>
                <c:pt idx="21">
                  <c:v>94.761832981609885</c:v>
                </c:pt>
                <c:pt idx="22">
                  <c:v>92.674103105215551</c:v>
                </c:pt>
                <c:pt idx="23">
                  <c:v>92.101296352125416</c:v>
                </c:pt>
                <c:pt idx="24">
                  <c:v>87.609285498944828</c:v>
                </c:pt>
              </c:numCache>
            </c:numRef>
          </c:val>
          <c:smooth val="0"/>
          <c:extLst>
            <c:ext xmlns:c16="http://schemas.microsoft.com/office/drawing/2014/chart" uri="{C3380CC4-5D6E-409C-BE32-E72D297353CC}">
              <c16:uniqueId val="{00000002-3BEC-4CD0-968F-48AC2D0EFB7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BEC-4CD0-968F-48AC2D0EFB7C}"/>
                </c:ext>
              </c:extLst>
            </c:dLbl>
            <c:dLbl>
              <c:idx val="1"/>
              <c:delete val="1"/>
              <c:extLst>
                <c:ext xmlns:c15="http://schemas.microsoft.com/office/drawing/2012/chart" uri="{CE6537A1-D6FC-4f65-9D91-7224C49458BB}"/>
                <c:ext xmlns:c16="http://schemas.microsoft.com/office/drawing/2014/chart" uri="{C3380CC4-5D6E-409C-BE32-E72D297353CC}">
                  <c16:uniqueId val="{00000004-3BEC-4CD0-968F-48AC2D0EFB7C}"/>
                </c:ext>
              </c:extLst>
            </c:dLbl>
            <c:dLbl>
              <c:idx val="2"/>
              <c:delete val="1"/>
              <c:extLst>
                <c:ext xmlns:c15="http://schemas.microsoft.com/office/drawing/2012/chart" uri="{CE6537A1-D6FC-4f65-9D91-7224C49458BB}"/>
                <c:ext xmlns:c16="http://schemas.microsoft.com/office/drawing/2014/chart" uri="{C3380CC4-5D6E-409C-BE32-E72D297353CC}">
                  <c16:uniqueId val="{00000005-3BEC-4CD0-968F-48AC2D0EFB7C}"/>
                </c:ext>
              </c:extLst>
            </c:dLbl>
            <c:dLbl>
              <c:idx val="3"/>
              <c:delete val="1"/>
              <c:extLst>
                <c:ext xmlns:c15="http://schemas.microsoft.com/office/drawing/2012/chart" uri="{CE6537A1-D6FC-4f65-9D91-7224C49458BB}"/>
                <c:ext xmlns:c16="http://schemas.microsoft.com/office/drawing/2014/chart" uri="{C3380CC4-5D6E-409C-BE32-E72D297353CC}">
                  <c16:uniqueId val="{00000006-3BEC-4CD0-968F-48AC2D0EFB7C}"/>
                </c:ext>
              </c:extLst>
            </c:dLbl>
            <c:dLbl>
              <c:idx val="4"/>
              <c:delete val="1"/>
              <c:extLst>
                <c:ext xmlns:c15="http://schemas.microsoft.com/office/drawing/2012/chart" uri="{CE6537A1-D6FC-4f65-9D91-7224C49458BB}"/>
                <c:ext xmlns:c16="http://schemas.microsoft.com/office/drawing/2014/chart" uri="{C3380CC4-5D6E-409C-BE32-E72D297353CC}">
                  <c16:uniqueId val="{00000007-3BEC-4CD0-968F-48AC2D0EFB7C}"/>
                </c:ext>
              </c:extLst>
            </c:dLbl>
            <c:dLbl>
              <c:idx val="5"/>
              <c:delete val="1"/>
              <c:extLst>
                <c:ext xmlns:c15="http://schemas.microsoft.com/office/drawing/2012/chart" uri="{CE6537A1-D6FC-4f65-9D91-7224C49458BB}"/>
                <c:ext xmlns:c16="http://schemas.microsoft.com/office/drawing/2014/chart" uri="{C3380CC4-5D6E-409C-BE32-E72D297353CC}">
                  <c16:uniqueId val="{00000008-3BEC-4CD0-968F-48AC2D0EFB7C}"/>
                </c:ext>
              </c:extLst>
            </c:dLbl>
            <c:dLbl>
              <c:idx val="6"/>
              <c:delete val="1"/>
              <c:extLst>
                <c:ext xmlns:c15="http://schemas.microsoft.com/office/drawing/2012/chart" uri="{CE6537A1-D6FC-4f65-9D91-7224C49458BB}"/>
                <c:ext xmlns:c16="http://schemas.microsoft.com/office/drawing/2014/chart" uri="{C3380CC4-5D6E-409C-BE32-E72D297353CC}">
                  <c16:uniqueId val="{00000009-3BEC-4CD0-968F-48AC2D0EFB7C}"/>
                </c:ext>
              </c:extLst>
            </c:dLbl>
            <c:dLbl>
              <c:idx val="7"/>
              <c:delete val="1"/>
              <c:extLst>
                <c:ext xmlns:c15="http://schemas.microsoft.com/office/drawing/2012/chart" uri="{CE6537A1-D6FC-4f65-9D91-7224C49458BB}"/>
                <c:ext xmlns:c16="http://schemas.microsoft.com/office/drawing/2014/chart" uri="{C3380CC4-5D6E-409C-BE32-E72D297353CC}">
                  <c16:uniqueId val="{0000000A-3BEC-4CD0-968F-48AC2D0EFB7C}"/>
                </c:ext>
              </c:extLst>
            </c:dLbl>
            <c:dLbl>
              <c:idx val="8"/>
              <c:delete val="1"/>
              <c:extLst>
                <c:ext xmlns:c15="http://schemas.microsoft.com/office/drawing/2012/chart" uri="{CE6537A1-D6FC-4f65-9D91-7224C49458BB}"/>
                <c:ext xmlns:c16="http://schemas.microsoft.com/office/drawing/2014/chart" uri="{C3380CC4-5D6E-409C-BE32-E72D297353CC}">
                  <c16:uniqueId val="{0000000B-3BEC-4CD0-968F-48AC2D0EFB7C}"/>
                </c:ext>
              </c:extLst>
            </c:dLbl>
            <c:dLbl>
              <c:idx val="9"/>
              <c:delete val="1"/>
              <c:extLst>
                <c:ext xmlns:c15="http://schemas.microsoft.com/office/drawing/2012/chart" uri="{CE6537A1-D6FC-4f65-9D91-7224C49458BB}"/>
                <c:ext xmlns:c16="http://schemas.microsoft.com/office/drawing/2014/chart" uri="{C3380CC4-5D6E-409C-BE32-E72D297353CC}">
                  <c16:uniqueId val="{0000000C-3BEC-4CD0-968F-48AC2D0EFB7C}"/>
                </c:ext>
              </c:extLst>
            </c:dLbl>
            <c:dLbl>
              <c:idx val="10"/>
              <c:delete val="1"/>
              <c:extLst>
                <c:ext xmlns:c15="http://schemas.microsoft.com/office/drawing/2012/chart" uri="{CE6537A1-D6FC-4f65-9D91-7224C49458BB}"/>
                <c:ext xmlns:c16="http://schemas.microsoft.com/office/drawing/2014/chart" uri="{C3380CC4-5D6E-409C-BE32-E72D297353CC}">
                  <c16:uniqueId val="{0000000D-3BEC-4CD0-968F-48AC2D0EFB7C}"/>
                </c:ext>
              </c:extLst>
            </c:dLbl>
            <c:dLbl>
              <c:idx val="11"/>
              <c:delete val="1"/>
              <c:extLst>
                <c:ext xmlns:c15="http://schemas.microsoft.com/office/drawing/2012/chart" uri="{CE6537A1-D6FC-4f65-9D91-7224C49458BB}"/>
                <c:ext xmlns:c16="http://schemas.microsoft.com/office/drawing/2014/chart" uri="{C3380CC4-5D6E-409C-BE32-E72D297353CC}">
                  <c16:uniqueId val="{0000000E-3BEC-4CD0-968F-48AC2D0EFB7C}"/>
                </c:ext>
              </c:extLst>
            </c:dLbl>
            <c:dLbl>
              <c:idx val="12"/>
              <c:delete val="1"/>
              <c:extLst>
                <c:ext xmlns:c15="http://schemas.microsoft.com/office/drawing/2012/chart" uri="{CE6537A1-D6FC-4f65-9D91-7224C49458BB}"/>
                <c:ext xmlns:c16="http://schemas.microsoft.com/office/drawing/2014/chart" uri="{C3380CC4-5D6E-409C-BE32-E72D297353CC}">
                  <c16:uniqueId val="{0000000F-3BEC-4CD0-968F-48AC2D0EFB7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BEC-4CD0-968F-48AC2D0EFB7C}"/>
                </c:ext>
              </c:extLst>
            </c:dLbl>
            <c:dLbl>
              <c:idx val="14"/>
              <c:delete val="1"/>
              <c:extLst>
                <c:ext xmlns:c15="http://schemas.microsoft.com/office/drawing/2012/chart" uri="{CE6537A1-D6FC-4f65-9D91-7224C49458BB}"/>
                <c:ext xmlns:c16="http://schemas.microsoft.com/office/drawing/2014/chart" uri="{C3380CC4-5D6E-409C-BE32-E72D297353CC}">
                  <c16:uniqueId val="{00000011-3BEC-4CD0-968F-48AC2D0EFB7C}"/>
                </c:ext>
              </c:extLst>
            </c:dLbl>
            <c:dLbl>
              <c:idx val="15"/>
              <c:delete val="1"/>
              <c:extLst>
                <c:ext xmlns:c15="http://schemas.microsoft.com/office/drawing/2012/chart" uri="{CE6537A1-D6FC-4f65-9D91-7224C49458BB}"/>
                <c:ext xmlns:c16="http://schemas.microsoft.com/office/drawing/2014/chart" uri="{C3380CC4-5D6E-409C-BE32-E72D297353CC}">
                  <c16:uniqueId val="{00000012-3BEC-4CD0-968F-48AC2D0EFB7C}"/>
                </c:ext>
              </c:extLst>
            </c:dLbl>
            <c:dLbl>
              <c:idx val="16"/>
              <c:delete val="1"/>
              <c:extLst>
                <c:ext xmlns:c15="http://schemas.microsoft.com/office/drawing/2012/chart" uri="{CE6537A1-D6FC-4f65-9D91-7224C49458BB}"/>
                <c:ext xmlns:c16="http://schemas.microsoft.com/office/drawing/2014/chart" uri="{C3380CC4-5D6E-409C-BE32-E72D297353CC}">
                  <c16:uniqueId val="{00000013-3BEC-4CD0-968F-48AC2D0EFB7C}"/>
                </c:ext>
              </c:extLst>
            </c:dLbl>
            <c:dLbl>
              <c:idx val="17"/>
              <c:delete val="1"/>
              <c:extLst>
                <c:ext xmlns:c15="http://schemas.microsoft.com/office/drawing/2012/chart" uri="{CE6537A1-D6FC-4f65-9D91-7224C49458BB}"/>
                <c:ext xmlns:c16="http://schemas.microsoft.com/office/drawing/2014/chart" uri="{C3380CC4-5D6E-409C-BE32-E72D297353CC}">
                  <c16:uniqueId val="{00000014-3BEC-4CD0-968F-48AC2D0EFB7C}"/>
                </c:ext>
              </c:extLst>
            </c:dLbl>
            <c:dLbl>
              <c:idx val="18"/>
              <c:delete val="1"/>
              <c:extLst>
                <c:ext xmlns:c15="http://schemas.microsoft.com/office/drawing/2012/chart" uri="{CE6537A1-D6FC-4f65-9D91-7224C49458BB}"/>
                <c:ext xmlns:c16="http://schemas.microsoft.com/office/drawing/2014/chart" uri="{C3380CC4-5D6E-409C-BE32-E72D297353CC}">
                  <c16:uniqueId val="{00000015-3BEC-4CD0-968F-48AC2D0EFB7C}"/>
                </c:ext>
              </c:extLst>
            </c:dLbl>
            <c:dLbl>
              <c:idx val="19"/>
              <c:delete val="1"/>
              <c:extLst>
                <c:ext xmlns:c15="http://schemas.microsoft.com/office/drawing/2012/chart" uri="{CE6537A1-D6FC-4f65-9D91-7224C49458BB}"/>
                <c:ext xmlns:c16="http://schemas.microsoft.com/office/drawing/2014/chart" uri="{C3380CC4-5D6E-409C-BE32-E72D297353CC}">
                  <c16:uniqueId val="{00000016-3BEC-4CD0-968F-48AC2D0EFB7C}"/>
                </c:ext>
              </c:extLst>
            </c:dLbl>
            <c:dLbl>
              <c:idx val="20"/>
              <c:delete val="1"/>
              <c:extLst>
                <c:ext xmlns:c15="http://schemas.microsoft.com/office/drawing/2012/chart" uri="{CE6537A1-D6FC-4f65-9D91-7224C49458BB}"/>
                <c:ext xmlns:c16="http://schemas.microsoft.com/office/drawing/2014/chart" uri="{C3380CC4-5D6E-409C-BE32-E72D297353CC}">
                  <c16:uniqueId val="{00000017-3BEC-4CD0-968F-48AC2D0EFB7C}"/>
                </c:ext>
              </c:extLst>
            </c:dLbl>
            <c:dLbl>
              <c:idx val="21"/>
              <c:delete val="1"/>
              <c:extLst>
                <c:ext xmlns:c15="http://schemas.microsoft.com/office/drawing/2012/chart" uri="{CE6537A1-D6FC-4f65-9D91-7224C49458BB}"/>
                <c:ext xmlns:c16="http://schemas.microsoft.com/office/drawing/2014/chart" uri="{C3380CC4-5D6E-409C-BE32-E72D297353CC}">
                  <c16:uniqueId val="{00000018-3BEC-4CD0-968F-48AC2D0EFB7C}"/>
                </c:ext>
              </c:extLst>
            </c:dLbl>
            <c:dLbl>
              <c:idx val="22"/>
              <c:delete val="1"/>
              <c:extLst>
                <c:ext xmlns:c15="http://schemas.microsoft.com/office/drawing/2012/chart" uri="{CE6537A1-D6FC-4f65-9D91-7224C49458BB}"/>
                <c:ext xmlns:c16="http://schemas.microsoft.com/office/drawing/2014/chart" uri="{C3380CC4-5D6E-409C-BE32-E72D297353CC}">
                  <c16:uniqueId val="{00000019-3BEC-4CD0-968F-48AC2D0EFB7C}"/>
                </c:ext>
              </c:extLst>
            </c:dLbl>
            <c:dLbl>
              <c:idx val="23"/>
              <c:delete val="1"/>
              <c:extLst>
                <c:ext xmlns:c15="http://schemas.microsoft.com/office/drawing/2012/chart" uri="{CE6537A1-D6FC-4f65-9D91-7224C49458BB}"/>
                <c:ext xmlns:c16="http://schemas.microsoft.com/office/drawing/2014/chart" uri="{C3380CC4-5D6E-409C-BE32-E72D297353CC}">
                  <c16:uniqueId val="{0000001A-3BEC-4CD0-968F-48AC2D0EFB7C}"/>
                </c:ext>
              </c:extLst>
            </c:dLbl>
            <c:dLbl>
              <c:idx val="24"/>
              <c:delete val="1"/>
              <c:extLst>
                <c:ext xmlns:c15="http://schemas.microsoft.com/office/drawing/2012/chart" uri="{CE6537A1-D6FC-4f65-9D91-7224C49458BB}"/>
                <c:ext xmlns:c16="http://schemas.microsoft.com/office/drawing/2014/chart" uri="{C3380CC4-5D6E-409C-BE32-E72D297353CC}">
                  <c16:uniqueId val="{0000001B-3BEC-4CD0-968F-48AC2D0EFB7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BEC-4CD0-968F-48AC2D0EFB7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Groß-Gerau (06433)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100676</v>
      </c>
      <c r="F11" s="238">
        <v>101344</v>
      </c>
      <c r="G11" s="238">
        <v>102564</v>
      </c>
      <c r="H11" s="238">
        <v>101095</v>
      </c>
      <c r="I11" s="265">
        <v>100967</v>
      </c>
      <c r="J11" s="263">
        <v>-291</v>
      </c>
      <c r="K11" s="266">
        <v>-0.28821298047877031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19.854781675871113</v>
      </c>
      <c r="E13" s="115">
        <v>19989</v>
      </c>
      <c r="F13" s="114">
        <v>20053</v>
      </c>
      <c r="G13" s="114">
        <v>20484</v>
      </c>
      <c r="H13" s="114">
        <v>20488</v>
      </c>
      <c r="I13" s="140">
        <v>20027</v>
      </c>
      <c r="J13" s="115">
        <v>-38</v>
      </c>
      <c r="K13" s="116">
        <v>-0.18974384580815898</v>
      </c>
    </row>
    <row r="14" spans="1:255" ht="14.1" customHeight="1" x14ac:dyDescent="0.2">
      <c r="A14" s="306" t="s">
        <v>230</v>
      </c>
      <c r="B14" s="307"/>
      <c r="C14" s="308"/>
      <c r="D14" s="113">
        <v>52.566649449719897</v>
      </c>
      <c r="E14" s="115">
        <v>52922</v>
      </c>
      <c r="F14" s="114">
        <v>53139</v>
      </c>
      <c r="G14" s="114">
        <v>53548</v>
      </c>
      <c r="H14" s="114">
        <v>52305</v>
      </c>
      <c r="I14" s="140">
        <v>52333</v>
      </c>
      <c r="J14" s="115">
        <v>589</v>
      </c>
      <c r="K14" s="116">
        <v>1.1254848756998452</v>
      </c>
    </row>
    <row r="15" spans="1:255" ht="14.1" customHeight="1" x14ac:dyDescent="0.2">
      <c r="A15" s="306" t="s">
        <v>231</v>
      </c>
      <c r="B15" s="307"/>
      <c r="C15" s="308"/>
      <c r="D15" s="113">
        <v>12.705113433191624</v>
      </c>
      <c r="E15" s="115">
        <v>12791</v>
      </c>
      <c r="F15" s="114">
        <v>13012</v>
      </c>
      <c r="G15" s="114">
        <v>13190</v>
      </c>
      <c r="H15" s="114">
        <v>13065</v>
      </c>
      <c r="I15" s="140">
        <v>13068</v>
      </c>
      <c r="J15" s="115">
        <v>-277</v>
      </c>
      <c r="K15" s="116">
        <v>-2.1196816651362105</v>
      </c>
    </row>
    <row r="16" spans="1:255" ht="14.1" customHeight="1" x14ac:dyDescent="0.2">
      <c r="A16" s="306" t="s">
        <v>232</v>
      </c>
      <c r="B16" s="307"/>
      <c r="C16" s="308"/>
      <c r="D16" s="113">
        <v>14.87345544121737</v>
      </c>
      <c r="E16" s="115">
        <v>14974</v>
      </c>
      <c r="F16" s="114">
        <v>15140</v>
      </c>
      <c r="G16" s="114">
        <v>15342</v>
      </c>
      <c r="H16" s="114">
        <v>15237</v>
      </c>
      <c r="I16" s="140">
        <v>15539</v>
      </c>
      <c r="J16" s="115">
        <v>-565</v>
      </c>
      <c r="K16" s="116">
        <v>-3.6360126134242874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0.32281775199650364</v>
      </c>
      <c r="E18" s="115">
        <v>325</v>
      </c>
      <c r="F18" s="114">
        <v>284</v>
      </c>
      <c r="G18" s="114">
        <v>416</v>
      </c>
      <c r="H18" s="114">
        <v>400</v>
      </c>
      <c r="I18" s="140">
        <v>321</v>
      </c>
      <c r="J18" s="115">
        <v>4</v>
      </c>
      <c r="K18" s="116">
        <v>1.2461059190031152</v>
      </c>
    </row>
    <row r="19" spans="1:255" ht="14.1" customHeight="1" x14ac:dyDescent="0.2">
      <c r="A19" s="306" t="s">
        <v>235</v>
      </c>
      <c r="B19" s="307" t="s">
        <v>236</v>
      </c>
      <c r="C19" s="308"/>
      <c r="D19" s="113">
        <v>0.2334220668282411</v>
      </c>
      <c r="E19" s="115">
        <v>235</v>
      </c>
      <c r="F19" s="114">
        <v>196</v>
      </c>
      <c r="G19" s="114">
        <v>323</v>
      </c>
      <c r="H19" s="114">
        <v>312</v>
      </c>
      <c r="I19" s="140">
        <v>232</v>
      </c>
      <c r="J19" s="115">
        <v>3</v>
      </c>
      <c r="K19" s="116">
        <v>1.2931034482758621</v>
      </c>
    </row>
    <row r="20" spans="1:255" ht="14.1" customHeight="1" x14ac:dyDescent="0.2">
      <c r="A20" s="306">
        <v>12</v>
      </c>
      <c r="B20" s="307" t="s">
        <v>237</v>
      </c>
      <c r="C20" s="308"/>
      <c r="D20" s="113">
        <v>0.836346299018634</v>
      </c>
      <c r="E20" s="115">
        <v>842</v>
      </c>
      <c r="F20" s="114">
        <v>796</v>
      </c>
      <c r="G20" s="114">
        <v>833</v>
      </c>
      <c r="H20" s="114">
        <v>813</v>
      </c>
      <c r="I20" s="140">
        <v>793</v>
      </c>
      <c r="J20" s="115">
        <v>49</v>
      </c>
      <c r="K20" s="116">
        <v>6.1790668348045399</v>
      </c>
    </row>
    <row r="21" spans="1:255" ht="14.1" customHeight="1" x14ac:dyDescent="0.2">
      <c r="A21" s="306">
        <v>21</v>
      </c>
      <c r="B21" s="307" t="s">
        <v>238</v>
      </c>
      <c r="C21" s="308"/>
      <c r="D21" s="113">
        <v>0.15892566252135565</v>
      </c>
      <c r="E21" s="115">
        <v>160</v>
      </c>
      <c r="F21" s="114">
        <v>161</v>
      </c>
      <c r="G21" s="114">
        <v>170</v>
      </c>
      <c r="H21" s="114">
        <v>171</v>
      </c>
      <c r="I21" s="140">
        <v>172</v>
      </c>
      <c r="J21" s="115">
        <v>-12</v>
      </c>
      <c r="K21" s="116">
        <v>-6.9767441860465116</v>
      </c>
    </row>
    <row r="22" spans="1:255" ht="14.1" customHeight="1" x14ac:dyDescent="0.2">
      <c r="A22" s="306">
        <v>22</v>
      </c>
      <c r="B22" s="307" t="s">
        <v>239</v>
      </c>
      <c r="C22" s="308"/>
      <c r="D22" s="113">
        <v>1.1383050578092098</v>
      </c>
      <c r="E22" s="115">
        <v>1146</v>
      </c>
      <c r="F22" s="114">
        <v>1092</v>
      </c>
      <c r="G22" s="114">
        <v>1136</v>
      </c>
      <c r="H22" s="114">
        <v>1095</v>
      </c>
      <c r="I22" s="140">
        <v>1085</v>
      </c>
      <c r="J22" s="115">
        <v>61</v>
      </c>
      <c r="K22" s="116">
        <v>5.6221198156682028</v>
      </c>
    </row>
    <row r="23" spans="1:255" ht="14.1" customHeight="1" x14ac:dyDescent="0.2">
      <c r="A23" s="306">
        <v>23</v>
      </c>
      <c r="B23" s="307" t="s">
        <v>240</v>
      </c>
      <c r="C23" s="308"/>
      <c r="D23" s="113">
        <v>0.64265564782073181</v>
      </c>
      <c r="E23" s="115">
        <v>647</v>
      </c>
      <c r="F23" s="114">
        <v>665</v>
      </c>
      <c r="G23" s="114">
        <v>670</v>
      </c>
      <c r="H23" s="114">
        <v>670</v>
      </c>
      <c r="I23" s="140">
        <v>663</v>
      </c>
      <c r="J23" s="115">
        <v>-16</v>
      </c>
      <c r="K23" s="116">
        <v>-2.4132730015082955</v>
      </c>
    </row>
    <row r="24" spans="1:255" ht="14.1" customHeight="1" x14ac:dyDescent="0.2">
      <c r="A24" s="306">
        <v>24</v>
      </c>
      <c r="B24" s="307" t="s">
        <v>241</v>
      </c>
      <c r="C24" s="308"/>
      <c r="D24" s="113">
        <v>2.3242878143748262</v>
      </c>
      <c r="E24" s="115">
        <v>2340</v>
      </c>
      <c r="F24" s="114">
        <v>2450</v>
      </c>
      <c r="G24" s="114">
        <v>2521</v>
      </c>
      <c r="H24" s="114">
        <v>2548</v>
      </c>
      <c r="I24" s="140">
        <v>2637</v>
      </c>
      <c r="J24" s="115">
        <v>-297</v>
      </c>
      <c r="K24" s="116">
        <v>-11.262798634812286</v>
      </c>
    </row>
    <row r="25" spans="1:255" ht="14.1" customHeight="1" x14ac:dyDescent="0.2">
      <c r="A25" s="306">
        <v>25</v>
      </c>
      <c r="B25" s="307" t="s">
        <v>242</v>
      </c>
      <c r="C25" s="308"/>
      <c r="D25" s="113">
        <v>6.9937224363304065</v>
      </c>
      <c r="E25" s="115">
        <v>7041</v>
      </c>
      <c r="F25" s="114">
        <v>7089</v>
      </c>
      <c r="G25" s="114">
        <v>7192</v>
      </c>
      <c r="H25" s="114">
        <v>7177</v>
      </c>
      <c r="I25" s="140">
        <v>7319</v>
      </c>
      <c r="J25" s="115">
        <v>-278</v>
      </c>
      <c r="K25" s="116">
        <v>-3.7983331056155212</v>
      </c>
    </row>
    <row r="26" spans="1:255" ht="14.1" customHeight="1" x14ac:dyDescent="0.2">
      <c r="A26" s="306">
        <v>26</v>
      </c>
      <c r="B26" s="307" t="s">
        <v>243</v>
      </c>
      <c r="C26" s="308"/>
      <c r="D26" s="113">
        <v>2.0839127498112759</v>
      </c>
      <c r="E26" s="115">
        <v>2098</v>
      </c>
      <c r="F26" s="114">
        <v>2066</v>
      </c>
      <c r="G26" s="114">
        <v>2074</v>
      </c>
      <c r="H26" s="114">
        <v>2014</v>
      </c>
      <c r="I26" s="140">
        <v>2015</v>
      </c>
      <c r="J26" s="115">
        <v>83</v>
      </c>
      <c r="K26" s="116">
        <v>4.1191066997518613</v>
      </c>
    </row>
    <row r="27" spans="1:255" ht="14.1" customHeight="1" x14ac:dyDescent="0.2">
      <c r="A27" s="306">
        <v>27</v>
      </c>
      <c r="B27" s="307" t="s">
        <v>244</v>
      </c>
      <c r="C27" s="308"/>
      <c r="D27" s="113">
        <v>6.54277086892606</v>
      </c>
      <c r="E27" s="115">
        <v>6587</v>
      </c>
      <c r="F27" s="114">
        <v>6793</v>
      </c>
      <c r="G27" s="114">
        <v>7032</v>
      </c>
      <c r="H27" s="114">
        <v>7239</v>
      </c>
      <c r="I27" s="140">
        <v>7474</v>
      </c>
      <c r="J27" s="115">
        <v>-887</v>
      </c>
      <c r="K27" s="116">
        <v>-11.867808402461868</v>
      </c>
    </row>
    <row r="28" spans="1:255" ht="14.1" customHeight="1" x14ac:dyDescent="0.2">
      <c r="A28" s="306">
        <v>28</v>
      </c>
      <c r="B28" s="307" t="s">
        <v>245</v>
      </c>
      <c r="C28" s="308"/>
      <c r="D28" s="113">
        <v>0.27315348245858001</v>
      </c>
      <c r="E28" s="115">
        <v>275</v>
      </c>
      <c r="F28" s="114">
        <v>315</v>
      </c>
      <c r="G28" s="114">
        <v>319</v>
      </c>
      <c r="H28" s="114">
        <v>318</v>
      </c>
      <c r="I28" s="140">
        <v>330</v>
      </c>
      <c r="J28" s="115">
        <v>-55</v>
      </c>
      <c r="K28" s="116">
        <v>-16.666666666666668</v>
      </c>
    </row>
    <row r="29" spans="1:255" ht="14.1" customHeight="1" x14ac:dyDescent="0.2">
      <c r="A29" s="306">
        <v>29</v>
      </c>
      <c r="B29" s="307" t="s">
        <v>246</v>
      </c>
      <c r="C29" s="308"/>
      <c r="D29" s="113">
        <v>2.0849060352020343</v>
      </c>
      <c r="E29" s="115">
        <v>2099</v>
      </c>
      <c r="F29" s="114">
        <v>2156</v>
      </c>
      <c r="G29" s="114">
        <v>2180</v>
      </c>
      <c r="H29" s="114">
        <v>2221</v>
      </c>
      <c r="I29" s="140">
        <v>2202</v>
      </c>
      <c r="J29" s="115">
        <v>-103</v>
      </c>
      <c r="K29" s="116">
        <v>-4.6775658492279746</v>
      </c>
    </row>
    <row r="30" spans="1:255" ht="14.1" customHeight="1" x14ac:dyDescent="0.2">
      <c r="A30" s="306" t="s">
        <v>247</v>
      </c>
      <c r="B30" s="307" t="s">
        <v>248</v>
      </c>
      <c r="C30" s="308"/>
      <c r="D30" s="113">
        <v>0.76482975088402405</v>
      </c>
      <c r="E30" s="115">
        <v>770</v>
      </c>
      <c r="F30" s="114">
        <v>778</v>
      </c>
      <c r="G30" s="114">
        <v>794</v>
      </c>
      <c r="H30" s="114">
        <v>793</v>
      </c>
      <c r="I30" s="140">
        <v>794</v>
      </c>
      <c r="J30" s="115">
        <v>-24</v>
      </c>
      <c r="K30" s="116">
        <v>-3.0226700251889169</v>
      </c>
    </row>
    <row r="31" spans="1:255" ht="14.1" customHeight="1" x14ac:dyDescent="0.2">
      <c r="A31" s="306" t="s">
        <v>249</v>
      </c>
      <c r="B31" s="307" t="s">
        <v>250</v>
      </c>
      <c r="C31" s="308"/>
      <c r="D31" s="113">
        <v>1.3012038618935993</v>
      </c>
      <c r="E31" s="115">
        <v>1310</v>
      </c>
      <c r="F31" s="114">
        <v>1359</v>
      </c>
      <c r="G31" s="114">
        <v>1368</v>
      </c>
      <c r="H31" s="114">
        <v>1408</v>
      </c>
      <c r="I31" s="140">
        <v>1388</v>
      </c>
      <c r="J31" s="115">
        <v>-78</v>
      </c>
      <c r="K31" s="116">
        <v>-5.6195965417867439</v>
      </c>
    </row>
    <row r="32" spans="1:255" ht="14.1" customHeight="1" x14ac:dyDescent="0.2">
      <c r="A32" s="306">
        <v>31</v>
      </c>
      <c r="B32" s="307" t="s">
        <v>251</v>
      </c>
      <c r="C32" s="308"/>
      <c r="D32" s="113">
        <v>0.5095554054590965</v>
      </c>
      <c r="E32" s="115">
        <v>513</v>
      </c>
      <c r="F32" s="114">
        <v>526</v>
      </c>
      <c r="G32" s="114">
        <v>508</v>
      </c>
      <c r="H32" s="114">
        <v>483</v>
      </c>
      <c r="I32" s="140">
        <v>471</v>
      </c>
      <c r="J32" s="115">
        <v>42</v>
      </c>
      <c r="K32" s="116">
        <v>8.9171974522292992</v>
      </c>
    </row>
    <row r="33" spans="1:11" ht="14.1" customHeight="1" x14ac:dyDescent="0.2">
      <c r="A33" s="306">
        <v>32</v>
      </c>
      <c r="B33" s="307" t="s">
        <v>252</v>
      </c>
      <c r="C33" s="308"/>
      <c r="D33" s="113">
        <v>2.5229448925265205</v>
      </c>
      <c r="E33" s="115">
        <v>2540</v>
      </c>
      <c r="F33" s="114">
        <v>2458</v>
      </c>
      <c r="G33" s="114">
        <v>2548</v>
      </c>
      <c r="H33" s="114">
        <v>2614</v>
      </c>
      <c r="I33" s="140">
        <v>2497</v>
      </c>
      <c r="J33" s="115">
        <v>43</v>
      </c>
      <c r="K33" s="116">
        <v>1.7220664797757308</v>
      </c>
    </row>
    <row r="34" spans="1:11" ht="14.1" customHeight="1" x14ac:dyDescent="0.2">
      <c r="A34" s="306">
        <v>33</v>
      </c>
      <c r="B34" s="307" t="s">
        <v>253</v>
      </c>
      <c r="C34" s="308"/>
      <c r="D34" s="113">
        <v>0.77376931940085025</v>
      </c>
      <c r="E34" s="115">
        <v>779</v>
      </c>
      <c r="F34" s="114">
        <v>758</v>
      </c>
      <c r="G34" s="114">
        <v>821</v>
      </c>
      <c r="H34" s="114">
        <v>792</v>
      </c>
      <c r="I34" s="140">
        <v>751</v>
      </c>
      <c r="J34" s="115">
        <v>28</v>
      </c>
      <c r="K34" s="116">
        <v>3.7283621837549932</v>
      </c>
    </row>
    <row r="35" spans="1:11" ht="14.1" customHeight="1" x14ac:dyDescent="0.2">
      <c r="A35" s="306">
        <v>34</v>
      </c>
      <c r="B35" s="307" t="s">
        <v>254</v>
      </c>
      <c r="C35" s="308"/>
      <c r="D35" s="113">
        <v>1.9825976399539116</v>
      </c>
      <c r="E35" s="115">
        <v>1996</v>
      </c>
      <c r="F35" s="114">
        <v>1967</v>
      </c>
      <c r="G35" s="114">
        <v>2038</v>
      </c>
      <c r="H35" s="114">
        <v>2015</v>
      </c>
      <c r="I35" s="140">
        <v>2062</v>
      </c>
      <c r="J35" s="115">
        <v>-66</v>
      </c>
      <c r="K35" s="116">
        <v>-3.2007759456838021</v>
      </c>
    </row>
    <row r="36" spans="1:11" ht="14.1" customHeight="1" x14ac:dyDescent="0.2">
      <c r="A36" s="306">
        <v>41</v>
      </c>
      <c r="B36" s="307" t="s">
        <v>255</v>
      </c>
      <c r="C36" s="308"/>
      <c r="D36" s="113">
        <v>1.3389487067424213</v>
      </c>
      <c r="E36" s="115">
        <v>1348</v>
      </c>
      <c r="F36" s="114">
        <v>1356</v>
      </c>
      <c r="G36" s="114">
        <v>1369</v>
      </c>
      <c r="H36" s="114">
        <v>1381</v>
      </c>
      <c r="I36" s="140">
        <v>1393</v>
      </c>
      <c r="J36" s="115">
        <v>-45</v>
      </c>
      <c r="K36" s="116">
        <v>-3.2304379038047379</v>
      </c>
    </row>
    <row r="37" spans="1:11" ht="14.1" customHeight="1" x14ac:dyDescent="0.2">
      <c r="A37" s="306">
        <v>42</v>
      </c>
      <c r="B37" s="307" t="s">
        <v>256</v>
      </c>
      <c r="C37" s="308"/>
      <c r="D37" s="113">
        <v>8.7409114386745604E-2</v>
      </c>
      <c r="E37" s="115">
        <v>88</v>
      </c>
      <c r="F37" s="114">
        <v>88</v>
      </c>
      <c r="G37" s="114">
        <v>87</v>
      </c>
      <c r="H37" s="114">
        <v>86</v>
      </c>
      <c r="I37" s="140">
        <v>85</v>
      </c>
      <c r="J37" s="115">
        <v>3</v>
      </c>
      <c r="K37" s="116">
        <v>3.5294117647058822</v>
      </c>
    </row>
    <row r="38" spans="1:11" ht="14.1" customHeight="1" x14ac:dyDescent="0.2">
      <c r="A38" s="306">
        <v>43</v>
      </c>
      <c r="B38" s="307" t="s">
        <v>257</v>
      </c>
      <c r="C38" s="308"/>
      <c r="D38" s="113">
        <v>3.0066748778258972</v>
      </c>
      <c r="E38" s="115">
        <v>3027</v>
      </c>
      <c r="F38" s="114">
        <v>3108</v>
      </c>
      <c r="G38" s="114">
        <v>3148</v>
      </c>
      <c r="H38" s="114">
        <v>3107</v>
      </c>
      <c r="I38" s="140">
        <v>3123</v>
      </c>
      <c r="J38" s="115">
        <v>-96</v>
      </c>
      <c r="K38" s="116">
        <v>-3.0739673390970221</v>
      </c>
    </row>
    <row r="39" spans="1:11" ht="14.1" customHeight="1" x14ac:dyDescent="0.2">
      <c r="A39" s="306">
        <v>51</v>
      </c>
      <c r="B39" s="307" t="s">
        <v>258</v>
      </c>
      <c r="C39" s="308"/>
      <c r="D39" s="113">
        <v>13.947713457030474</v>
      </c>
      <c r="E39" s="115">
        <v>14042</v>
      </c>
      <c r="F39" s="114">
        <v>14143</v>
      </c>
      <c r="G39" s="114">
        <v>14046</v>
      </c>
      <c r="H39" s="114">
        <v>13515</v>
      </c>
      <c r="I39" s="140">
        <v>13264</v>
      </c>
      <c r="J39" s="115">
        <v>778</v>
      </c>
      <c r="K39" s="116">
        <v>5.8655006031363088</v>
      </c>
    </row>
    <row r="40" spans="1:11" ht="14.1" customHeight="1" x14ac:dyDescent="0.2">
      <c r="A40" s="306" t="s">
        <v>259</v>
      </c>
      <c r="B40" s="307" t="s">
        <v>260</v>
      </c>
      <c r="C40" s="308"/>
      <c r="D40" s="113">
        <v>10.386785331161349</v>
      </c>
      <c r="E40" s="115">
        <v>10457</v>
      </c>
      <c r="F40" s="114">
        <v>10511</v>
      </c>
      <c r="G40" s="114">
        <v>10374</v>
      </c>
      <c r="H40" s="114">
        <v>10123</v>
      </c>
      <c r="I40" s="140">
        <v>9951</v>
      </c>
      <c r="J40" s="115">
        <v>506</v>
      </c>
      <c r="K40" s="116">
        <v>5.0849160888352927</v>
      </c>
    </row>
    <row r="41" spans="1:11" ht="14.1" customHeight="1" x14ac:dyDescent="0.2">
      <c r="A41" s="306"/>
      <c r="B41" s="307" t="s">
        <v>261</v>
      </c>
      <c r="C41" s="308"/>
      <c r="D41" s="113">
        <v>9.4461440661130762</v>
      </c>
      <c r="E41" s="115">
        <v>9510</v>
      </c>
      <c r="F41" s="114">
        <v>9662</v>
      </c>
      <c r="G41" s="114">
        <v>9556</v>
      </c>
      <c r="H41" s="114">
        <v>9311</v>
      </c>
      <c r="I41" s="140">
        <v>9150</v>
      </c>
      <c r="J41" s="115">
        <v>360</v>
      </c>
      <c r="K41" s="116">
        <v>3.9344262295081966</v>
      </c>
    </row>
    <row r="42" spans="1:11" ht="14.1" customHeight="1" x14ac:dyDescent="0.2">
      <c r="A42" s="306">
        <v>52</v>
      </c>
      <c r="B42" s="307" t="s">
        <v>262</v>
      </c>
      <c r="C42" s="308"/>
      <c r="D42" s="113">
        <v>5.056815924351385</v>
      </c>
      <c r="E42" s="115">
        <v>5091</v>
      </c>
      <c r="F42" s="114">
        <v>5175</v>
      </c>
      <c r="G42" s="114">
        <v>5335</v>
      </c>
      <c r="H42" s="114">
        <v>5203</v>
      </c>
      <c r="I42" s="140">
        <v>5109</v>
      </c>
      <c r="J42" s="115">
        <v>-18</v>
      </c>
      <c r="K42" s="116">
        <v>-0.35231943628890194</v>
      </c>
    </row>
    <row r="43" spans="1:11" ht="14.1" customHeight="1" x14ac:dyDescent="0.2">
      <c r="A43" s="306" t="s">
        <v>263</v>
      </c>
      <c r="B43" s="307" t="s">
        <v>264</v>
      </c>
      <c r="C43" s="308"/>
      <c r="D43" s="113">
        <v>4.3992609956692759</v>
      </c>
      <c r="E43" s="115">
        <v>4429</v>
      </c>
      <c r="F43" s="114">
        <v>4483</v>
      </c>
      <c r="G43" s="114">
        <v>4612</v>
      </c>
      <c r="H43" s="114">
        <v>4477</v>
      </c>
      <c r="I43" s="140">
        <v>4389</v>
      </c>
      <c r="J43" s="115">
        <v>40</v>
      </c>
      <c r="K43" s="116">
        <v>0.91136933242196405</v>
      </c>
    </row>
    <row r="44" spans="1:11" ht="14.1" customHeight="1" x14ac:dyDescent="0.2">
      <c r="A44" s="306">
        <v>53</v>
      </c>
      <c r="B44" s="307" t="s">
        <v>265</v>
      </c>
      <c r="C44" s="308"/>
      <c r="D44" s="113">
        <v>1.1363184870276928</v>
      </c>
      <c r="E44" s="115">
        <v>1144</v>
      </c>
      <c r="F44" s="114">
        <v>1153</v>
      </c>
      <c r="G44" s="114">
        <v>1149</v>
      </c>
      <c r="H44" s="114">
        <v>1158</v>
      </c>
      <c r="I44" s="140">
        <v>1119</v>
      </c>
      <c r="J44" s="115">
        <v>25</v>
      </c>
      <c r="K44" s="116">
        <v>2.2341376228775691</v>
      </c>
    </row>
    <row r="45" spans="1:11" ht="14.1" customHeight="1" x14ac:dyDescent="0.2">
      <c r="A45" s="306" t="s">
        <v>266</v>
      </c>
      <c r="B45" s="307" t="s">
        <v>267</v>
      </c>
      <c r="C45" s="308"/>
      <c r="D45" s="113">
        <v>1.1085064960864555</v>
      </c>
      <c r="E45" s="115">
        <v>1116</v>
      </c>
      <c r="F45" s="114">
        <v>1124</v>
      </c>
      <c r="G45" s="114">
        <v>1119</v>
      </c>
      <c r="H45" s="114">
        <v>1128</v>
      </c>
      <c r="I45" s="140">
        <v>1090</v>
      </c>
      <c r="J45" s="115">
        <v>26</v>
      </c>
      <c r="K45" s="116">
        <v>2.3853211009174311</v>
      </c>
    </row>
    <row r="46" spans="1:11" ht="14.1" customHeight="1" x14ac:dyDescent="0.2">
      <c r="A46" s="306">
        <v>54</v>
      </c>
      <c r="B46" s="307" t="s">
        <v>268</v>
      </c>
      <c r="C46" s="308"/>
      <c r="D46" s="113">
        <v>3.1566609718304264</v>
      </c>
      <c r="E46" s="115">
        <v>3178</v>
      </c>
      <c r="F46" s="114">
        <v>3267</v>
      </c>
      <c r="G46" s="114">
        <v>3411</v>
      </c>
      <c r="H46" s="114">
        <v>3377</v>
      </c>
      <c r="I46" s="140">
        <v>3341</v>
      </c>
      <c r="J46" s="115">
        <v>-163</v>
      </c>
      <c r="K46" s="116">
        <v>-4.8787788087398987</v>
      </c>
    </row>
    <row r="47" spans="1:11" ht="14.1" customHeight="1" x14ac:dyDescent="0.2">
      <c r="A47" s="306">
        <v>61</v>
      </c>
      <c r="B47" s="307" t="s">
        <v>269</v>
      </c>
      <c r="C47" s="308"/>
      <c r="D47" s="113">
        <v>2.8189439389725455</v>
      </c>
      <c r="E47" s="115">
        <v>2838</v>
      </c>
      <c r="F47" s="114">
        <v>2842</v>
      </c>
      <c r="G47" s="114">
        <v>2912</v>
      </c>
      <c r="H47" s="114">
        <v>2838</v>
      </c>
      <c r="I47" s="140">
        <v>2816</v>
      </c>
      <c r="J47" s="115">
        <v>22</v>
      </c>
      <c r="K47" s="116">
        <v>0.78125</v>
      </c>
    </row>
    <row r="48" spans="1:11" ht="14.1" customHeight="1" x14ac:dyDescent="0.2">
      <c r="A48" s="306">
        <v>62</v>
      </c>
      <c r="B48" s="307" t="s">
        <v>270</v>
      </c>
      <c r="C48" s="308"/>
      <c r="D48" s="113">
        <v>5.0558226389606258</v>
      </c>
      <c r="E48" s="115">
        <v>5090</v>
      </c>
      <c r="F48" s="114">
        <v>5024</v>
      </c>
      <c r="G48" s="114">
        <v>5000</v>
      </c>
      <c r="H48" s="114">
        <v>4818</v>
      </c>
      <c r="I48" s="140">
        <v>4845</v>
      </c>
      <c r="J48" s="115">
        <v>245</v>
      </c>
      <c r="K48" s="116">
        <v>5.056759545923633</v>
      </c>
    </row>
    <row r="49" spans="1:11" ht="14.1" customHeight="1" x14ac:dyDescent="0.2">
      <c r="A49" s="306">
        <v>63</v>
      </c>
      <c r="B49" s="307" t="s">
        <v>271</v>
      </c>
      <c r="C49" s="308"/>
      <c r="D49" s="113">
        <v>1.7601017124240137</v>
      </c>
      <c r="E49" s="115">
        <v>1772</v>
      </c>
      <c r="F49" s="114">
        <v>1802</v>
      </c>
      <c r="G49" s="114">
        <v>1853</v>
      </c>
      <c r="H49" s="114">
        <v>1870</v>
      </c>
      <c r="I49" s="140">
        <v>1855</v>
      </c>
      <c r="J49" s="115">
        <v>-83</v>
      </c>
      <c r="K49" s="116">
        <v>-4.4743935309973049</v>
      </c>
    </row>
    <row r="50" spans="1:11" ht="14.1" customHeight="1" x14ac:dyDescent="0.2">
      <c r="A50" s="306" t="s">
        <v>272</v>
      </c>
      <c r="B50" s="307" t="s">
        <v>273</v>
      </c>
      <c r="C50" s="308"/>
      <c r="D50" s="113">
        <v>0.45095156740434661</v>
      </c>
      <c r="E50" s="115">
        <v>454</v>
      </c>
      <c r="F50" s="114">
        <v>481</v>
      </c>
      <c r="G50" s="114">
        <v>501</v>
      </c>
      <c r="H50" s="114">
        <v>507</v>
      </c>
      <c r="I50" s="140">
        <v>533</v>
      </c>
      <c r="J50" s="115">
        <v>-79</v>
      </c>
      <c r="K50" s="116">
        <v>-14.821763602251407</v>
      </c>
    </row>
    <row r="51" spans="1:11" ht="14.1" customHeight="1" x14ac:dyDescent="0.2">
      <c r="A51" s="306" t="s">
        <v>274</v>
      </c>
      <c r="B51" s="307" t="s">
        <v>275</v>
      </c>
      <c r="C51" s="308"/>
      <c r="D51" s="113">
        <v>1.1532043386705868</v>
      </c>
      <c r="E51" s="115">
        <v>1161</v>
      </c>
      <c r="F51" s="114">
        <v>1158</v>
      </c>
      <c r="G51" s="114">
        <v>1179</v>
      </c>
      <c r="H51" s="114">
        <v>1194</v>
      </c>
      <c r="I51" s="140">
        <v>1145</v>
      </c>
      <c r="J51" s="115">
        <v>16</v>
      </c>
      <c r="K51" s="116">
        <v>1.3973799126637554</v>
      </c>
    </row>
    <row r="52" spans="1:11" ht="14.1" customHeight="1" x14ac:dyDescent="0.2">
      <c r="A52" s="306">
        <v>71</v>
      </c>
      <c r="B52" s="307" t="s">
        <v>276</v>
      </c>
      <c r="C52" s="308"/>
      <c r="D52" s="113">
        <v>12.850133100242362</v>
      </c>
      <c r="E52" s="115">
        <v>12937</v>
      </c>
      <c r="F52" s="114">
        <v>12986</v>
      </c>
      <c r="G52" s="114">
        <v>13005</v>
      </c>
      <c r="H52" s="114">
        <v>12861</v>
      </c>
      <c r="I52" s="140">
        <v>12918</v>
      </c>
      <c r="J52" s="115">
        <v>19</v>
      </c>
      <c r="K52" s="116">
        <v>0.14708159157764361</v>
      </c>
    </row>
    <row r="53" spans="1:11" ht="14.1" customHeight="1" x14ac:dyDescent="0.2">
      <c r="A53" s="306" t="s">
        <v>277</v>
      </c>
      <c r="B53" s="307" t="s">
        <v>278</v>
      </c>
      <c r="C53" s="308"/>
      <c r="D53" s="113">
        <v>6.4086773411736662</v>
      </c>
      <c r="E53" s="115">
        <v>6452</v>
      </c>
      <c r="F53" s="114">
        <v>6509</v>
      </c>
      <c r="G53" s="114">
        <v>6498</v>
      </c>
      <c r="H53" s="114">
        <v>6393</v>
      </c>
      <c r="I53" s="140">
        <v>6425</v>
      </c>
      <c r="J53" s="115">
        <v>27</v>
      </c>
      <c r="K53" s="116">
        <v>0.42023346303501946</v>
      </c>
    </row>
    <row r="54" spans="1:11" ht="14.1" customHeight="1" x14ac:dyDescent="0.2">
      <c r="A54" s="306" t="s">
        <v>279</v>
      </c>
      <c r="B54" s="307" t="s">
        <v>280</v>
      </c>
      <c r="C54" s="308"/>
      <c r="D54" s="113">
        <v>5.1839564543684693</v>
      </c>
      <c r="E54" s="115">
        <v>5219</v>
      </c>
      <c r="F54" s="114">
        <v>5211</v>
      </c>
      <c r="G54" s="114">
        <v>5245</v>
      </c>
      <c r="H54" s="114">
        <v>5251</v>
      </c>
      <c r="I54" s="140">
        <v>5298</v>
      </c>
      <c r="J54" s="115">
        <v>-79</v>
      </c>
      <c r="K54" s="116">
        <v>-1.4911287278218195</v>
      </c>
    </row>
    <row r="55" spans="1:11" ht="14.1" customHeight="1" x14ac:dyDescent="0.2">
      <c r="A55" s="306">
        <v>72</v>
      </c>
      <c r="B55" s="307" t="s">
        <v>281</v>
      </c>
      <c r="C55" s="308"/>
      <c r="D55" s="113">
        <v>3.1656005403472527</v>
      </c>
      <c r="E55" s="115">
        <v>3187</v>
      </c>
      <c r="F55" s="114">
        <v>3245</v>
      </c>
      <c r="G55" s="114">
        <v>3285</v>
      </c>
      <c r="H55" s="114">
        <v>3262</v>
      </c>
      <c r="I55" s="140">
        <v>3294</v>
      </c>
      <c r="J55" s="115">
        <v>-107</v>
      </c>
      <c r="K55" s="116">
        <v>-3.2483302975106252</v>
      </c>
    </row>
    <row r="56" spans="1:11" ht="14.1" customHeight="1" x14ac:dyDescent="0.2">
      <c r="A56" s="306" t="s">
        <v>282</v>
      </c>
      <c r="B56" s="307" t="s">
        <v>283</v>
      </c>
      <c r="C56" s="308"/>
      <c r="D56" s="113">
        <v>1.8783026739242719</v>
      </c>
      <c r="E56" s="115">
        <v>1891</v>
      </c>
      <c r="F56" s="114">
        <v>1928</v>
      </c>
      <c r="G56" s="114">
        <v>1955</v>
      </c>
      <c r="H56" s="114">
        <v>1950</v>
      </c>
      <c r="I56" s="140">
        <v>1981</v>
      </c>
      <c r="J56" s="115">
        <v>-90</v>
      </c>
      <c r="K56" s="116">
        <v>-4.5431600201918227</v>
      </c>
    </row>
    <row r="57" spans="1:11" ht="14.1" customHeight="1" x14ac:dyDescent="0.2">
      <c r="A57" s="306" t="s">
        <v>284</v>
      </c>
      <c r="B57" s="307" t="s">
        <v>285</v>
      </c>
      <c r="C57" s="308"/>
      <c r="D57" s="113">
        <v>1.0201040963089514</v>
      </c>
      <c r="E57" s="115">
        <v>1027</v>
      </c>
      <c r="F57" s="114">
        <v>1050</v>
      </c>
      <c r="G57" s="114">
        <v>1064</v>
      </c>
      <c r="H57" s="114">
        <v>1056</v>
      </c>
      <c r="I57" s="140">
        <v>1053</v>
      </c>
      <c r="J57" s="115">
        <v>-26</v>
      </c>
      <c r="K57" s="116">
        <v>-2.4691358024691357</v>
      </c>
    </row>
    <row r="58" spans="1:11" ht="14.1" customHeight="1" x14ac:dyDescent="0.2">
      <c r="A58" s="306">
        <v>73</v>
      </c>
      <c r="B58" s="307" t="s">
        <v>286</v>
      </c>
      <c r="C58" s="308"/>
      <c r="D58" s="113">
        <v>2.7633199570900713</v>
      </c>
      <c r="E58" s="115">
        <v>2782</v>
      </c>
      <c r="F58" s="114">
        <v>2766</v>
      </c>
      <c r="G58" s="114">
        <v>2765</v>
      </c>
      <c r="H58" s="114">
        <v>2695</v>
      </c>
      <c r="I58" s="140">
        <v>2695</v>
      </c>
      <c r="J58" s="115">
        <v>87</v>
      </c>
      <c r="K58" s="116">
        <v>3.2282003710575138</v>
      </c>
    </row>
    <row r="59" spans="1:11" ht="14.1" customHeight="1" x14ac:dyDescent="0.2">
      <c r="A59" s="306" t="s">
        <v>287</v>
      </c>
      <c r="B59" s="307" t="s">
        <v>288</v>
      </c>
      <c r="C59" s="308"/>
      <c r="D59" s="113">
        <v>2.4136834995430889</v>
      </c>
      <c r="E59" s="115">
        <v>2430</v>
      </c>
      <c r="F59" s="114">
        <v>2419</v>
      </c>
      <c r="G59" s="114">
        <v>2408</v>
      </c>
      <c r="H59" s="114">
        <v>2337</v>
      </c>
      <c r="I59" s="140">
        <v>2332</v>
      </c>
      <c r="J59" s="115">
        <v>98</v>
      </c>
      <c r="K59" s="116">
        <v>4.2024013722126927</v>
      </c>
    </row>
    <row r="60" spans="1:11" ht="14.1" customHeight="1" x14ac:dyDescent="0.2">
      <c r="A60" s="306">
        <v>81</v>
      </c>
      <c r="B60" s="307" t="s">
        <v>289</v>
      </c>
      <c r="C60" s="308"/>
      <c r="D60" s="113">
        <v>5.3597679685327186</v>
      </c>
      <c r="E60" s="115">
        <v>5396</v>
      </c>
      <c r="F60" s="114">
        <v>5443</v>
      </c>
      <c r="G60" s="114">
        <v>5432</v>
      </c>
      <c r="H60" s="114">
        <v>5344</v>
      </c>
      <c r="I60" s="140">
        <v>5320</v>
      </c>
      <c r="J60" s="115">
        <v>76</v>
      </c>
      <c r="K60" s="116">
        <v>1.4285714285714286</v>
      </c>
    </row>
    <row r="61" spans="1:11" ht="14.1" customHeight="1" x14ac:dyDescent="0.2">
      <c r="A61" s="306" t="s">
        <v>290</v>
      </c>
      <c r="B61" s="307" t="s">
        <v>291</v>
      </c>
      <c r="C61" s="308"/>
      <c r="D61" s="113">
        <v>1.5048273669990861</v>
      </c>
      <c r="E61" s="115">
        <v>1515</v>
      </c>
      <c r="F61" s="114">
        <v>1543</v>
      </c>
      <c r="G61" s="114">
        <v>1557</v>
      </c>
      <c r="H61" s="114">
        <v>1483</v>
      </c>
      <c r="I61" s="140">
        <v>1478</v>
      </c>
      <c r="J61" s="115">
        <v>37</v>
      </c>
      <c r="K61" s="116">
        <v>2.503382949932341</v>
      </c>
    </row>
    <row r="62" spans="1:11" ht="14.1" customHeight="1" x14ac:dyDescent="0.2">
      <c r="A62" s="306" t="s">
        <v>292</v>
      </c>
      <c r="B62" s="307" t="s">
        <v>293</v>
      </c>
      <c r="C62" s="308"/>
      <c r="D62" s="113">
        <v>2.3054153919504152</v>
      </c>
      <c r="E62" s="115">
        <v>2321</v>
      </c>
      <c r="F62" s="114">
        <v>2355</v>
      </c>
      <c r="G62" s="114">
        <v>2334</v>
      </c>
      <c r="H62" s="114">
        <v>2344</v>
      </c>
      <c r="I62" s="140">
        <v>2338</v>
      </c>
      <c r="J62" s="115">
        <v>-17</v>
      </c>
      <c r="K62" s="116">
        <v>-0.72711719418306242</v>
      </c>
    </row>
    <row r="63" spans="1:11" ht="14.1" customHeight="1" x14ac:dyDescent="0.2">
      <c r="A63" s="306"/>
      <c r="B63" s="307" t="s">
        <v>294</v>
      </c>
      <c r="C63" s="308"/>
      <c r="D63" s="113">
        <v>1.8862489570503398</v>
      </c>
      <c r="E63" s="115">
        <v>1899</v>
      </c>
      <c r="F63" s="114">
        <v>1929</v>
      </c>
      <c r="G63" s="114">
        <v>1919</v>
      </c>
      <c r="H63" s="114">
        <v>1938</v>
      </c>
      <c r="I63" s="140">
        <v>1924</v>
      </c>
      <c r="J63" s="115">
        <v>-25</v>
      </c>
      <c r="K63" s="116">
        <v>-1.2993762993762994</v>
      </c>
    </row>
    <row r="64" spans="1:11" ht="14.1" customHeight="1" x14ac:dyDescent="0.2">
      <c r="A64" s="306" t="s">
        <v>295</v>
      </c>
      <c r="B64" s="307" t="s">
        <v>296</v>
      </c>
      <c r="C64" s="308"/>
      <c r="D64" s="113">
        <v>0.60391751758115142</v>
      </c>
      <c r="E64" s="115">
        <v>608</v>
      </c>
      <c r="F64" s="114">
        <v>606</v>
      </c>
      <c r="G64" s="114">
        <v>608</v>
      </c>
      <c r="H64" s="114">
        <v>591</v>
      </c>
      <c r="I64" s="140">
        <v>586</v>
      </c>
      <c r="J64" s="115">
        <v>22</v>
      </c>
      <c r="K64" s="116">
        <v>3.7542662116040955</v>
      </c>
    </row>
    <row r="65" spans="1:11" ht="14.1" customHeight="1" x14ac:dyDescent="0.2">
      <c r="A65" s="306" t="s">
        <v>297</v>
      </c>
      <c r="B65" s="307" t="s">
        <v>298</v>
      </c>
      <c r="C65" s="308"/>
      <c r="D65" s="113">
        <v>0.4042671540386984</v>
      </c>
      <c r="E65" s="115">
        <v>407</v>
      </c>
      <c r="F65" s="114">
        <v>395</v>
      </c>
      <c r="G65" s="114">
        <v>388</v>
      </c>
      <c r="H65" s="114">
        <v>394</v>
      </c>
      <c r="I65" s="140">
        <v>382</v>
      </c>
      <c r="J65" s="115">
        <v>25</v>
      </c>
      <c r="K65" s="116">
        <v>6.5445026178010473</v>
      </c>
    </row>
    <row r="66" spans="1:11" ht="14.1" customHeight="1" x14ac:dyDescent="0.2">
      <c r="A66" s="306">
        <v>82</v>
      </c>
      <c r="B66" s="307" t="s">
        <v>299</v>
      </c>
      <c r="C66" s="308"/>
      <c r="D66" s="113">
        <v>1.8465175414200008</v>
      </c>
      <c r="E66" s="115">
        <v>1859</v>
      </c>
      <c r="F66" s="114">
        <v>1873</v>
      </c>
      <c r="G66" s="114">
        <v>1857</v>
      </c>
      <c r="H66" s="114">
        <v>1797</v>
      </c>
      <c r="I66" s="140">
        <v>1766</v>
      </c>
      <c r="J66" s="115">
        <v>93</v>
      </c>
      <c r="K66" s="116">
        <v>5.2661381653454136</v>
      </c>
    </row>
    <row r="67" spans="1:11" ht="14.1" customHeight="1" x14ac:dyDescent="0.2">
      <c r="A67" s="306" t="s">
        <v>300</v>
      </c>
      <c r="B67" s="307" t="s">
        <v>301</v>
      </c>
      <c r="C67" s="308"/>
      <c r="D67" s="113">
        <v>1.1671103341412055</v>
      </c>
      <c r="E67" s="115">
        <v>1175</v>
      </c>
      <c r="F67" s="114">
        <v>1169</v>
      </c>
      <c r="G67" s="114">
        <v>1139</v>
      </c>
      <c r="H67" s="114">
        <v>1113</v>
      </c>
      <c r="I67" s="140">
        <v>1088</v>
      </c>
      <c r="J67" s="115">
        <v>87</v>
      </c>
      <c r="K67" s="116">
        <v>7.9963235294117645</v>
      </c>
    </row>
    <row r="68" spans="1:11" ht="14.1" customHeight="1" x14ac:dyDescent="0.2">
      <c r="A68" s="306" t="s">
        <v>302</v>
      </c>
      <c r="B68" s="307" t="s">
        <v>303</v>
      </c>
      <c r="C68" s="308"/>
      <c r="D68" s="113">
        <v>0.41916643490007549</v>
      </c>
      <c r="E68" s="115">
        <v>422</v>
      </c>
      <c r="F68" s="114">
        <v>436</v>
      </c>
      <c r="G68" s="114">
        <v>448</v>
      </c>
      <c r="H68" s="114">
        <v>427</v>
      </c>
      <c r="I68" s="140">
        <v>433</v>
      </c>
      <c r="J68" s="115">
        <v>-11</v>
      </c>
      <c r="K68" s="116">
        <v>-2.5404157043879909</v>
      </c>
    </row>
    <row r="69" spans="1:11" ht="14.1" customHeight="1" x14ac:dyDescent="0.2">
      <c r="A69" s="306">
        <v>83</v>
      </c>
      <c r="B69" s="307" t="s">
        <v>304</v>
      </c>
      <c r="C69" s="308"/>
      <c r="D69" s="113">
        <v>4.5174619571695338</v>
      </c>
      <c r="E69" s="115">
        <v>4548</v>
      </c>
      <c r="F69" s="114">
        <v>4553</v>
      </c>
      <c r="G69" s="114">
        <v>4530</v>
      </c>
      <c r="H69" s="114">
        <v>4452</v>
      </c>
      <c r="I69" s="140">
        <v>4471</v>
      </c>
      <c r="J69" s="115">
        <v>77</v>
      </c>
      <c r="K69" s="116">
        <v>1.7222097964661149</v>
      </c>
    </row>
    <row r="70" spans="1:11" ht="14.1" customHeight="1" x14ac:dyDescent="0.2">
      <c r="A70" s="306" t="s">
        <v>305</v>
      </c>
      <c r="B70" s="307" t="s">
        <v>306</v>
      </c>
      <c r="C70" s="308"/>
      <c r="D70" s="113">
        <v>4.0724701021097385</v>
      </c>
      <c r="E70" s="115">
        <v>4100</v>
      </c>
      <c r="F70" s="114">
        <v>4109</v>
      </c>
      <c r="G70" s="114">
        <v>4086</v>
      </c>
      <c r="H70" s="114">
        <v>4011</v>
      </c>
      <c r="I70" s="140">
        <v>4010</v>
      </c>
      <c r="J70" s="115">
        <v>90</v>
      </c>
      <c r="K70" s="116">
        <v>2.2443890274314215</v>
      </c>
    </row>
    <row r="71" spans="1:11" ht="14.1" customHeight="1" x14ac:dyDescent="0.2">
      <c r="A71" s="306"/>
      <c r="B71" s="307" t="s">
        <v>307</v>
      </c>
      <c r="C71" s="308"/>
      <c r="D71" s="113">
        <v>2.5239381779172794</v>
      </c>
      <c r="E71" s="115">
        <v>2541</v>
      </c>
      <c r="F71" s="114">
        <v>2552</v>
      </c>
      <c r="G71" s="114">
        <v>2539</v>
      </c>
      <c r="H71" s="114">
        <v>2501</v>
      </c>
      <c r="I71" s="140">
        <v>2497</v>
      </c>
      <c r="J71" s="115">
        <v>44</v>
      </c>
      <c r="K71" s="116">
        <v>1.7621145374449338</v>
      </c>
    </row>
    <row r="72" spans="1:11" ht="14.1" customHeight="1" x14ac:dyDescent="0.2">
      <c r="A72" s="306">
        <v>84</v>
      </c>
      <c r="B72" s="307" t="s">
        <v>308</v>
      </c>
      <c r="C72" s="308"/>
      <c r="D72" s="113">
        <v>1.1909491835194088</v>
      </c>
      <c r="E72" s="115">
        <v>1199</v>
      </c>
      <c r="F72" s="114">
        <v>1194</v>
      </c>
      <c r="G72" s="114">
        <v>1161</v>
      </c>
      <c r="H72" s="114">
        <v>1081</v>
      </c>
      <c r="I72" s="140">
        <v>1109</v>
      </c>
      <c r="J72" s="115">
        <v>90</v>
      </c>
      <c r="K72" s="116">
        <v>8.1154192966636618</v>
      </c>
    </row>
    <row r="73" spans="1:11" ht="14.1" customHeight="1" x14ac:dyDescent="0.2">
      <c r="A73" s="306" t="s">
        <v>309</v>
      </c>
      <c r="B73" s="307" t="s">
        <v>310</v>
      </c>
      <c r="C73" s="308"/>
      <c r="D73" s="113">
        <v>0.66450792641741829</v>
      </c>
      <c r="E73" s="115">
        <v>669</v>
      </c>
      <c r="F73" s="114">
        <v>659</v>
      </c>
      <c r="G73" s="114">
        <v>617</v>
      </c>
      <c r="H73" s="114">
        <v>565</v>
      </c>
      <c r="I73" s="140">
        <v>582</v>
      </c>
      <c r="J73" s="115">
        <v>87</v>
      </c>
      <c r="K73" s="116">
        <v>14.948453608247423</v>
      </c>
    </row>
    <row r="74" spans="1:11" ht="14.1" customHeight="1" x14ac:dyDescent="0.2">
      <c r="A74" s="306" t="s">
        <v>311</v>
      </c>
      <c r="B74" s="307" t="s">
        <v>312</v>
      </c>
      <c r="C74" s="308"/>
      <c r="D74" s="113">
        <v>0.15991894791211411</v>
      </c>
      <c r="E74" s="115">
        <v>161</v>
      </c>
      <c r="F74" s="114">
        <v>164</v>
      </c>
      <c r="G74" s="114">
        <v>163</v>
      </c>
      <c r="H74" s="114">
        <v>149</v>
      </c>
      <c r="I74" s="140">
        <v>147</v>
      </c>
      <c r="J74" s="115">
        <v>14</v>
      </c>
      <c r="K74" s="116">
        <v>9.5238095238095237</v>
      </c>
    </row>
    <row r="75" spans="1:11" ht="14.1" customHeight="1" x14ac:dyDescent="0.2">
      <c r="A75" s="306" t="s">
        <v>313</v>
      </c>
      <c r="B75" s="307" t="s">
        <v>314</v>
      </c>
      <c r="C75" s="308"/>
      <c r="D75" s="113">
        <v>7.9462831260677824E-2</v>
      </c>
      <c r="E75" s="115">
        <v>80</v>
      </c>
      <c r="F75" s="114">
        <v>85</v>
      </c>
      <c r="G75" s="114">
        <v>93</v>
      </c>
      <c r="H75" s="114">
        <v>97</v>
      </c>
      <c r="I75" s="140">
        <v>109</v>
      </c>
      <c r="J75" s="115">
        <v>-29</v>
      </c>
      <c r="K75" s="116">
        <v>-26.605504587155963</v>
      </c>
    </row>
    <row r="76" spans="1:11" ht="14.1" customHeight="1" x14ac:dyDescent="0.2">
      <c r="A76" s="306">
        <v>91</v>
      </c>
      <c r="B76" s="307" t="s">
        <v>315</v>
      </c>
      <c r="C76" s="308"/>
      <c r="D76" s="113">
        <v>0.39334101474035521</v>
      </c>
      <c r="E76" s="115">
        <v>396</v>
      </c>
      <c r="F76" s="114">
        <v>383</v>
      </c>
      <c r="G76" s="114">
        <v>358</v>
      </c>
      <c r="H76" s="114">
        <v>329</v>
      </c>
      <c r="I76" s="140">
        <v>316</v>
      </c>
      <c r="J76" s="115">
        <v>80</v>
      </c>
      <c r="K76" s="116">
        <v>25.316455696202532</v>
      </c>
    </row>
    <row r="77" spans="1:11" ht="14.1" customHeight="1" x14ac:dyDescent="0.2">
      <c r="A77" s="306">
        <v>92</v>
      </c>
      <c r="B77" s="307" t="s">
        <v>316</v>
      </c>
      <c r="C77" s="308"/>
      <c r="D77" s="113">
        <v>0.92176884262386272</v>
      </c>
      <c r="E77" s="115">
        <v>928</v>
      </c>
      <c r="F77" s="114">
        <v>926</v>
      </c>
      <c r="G77" s="114">
        <v>946</v>
      </c>
      <c r="H77" s="114">
        <v>927</v>
      </c>
      <c r="I77" s="140">
        <v>915</v>
      </c>
      <c r="J77" s="115">
        <v>13</v>
      </c>
      <c r="K77" s="116">
        <v>1.4207650273224044</v>
      </c>
    </row>
    <row r="78" spans="1:11" ht="14.1" customHeight="1" x14ac:dyDescent="0.2">
      <c r="A78" s="306">
        <v>93</v>
      </c>
      <c r="B78" s="307" t="s">
        <v>317</v>
      </c>
      <c r="C78" s="308"/>
      <c r="D78" s="113">
        <v>0.31387818347967739</v>
      </c>
      <c r="E78" s="115">
        <v>316</v>
      </c>
      <c r="F78" s="114">
        <v>317</v>
      </c>
      <c r="G78" s="114">
        <v>319</v>
      </c>
      <c r="H78" s="114">
        <v>293</v>
      </c>
      <c r="I78" s="140">
        <v>290</v>
      </c>
      <c r="J78" s="115">
        <v>26</v>
      </c>
      <c r="K78" s="116">
        <v>8.9655172413793096</v>
      </c>
    </row>
    <row r="79" spans="1:11" ht="14.1" customHeight="1" x14ac:dyDescent="0.2">
      <c r="A79" s="306">
        <v>94</v>
      </c>
      <c r="B79" s="307" t="s">
        <v>318</v>
      </c>
      <c r="C79" s="308"/>
      <c r="D79" s="113">
        <v>0.1162143907187413</v>
      </c>
      <c r="E79" s="115">
        <v>117</v>
      </c>
      <c r="F79" s="114">
        <v>119</v>
      </c>
      <c r="G79" s="114">
        <v>135</v>
      </c>
      <c r="H79" s="114">
        <v>128</v>
      </c>
      <c r="I79" s="140">
        <v>128</v>
      </c>
      <c r="J79" s="115">
        <v>-11</v>
      </c>
      <c r="K79" s="116">
        <v>-8.59375</v>
      </c>
    </row>
    <row r="80" spans="1:11" ht="14.1" customHeight="1" x14ac:dyDescent="0.2">
      <c r="A80" s="306" t="s">
        <v>319</v>
      </c>
      <c r="B80" s="307" t="s">
        <v>320</v>
      </c>
      <c r="C80" s="308"/>
      <c r="D80" s="113">
        <v>4.966426953792364E-3</v>
      </c>
      <c r="E80" s="115">
        <v>5</v>
      </c>
      <c r="F80" s="114">
        <v>5</v>
      </c>
      <c r="G80" s="114">
        <v>3</v>
      </c>
      <c r="H80" s="114">
        <v>3</v>
      </c>
      <c r="I80" s="140">
        <v>3</v>
      </c>
      <c r="J80" s="115">
        <v>2</v>
      </c>
      <c r="K80" s="116">
        <v>66.666666666666671</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21262</v>
      </c>
      <c r="E12" s="114">
        <v>22620</v>
      </c>
      <c r="F12" s="114">
        <v>22901</v>
      </c>
      <c r="G12" s="114">
        <v>22956</v>
      </c>
      <c r="H12" s="140">
        <v>22623</v>
      </c>
      <c r="I12" s="115">
        <v>-1361</v>
      </c>
      <c r="J12" s="116">
        <v>-6.0160014144896783</v>
      </c>
      <c r="K12"/>
      <c r="L12"/>
      <c r="M12"/>
      <c r="N12"/>
      <c r="O12"/>
      <c r="P12"/>
    </row>
    <row r="13" spans="1:16" s="110" customFormat="1" ht="14.45" customHeight="1" x14ac:dyDescent="0.2">
      <c r="A13" s="120" t="s">
        <v>105</v>
      </c>
      <c r="B13" s="119" t="s">
        <v>106</v>
      </c>
      <c r="C13" s="113">
        <v>43.744708870285017</v>
      </c>
      <c r="D13" s="115">
        <v>9301</v>
      </c>
      <c r="E13" s="114">
        <v>10150</v>
      </c>
      <c r="F13" s="114">
        <v>10318</v>
      </c>
      <c r="G13" s="114">
        <v>10361</v>
      </c>
      <c r="H13" s="140">
        <v>10174</v>
      </c>
      <c r="I13" s="115">
        <v>-873</v>
      </c>
      <c r="J13" s="116">
        <v>-8.5806958914881069</v>
      </c>
      <c r="K13"/>
      <c r="L13"/>
      <c r="M13"/>
      <c r="N13"/>
      <c r="O13"/>
      <c r="P13"/>
    </row>
    <row r="14" spans="1:16" s="110" customFormat="1" ht="14.45" customHeight="1" x14ac:dyDescent="0.2">
      <c r="A14" s="120"/>
      <c r="B14" s="119" t="s">
        <v>107</v>
      </c>
      <c r="C14" s="113">
        <v>56.255291129714983</v>
      </c>
      <c r="D14" s="115">
        <v>11961</v>
      </c>
      <c r="E14" s="114">
        <v>12470</v>
      </c>
      <c r="F14" s="114">
        <v>12583</v>
      </c>
      <c r="G14" s="114">
        <v>12595</v>
      </c>
      <c r="H14" s="140">
        <v>12449</v>
      </c>
      <c r="I14" s="115">
        <v>-488</v>
      </c>
      <c r="J14" s="116">
        <v>-3.9199935737810265</v>
      </c>
      <c r="K14"/>
      <c r="L14"/>
      <c r="M14"/>
      <c r="N14"/>
      <c r="O14"/>
      <c r="P14"/>
    </row>
    <row r="15" spans="1:16" s="110" customFormat="1" ht="14.45" customHeight="1" x14ac:dyDescent="0.2">
      <c r="A15" s="118" t="s">
        <v>105</v>
      </c>
      <c r="B15" s="121" t="s">
        <v>108</v>
      </c>
      <c r="C15" s="113">
        <v>14.721098673690152</v>
      </c>
      <c r="D15" s="115">
        <v>3130</v>
      </c>
      <c r="E15" s="114">
        <v>3382</v>
      </c>
      <c r="F15" s="114">
        <v>3479</v>
      </c>
      <c r="G15" s="114">
        <v>3562</v>
      </c>
      <c r="H15" s="140">
        <v>3399</v>
      </c>
      <c r="I15" s="115">
        <v>-269</v>
      </c>
      <c r="J15" s="116">
        <v>-7.9140923801117973</v>
      </c>
      <c r="K15"/>
      <c r="L15"/>
      <c r="M15"/>
      <c r="N15"/>
      <c r="O15"/>
      <c r="P15"/>
    </row>
    <row r="16" spans="1:16" s="110" customFormat="1" ht="14.45" customHeight="1" x14ac:dyDescent="0.2">
      <c r="A16" s="118"/>
      <c r="B16" s="121" t="s">
        <v>109</v>
      </c>
      <c r="C16" s="113">
        <v>54.792587715172608</v>
      </c>
      <c r="D16" s="115">
        <v>11650</v>
      </c>
      <c r="E16" s="114">
        <v>12620</v>
      </c>
      <c r="F16" s="114">
        <v>12802</v>
      </c>
      <c r="G16" s="114">
        <v>12791</v>
      </c>
      <c r="H16" s="140">
        <v>12745</v>
      </c>
      <c r="I16" s="115">
        <v>-1095</v>
      </c>
      <c r="J16" s="116">
        <v>-8.5916045508042362</v>
      </c>
      <c r="K16"/>
      <c r="L16"/>
      <c r="M16"/>
      <c r="N16"/>
      <c r="O16"/>
      <c r="P16"/>
    </row>
    <row r="17" spans="1:16" s="110" customFormat="1" ht="14.45" customHeight="1" x14ac:dyDescent="0.2">
      <c r="A17" s="118"/>
      <c r="B17" s="121" t="s">
        <v>110</v>
      </c>
      <c r="C17" s="113">
        <v>17.552440974508514</v>
      </c>
      <c r="D17" s="115">
        <v>3732</v>
      </c>
      <c r="E17" s="114">
        <v>3799</v>
      </c>
      <c r="F17" s="114">
        <v>3830</v>
      </c>
      <c r="G17" s="114">
        <v>3853</v>
      </c>
      <c r="H17" s="140">
        <v>3765</v>
      </c>
      <c r="I17" s="115">
        <v>-33</v>
      </c>
      <c r="J17" s="116">
        <v>-0.87649402390438247</v>
      </c>
      <c r="K17"/>
      <c r="L17"/>
      <c r="M17"/>
      <c r="N17"/>
      <c r="O17"/>
      <c r="P17"/>
    </row>
    <row r="18" spans="1:16" s="110" customFormat="1" ht="14.45" customHeight="1" x14ac:dyDescent="0.2">
      <c r="A18" s="120"/>
      <c r="B18" s="121" t="s">
        <v>111</v>
      </c>
      <c r="C18" s="113">
        <v>12.933872636628728</v>
      </c>
      <c r="D18" s="115">
        <v>2750</v>
      </c>
      <c r="E18" s="114">
        <v>2819</v>
      </c>
      <c r="F18" s="114">
        <v>2790</v>
      </c>
      <c r="G18" s="114">
        <v>2750</v>
      </c>
      <c r="H18" s="140">
        <v>2714</v>
      </c>
      <c r="I18" s="115">
        <v>36</v>
      </c>
      <c r="J18" s="116">
        <v>1.3264554163596167</v>
      </c>
      <c r="K18"/>
      <c r="L18"/>
      <c r="M18"/>
      <c r="N18"/>
      <c r="O18"/>
      <c r="P18"/>
    </row>
    <row r="19" spans="1:16" s="110" customFormat="1" ht="14.45" customHeight="1" x14ac:dyDescent="0.2">
      <c r="A19" s="120"/>
      <c r="B19" s="121" t="s">
        <v>112</v>
      </c>
      <c r="C19" s="113">
        <v>1.3122001693161509</v>
      </c>
      <c r="D19" s="115">
        <v>279</v>
      </c>
      <c r="E19" s="114">
        <v>262</v>
      </c>
      <c r="F19" s="114">
        <v>276</v>
      </c>
      <c r="G19" s="114">
        <v>231</v>
      </c>
      <c r="H19" s="140">
        <v>233</v>
      </c>
      <c r="I19" s="115">
        <v>46</v>
      </c>
      <c r="J19" s="116">
        <v>19.742489270386265</v>
      </c>
      <c r="K19"/>
      <c r="L19"/>
      <c r="M19"/>
      <c r="N19"/>
      <c r="O19"/>
      <c r="P19"/>
    </row>
    <row r="20" spans="1:16" s="110" customFormat="1" ht="14.45" customHeight="1" x14ac:dyDescent="0.2">
      <c r="A20" s="120" t="s">
        <v>113</v>
      </c>
      <c r="B20" s="119" t="s">
        <v>116</v>
      </c>
      <c r="C20" s="113">
        <v>73.793622424983539</v>
      </c>
      <c r="D20" s="115">
        <v>15690</v>
      </c>
      <c r="E20" s="114">
        <v>16554</v>
      </c>
      <c r="F20" s="114">
        <v>16782</v>
      </c>
      <c r="G20" s="114">
        <v>16782</v>
      </c>
      <c r="H20" s="140">
        <v>16622</v>
      </c>
      <c r="I20" s="115">
        <v>-932</v>
      </c>
      <c r="J20" s="116">
        <v>-5.6070268319095176</v>
      </c>
      <c r="K20"/>
      <c r="L20"/>
      <c r="M20"/>
      <c r="N20"/>
      <c r="O20"/>
      <c r="P20"/>
    </row>
    <row r="21" spans="1:16" s="110" customFormat="1" ht="14.45" customHeight="1" x14ac:dyDescent="0.2">
      <c r="A21" s="123"/>
      <c r="B21" s="124" t="s">
        <v>117</v>
      </c>
      <c r="C21" s="125">
        <v>25.754867839337784</v>
      </c>
      <c r="D21" s="143">
        <v>5476</v>
      </c>
      <c r="E21" s="144">
        <v>5971</v>
      </c>
      <c r="F21" s="144">
        <v>6026</v>
      </c>
      <c r="G21" s="144">
        <v>6083</v>
      </c>
      <c r="H21" s="145">
        <v>5916</v>
      </c>
      <c r="I21" s="143">
        <v>-440</v>
      </c>
      <c r="J21" s="146">
        <v>-7.4374577417173766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24151</v>
      </c>
      <c r="E56" s="114">
        <v>25330</v>
      </c>
      <c r="F56" s="114">
        <v>25136</v>
      </c>
      <c r="G56" s="114">
        <v>25287</v>
      </c>
      <c r="H56" s="140">
        <v>24890</v>
      </c>
      <c r="I56" s="115">
        <v>-739</v>
      </c>
      <c r="J56" s="116">
        <v>-2.9690638810767376</v>
      </c>
      <c r="K56"/>
      <c r="L56"/>
      <c r="M56"/>
      <c r="N56"/>
      <c r="O56"/>
      <c r="P56"/>
    </row>
    <row r="57" spans="1:16" s="110" customFormat="1" ht="14.45" customHeight="1" x14ac:dyDescent="0.2">
      <c r="A57" s="120" t="s">
        <v>105</v>
      </c>
      <c r="B57" s="119" t="s">
        <v>106</v>
      </c>
      <c r="C57" s="113">
        <v>44.126537203428427</v>
      </c>
      <c r="D57" s="115">
        <v>10657</v>
      </c>
      <c r="E57" s="114">
        <v>11214</v>
      </c>
      <c r="F57" s="114">
        <v>11089</v>
      </c>
      <c r="G57" s="114">
        <v>11132</v>
      </c>
      <c r="H57" s="140">
        <v>10931</v>
      </c>
      <c r="I57" s="115">
        <v>-274</v>
      </c>
      <c r="J57" s="116">
        <v>-2.5066325130363185</v>
      </c>
    </row>
    <row r="58" spans="1:16" s="110" customFormat="1" ht="14.45" customHeight="1" x14ac:dyDescent="0.2">
      <c r="A58" s="120"/>
      <c r="B58" s="119" t="s">
        <v>107</v>
      </c>
      <c r="C58" s="113">
        <v>55.873462796571573</v>
      </c>
      <c r="D58" s="115">
        <v>13494</v>
      </c>
      <c r="E58" s="114">
        <v>14116</v>
      </c>
      <c r="F58" s="114">
        <v>14047</v>
      </c>
      <c r="G58" s="114">
        <v>14155</v>
      </c>
      <c r="H58" s="140">
        <v>13959</v>
      </c>
      <c r="I58" s="115">
        <v>-465</v>
      </c>
      <c r="J58" s="116">
        <v>-3.3311841822480122</v>
      </c>
    </row>
    <row r="59" spans="1:16" s="110" customFormat="1" ht="14.45" customHeight="1" x14ac:dyDescent="0.2">
      <c r="A59" s="118" t="s">
        <v>105</v>
      </c>
      <c r="B59" s="121" t="s">
        <v>108</v>
      </c>
      <c r="C59" s="113">
        <v>17.017928864229223</v>
      </c>
      <c r="D59" s="115">
        <v>4110</v>
      </c>
      <c r="E59" s="114">
        <v>4415</v>
      </c>
      <c r="F59" s="114">
        <v>4370</v>
      </c>
      <c r="G59" s="114">
        <v>4472</v>
      </c>
      <c r="H59" s="140">
        <v>4240</v>
      </c>
      <c r="I59" s="115">
        <v>-130</v>
      </c>
      <c r="J59" s="116">
        <v>-3.0660377358490565</v>
      </c>
    </row>
    <row r="60" spans="1:16" s="110" customFormat="1" ht="14.45" customHeight="1" x14ac:dyDescent="0.2">
      <c r="A60" s="118"/>
      <c r="B60" s="121" t="s">
        <v>109</v>
      </c>
      <c r="C60" s="113">
        <v>54.738934205622954</v>
      </c>
      <c r="D60" s="115">
        <v>13220</v>
      </c>
      <c r="E60" s="114">
        <v>14043</v>
      </c>
      <c r="F60" s="114">
        <v>13916</v>
      </c>
      <c r="G60" s="114">
        <v>13997</v>
      </c>
      <c r="H60" s="140">
        <v>13936</v>
      </c>
      <c r="I60" s="115">
        <v>-716</v>
      </c>
      <c r="J60" s="116">
        <v>-5.1377726750861079</v>
      </c>
    </row>
    <row r="61" spans="1:16" s="110" customFormat="1" ht="14.45" customHeight="1" x14ac:dyDescent="0.2">
      <c r="A61" s="118"/>
      <c r="B61" s="121" t="s">
        <v>110</v>
      </c>
      <c r="C61" s="113">
        <v>16.094571653347689</v>
      </c>
      <c r="D61" s="115">
        <v>3887</v>
      </c>
      <c r="E61" s="114">
        <v>3920</v>
      </c>
      <c r="F61" s="114">
        <v>3938</v>
      </c>
      <c r="G61" s="114">
        <v>3942</v>
      </c>
      <c r="H61" s="140">
        <v>3881</v>
      </c>
      <c r="I61" s="115">
        <v>6</v>
      </c>
      <c r="J61" s="116">
        <v>0.15459933006956969</v>
      </c>
    </row>
    <row r="62" spans="1:16" s="110" customFormat="1" ht="14.45" customHeight="1" x14ac:dyDescent="0.2">
      <c r="A62" s="120"/>
      <c r="B62" s="121" t="s">
        <v>111</v>
      </c>
      <c r="C62" s="113">
        <v>12.148565276800133</v>
      </c>
      <c r="D62" s="115">
        <v>2934</v>
      </c>
      <c r="E62" s="114">
        <v>2952</v>
      </c>
      <c r="F62" s="114">
        <v>2912</v>
      </c>
      <c r="G62" s="114">
        <v>2876</v>
      </c>
      <c r="H62" s="140">
        <v>2833</v>
      </c>
      <c r="I62" s="115">
        <v>101</v>
      </c>
      <c r="J62" s="116">
        <v>3.5651253088598658</v>
      </c>
    </row>
    <row r="63" spans="1:16" s="110" customFormat="1" ht="14.45" customHeight="1" x14ac:dyDescent="0.2">
      <c r="A63" s="120"/>
      <c r="B63" s="121" t="s">
        <v>112</v>
      </c>
      <c r="C63" s="113">
        <v>1.2960125874704982</v>
      </c>
      <c r="D63" s="115">
        <v>313</v>
      </c>
      <c r="E63" s="114">
        <v>278</v>
      </c>
      <c r="F63" s="114">
        <v>275</v>
      </c>
      <c r="G63" s="114">
        <v>226</v>
      </c>
      <c r="H63" s="140">
        <v>234</v>
      </c>
      <c r="I63" s="115">
        <v>79</v>
      </c>
      <c r="J63" s="116">
        <v>33.760683760683762</v>
      </c>
    </row>
    <row r="64" spans="1:16" s="110" customFormat="1" ht="14.45" customHeight="1" x14ac:dyDescent="0.2">
      <c r="A64" s="120" t="s">
        <v>113</v>
      </c>
      <c r="B64" s="119" t="s">
        <v>116</v>
      </c>
      <c r="C64" s="113">
        <v>73.404827957434478</v>
      </c>
      <c r="D64" s="115">
        <v>17728</v>
      </c>
      <c r="E64" s="114">
        <v>18526</v>
      </c>
      <c r="F64" s="114">
        <v>18504</v>
      </c>
      <c r="G64" s="114">
        <v>18595</v>
      </c>
      <c r="H64" s="140">
        <v>18305</v>
      </c>
      <c r="I64" s="115">
        <v>-577</v>
      </c>
      <c r="J64" s="116">
        <v>-3.1521442228899206</v>
      </c>
    </row>
    <row r="65" spans="1:10" s="110" customFormat="1" ht="14.45" customHeight="1" x14ac:dyDescent="0.2">
      <c r="A65" s="123"/>
      <c r="B65" s="124" t="s">
        <v>117</v>
      </c>
      <c r="C65" s="125">
        <v>26.181110513022237</v>
      </c>
      <c r="D65" s="143">
        <v>6323</v>
      </c>
      <c r="E65" s="144">
        <v>6710</v>
      </c>
      <c r="F65" s="144">
        <v>6546</v>
      </c>
      <c r="G65" s="144">
        <v>6599</v>
      </c>
      <c r="H65" s="145">
        <v>6492</v>
      </c>
      <c r="I65" s="143">
        <v>-169</v>
      </c>
      <c r="J65" s="146">
        <v>-2.6032039433148491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21262</v>
      </c>
      <c r="G11" s="114">
        <v>22620</v>
      </c>
      <c r="H11" s="114">
        <v>22901</v>
      </c>
      <c r="I11" s="114">
        <v>22956</v>
      </c>
      <c r="J11" s="140">
        <v>22623</v>
      </c>
      <c r="K11" s="114">
        <v>-1361</v>
      </c>
      <c r="L11" s="116">
        <v>-6.0160014144896783</v>
      </c>
    </row>
    <row r="12" spans="1:17" s="110" customFormat="1" ht="24" customHeight="1" x14ac:dyDescent="0.2">
      <c r="A12" s="604" t="s">
        <v>185</v>
      </c>
      <c r="B12" s="605"/>
      <c r="C12" s="605"/>
      <c r="D12" s="606"/>
      <c r="E12" s="113">
        <v>43.744708870285017</v>
      </c>
      <c r="F12" s="115">
        <v>9301</v>
      </c>
      <c r="G12" s="114">
        <v>10150</v>
      </c>
      <c r="H12" s="114">
        <v>10318</v>
      </c>
      <c r="I12" s="114">
        <v>10361</v>
      </c>
      <c r="J12" s="140">
        <v>10174</v>
      </c>
      <c r="K12" s="114">
        <v>-873</v>
      </c>
      <c r="L12" s="116">
        <v>-8.5806958914881069</v>
      </c>
    </row>
    <row r="13" spans="1:17" s="110" customFormat="1" ht="15" customHeight="1" x14ac:dyDescent="0.2">
      <c r="A13" s="120"/>
      <c r="B13" s="612" t="s">
        <v>107</v>
      </c>
      <c r="C13" s="612"/>
      <c r="E13" s="113">
        <v>56.255291129714983</v>
      </c>
      <c r="F13" s="115">
        <v>11961</v>
      </c>
      <c r="G13" s="114">
        <v>12470</v>
      </c>
      <c r="H13" s="114">
        <v>12583</v>
      </c>
      <c r="I13" s="114">
        <v>12595</v>
      </c>
      <c r="J13" s="140">
        <v>12449</v>
      </c>
      <c r="K13" s="114">
        <v>-488</v>
      </c>
      <c r="L13" s="116">
        <v>-3.9199935737810265</v>
      </c>
    </row>
    <row r="14" spans="1:17" s="110" customFormat="1" ht="22.5" customHeight="1" x14ac:dyDescent="0.2">
      <c r="A14" s="604" t="s">
        <v>186</v>
      </c>
      <c r="B14" s="605"/>
      <c r="C14" s="605"/>
      <c r="D14" s="606"/>
      <c r="E14" s="113">
        <v>14.721098673690152</v>
      </c>
      <c r="F14" s="115">
        <v>3130</v>
      </c>
      <c r="G14" s="114">
        <v>3382</v>
      </c>
      <c r="H14" s="114">
        <v>3479</v>
      </c>
      <c r="I14" s="114">
        <v>3562</v>
      </c>
      <c r="J14" s="140">
        <v>3399</v>
      </c>
      <c r="K14" s="114">
        <v>-269</v>
      </c>
      <c r="L14" s="116">
        <v>-7.9140923801117973</v>
      </c>
    </row>
    <row r="15" spans="1:17" s="110" customFormat="1" ht="15" customHeight="1" x14ac:dyDescent="0.2">
      <c r="A15" s="120"/>
      <c r="B15" s="119"/>
      <c r="C15" s="258" t="s">
        <v>106</v>
      </c>
      <c r="E15" s="113">
        <v>49.904153354632591</v>
      </c>
      <c r="F15" s="115">
        <v>1562</v>
      </c>
      <c r="G15" s="114">
        <v>1730</v>
      </c>
      <c r="H15" s="114">
        <v>1770</v>
      </c>
      <c r="I15" s="114">
        <v>1819</v>
      </c>
      <c r="J15" s="140">
        <v>1734</v>
      </c>
      <c r="K15" s="114">
        <v>-172</v>
      </c>
      <c r="L15" s="116">
        <v>-9.9192618223760096</v>
      </c>
    </row>
    <row r="16" spans="1:17" s="110" customFormat="1" ht="15" customHeight="1" x14ac:dyDescent="0.2">
      <c r="A16" s="120"/>
      <c r="B16" s="119"/>
      <c r="C16" s="258" t="s">
        <v>107</v>
      </c>
      <c r="E16" s="113">
        <v>50.095846645367409</v>
      </c>
      <c r="F16" s="115">
        <v>1568</v>
      </c>
      <c r="G16" s="114">
        <v>1652</v>
      </c>
      <c r="H16" s="114">
        <v>1709</v>
      </c>
      <c r="I16" s="114">
        <v>1743</v>
      </c>
      <c r="J16" s="140">
        <v>1665</v>
      </c>
      <c r="K16" s="114">
        <v>-97</v>
      </c>
      <c r="L16" s="116">
        <v>-5.8258258258258255</v>
      </c>
    </row>
    <row r="17" spans="1:12" s="110" customFormat="1" ht="15" customHeight="1" x14ac:dyDescent="0.2">
      <c r="A17" s="120"/>
      <c r="B17" s="121" t="s">
        <v>109</v>
      </c>
      <c r="C17" s="258"/>
      <c r="E17" s="113">
        <v>54.792587715172608</v>
      </c>
      <c r="F17" s="115">
        <v>11650</v>
      </c>
      <c r="G17" s="114">
        <v>12620</v>
      </c>
      <c r="H17" s="114">
        <v>12802</v>
      </c>
      <c r="I17" s="114">
        <v>12791</v>
      </c>
      <c r="J17" s="140">
        <v>12745</v>
      </c>
      <c r="K17" s="114">
        <v>-1095</v>
      </c>
      <c r="L17" s="116">
        <v>-8.5916045508042362</v>
      </c>
    </row>
    <row r="18" spans="1:12" s="110" customFormat="1" ht="15" customHeight="1" x14ac:dyDescent="0.2">
      <c r="A18" s="120"/>
      <c r="B18" s="119"/>
      <c r="C18" s="258" t="s">
        <v>106</v>
      </c>
      <c r="E18" s="113">
        <v>41.982832618025753</v>
      </c>
      <c r="F18" s="115">
        <v>4891</v>
      </c>
      <c r="G18" s="114">
        <v>5467</v>
      </c>
      <c r="H18" s="114">
        <v>5585</v>
      </c>
      <c r="I18" s="114">
        <v>5578</v>
      </c>
      <c r="J18" s="140">
        <v>5517</v>
      </c>
      <c r="K18" s="114">
        <v>-626</v>
      </c>
      <c r="L18" s="116">
        <v>-11.346746420155881</v>
      </c>
    </row>
    <row r="19" spans="1:12" s="110" customFormat="1" ht="15" customHeight="1" x14ac:dyDescent="0.2">
      <c r="A19" s="120"/>
      <c r="B19" s="119"/>
      <c r="C19" s="258" t="s">
        <v>107</v>
      </c>
      <c r="E19" s="113">
        <v>58.017167381974247</v>
      </c>
      <c r="F19" s="115">
        <v>6759</v>
      </c>
      <c r="G19" s="114">
        <v>7153</v>
      </c>
      <c r="H19" s="114">
        <v>7217</v>
      </c>
      <c r="I19" s="114">
        <v>7213</v>
      </c>
      <c r="J19" s="140">
        <v>7228</v>
      </c>
      <c r="K19" s="114">
        <v>-469</v>
      </c>
      <c r="L19" s="116">
        <v>-6.4886552296624238</v>
      </c>
    </row>
    <row r="20" spans="1:12" s="110" customFormat="1" ht="15" customHeight="1" x14ac:dyDescent="0.2">
      <c r="A20" s="120"/>
      <c r="B20" s="121" t="s">
        <v>110</v>
      </c>
      <c r="C20" s="258"/>
      <c r="E20" s="113">
        <v>17.552440974508514</v>
      </c>
      <c r="F20" s="115">
        <v>3732</v>
      </c>
      <c r="G20" s="114">
        <v>3799</v>
      </c>
      <c r="H20" s="114">
        <v>3830</v>
      </c>
      <c r="I20" s="114">
        <v>3853</v>
      </c>
      <c r="J20" s="140">
        <v>3765</v>
      </c>
      <c r="K20" s="114">
        <v>-33</v>
      </c>
      <c r="L20" s="116">
        <v>-0.87649402390438247</v>
      </c>
    </row>
    <row r="21" spans="1:12" s="110" customFormat="1" ht="15" customHeight="1" x14ac:dyDescent="0.2">
      <c r="A21" s="120"/>
      <c r="B21" s="119"/>
      <c r="C21" s="258" t="s">
        <v>106</v>
      </c>
      <c r="E21" s="113">
        <v>38.076098606645232</v>
      </c>
      <c r="F21" s="115">
        <v>1421</v>
      </c>
      <c r="G21" s="114">
        <v>1452</v>
      </c>
      <c r="H21" s="114">
        <v>1465</v>
      </c>
      <c r="I21" s="114">
        <v>1486</v>
      </c>
      <c r="J21" s="140">
        <v>1458</v>
      </c>
      <c r="K21" s="114">
        <v>-37</v>
      </c>
      <c r="L21" s="116">
        <v>-2.5377229080932784</v>
      </c>
    </row>
    <row r="22" spans="1:12" s="110" customFormat="1" ht="15" customHeight="1" x14ac:dyDescent="0.2">
      <c r="A22" s="120"/>
      <c r="B22" s="119"/>
      <c r="C22" s="258" t="s">
        <v>107</v>
      </c>
      <c r="E22" s="113">
        <v>61.923901393354768</v>
      </c>
      <c r="F22" s="115">
        <v>2311</v>
      </c>
      <c r="G22" s="114">
        <v>2347</v>
      </c>
      <c r="H22" s="114">
        <v>2365</v>
      </c>
      <c r="I22" s="114">
        <v>2367</v>
      </c>
      <c r="J22" s="140">
        <v>2307</v>
      </c>
      <c r="K22" s="114">
        <v>4</v>
      </c>
      <c r="L22" s="116">
        <v>0.17338534893801474</v>
      </c>
    </row>
    <row r="23" spans="1:12" s="110" customFormat="1" ht="15" customHeight="1" x14ac:dyDescent="0.2">
      <c r="A23" s="120"/>
      <c r="B23" s="121" t="s">
        <v>111</v>
      </c>
      <c r="C23" s="258"/>
      <c r="E23" s="113">
        <v>12.933872636628728</v>
      </c>
      <c r="F23" s="115">
        <v>2750</v>
      </c>
      <c r="G23" s="114">
        <v>2819</v>
      </c>
      <c r="H23" s="114">
        <v>2790</v>
      </c>
      <c r="I23" s="114">
        <v>2750</v>
      </c>
      <c r="J23" s="140">
        <v>2714</v>
      </c>
      <c r="K23" s="114">
        <v>36</v>
      </c>
      <c r="L23" s="116">
        <v>1.3264554163596167</v>
      </c>
    </row>
    <row r="24" spans="1:12" s="110" customFormat="1" ht="15" customHeight="1" x14ac:dyDescent="0.2">
      <c r="A24" s="120"/>
      <c r="B24" s="119"/>
      <c r="C24" s="258" t="s">
        <v>106</v>
      </c>
      <c r="E24" s="113">
        <v>51.890909090909091</v>
      </c>
      <c r="F24" s="115">
        <v>1427</v>
      </c>
      <c r="G24" s="114">
        <v>1501</v>
      </c>
      <c r="H24" s="114">
        <v>1498</v>
      </c>
      <c r="I24" s="114">
        <v>1478</v>
      </c>
      <c r="J24" s="140">
        <v>1465</v>
      </c>
      <c r="K24" s="114">
        <v>-38</v>
      </c>
      <c r="L24" s="116">
        <v>-2.5938566552901023</v>
      </c>
    </row>
    <row r="25" spans="1:12" s="110" customFormat="1" ht="15" customHeight="1" x14ac:dyDescent="0.2">
      <c r="A25" s="120"/>
      <c r="B25" s="119"/>
      <c r="C25" s="258" t="s">
        <v>107</v>
      </c>
      <c r="E25" s="113">
        <v>48.109090909090909</v>
      </c>
      <c r="F25" s="115">
        <v>1323</v>
      </c>
      <c r="G25" s="114">
        <v>1318</v>
      </c>
      <c r="H25" s="114">
        <v>1292</v>
      </c>
      <c r="I25" s="114">
        <v>1272</v>
      </c>
      <c r="J25" s="140">
        <v>1249</v>
      </c>
      <c r="K25" s="114">
        <v>74</v>
      </c>
      <c r="L25" s="116">
        <v>5.924739791833467</v>
      </c>
    </row>
    <row r="26" spans="1:12" s="110" customFormat="1" ht="15" customHeight="1" x14ac:dyDescent="0.2">
      <c r="A26" s="120"/>
      <c r="C26" s="121" t="s">
        <v>187</v>
      </c>
      <c r="D26" s="110" t="s">
        <v>188</v>
      </c>
      <c r="E26" s="113">
        <v>1.3122001693161509</v>
      </c>
      <c r="F26" s="115">
        <v>279</v>
      </c>
      <c r="G26" s="114">
        <v>262</v>
      </c>
      <c r="H26" s="114">
        <v>276</v>
      </c>
      <c r="I26" s="114">
        <v>231</v>
      </c>
      <c r="J26" s="140">
        <v>233</v>
      </c>
      <c r="K26" s="114">
        <v>46</v>
      </c>
      <c r="L26" s="116">
        <v>19.742489270386265</v>
      </c>
    </row>
    <row r="27" spans="1:12" s="110" customFormat="1" ht="15" customHeight="1" x14ac:dyDescent="0.2">
      <c r="A27" s="120"/>
      <c r="B27" s="119"/>
      <c r="D27" s="259" t="s">
        <v>106</v>
      </c>
      <c r="E27" s="113">
        <v>44.086021505376344</v>
      </c>
      <c r="F27" s="115">
        <v>123</v>
      </c>
      <c r="G27" s="114">
        <v>129</v>
      </c>
      <c r="H27" s="114">
        <v>143</v>
      </c>
      <c r="I27" s="114">
        <v>118</v>
      </c>
      <c r="J27" s="140">
        <v>119</v>
      </c>
      <c r="K27" s="114">
        <v>4</v>
      </c>
      <c r="L27" s="116">
        <v>3.3613445378151261</v>
      </c>
    </row>
    <row r="28" spans="1:12" s="110" customFormat="1" ht="15" customHeight="1" x14ac:dyDescent="0.2">
      <c r="A28" s="120"/>
      <c r="B28" s="119"/>
      <c r="D28" s="259" t="s">
        <v>107</v>
      </c>
      <c r="E28" s="113">
        <v>55.913978494623656</v>
      </c>
      <c r="F28" s="115">
        <v>156</v>
      </c>
      <c r="G28" s="114">
        <v>133</v>
      </c>
      <c r="H28" s="114">
        <v>133</v>
      </c>
      <c r="I28" s="114">
        <v>113</v>
      </c>
      <c r="J28" s="140">
        <v>114</v>
      </c>
      <c r="K28" s="114">
        <v>42</v>
      </c>
      <c r="L28" s="116">
        <v>36.842105263157897</v>
      </c>
    </row>
    <row r="29" spans="1:12" s="110" customFormat="1" ht="24" customHeight="1" x14ac:dyDescent="0.2">
      <c r="A29" s="604" t="s">
        <v>189</v>
      </c>
      <c r="B29" s="605"/>
      <c r="C29" s="605"/>
      <c r="D29" s="606"/>
      <c r="E29" s="113">
        <v>73.793622424983539</v>
      </c>
      <c r="F29" s="115">
        <v>15690</v>
      </c>
      <c r="G29" s="114">
        <v>16554</v>
      </c>
      <c r="H29" s="114">
        <v>16782</v>
      </c>
      <c r="I29" s="114">
        <v>16782</v>
      </c>
      <c r="J29" s="140">
        <v>16622</v>
      </c>
      <c r="K29" s="114">
        <v>-932</v>
      </c>
      <c r="L29" s="116">
        <v>-5.6070268319095176</v>
      </c>
    </row>
    <row r="30" spans="1:12" s="110" customFormat="1" ht="15" customHeight="1" x14ac:dyDescent="0.2">
      <c r="A30" s="120"/>
      <c r="B30" s="119"/>
      <c r="C30" s="258" t="s">
        <v>106</v>
      </c>
      <c r="E30" s="113">
        <v>42.950924155513064</v>
      </c>
      <c r="F30" s="115">
        <v>6739</v>
      </c>
      <c r="G30" s="114">
        <v>7250</v>
      </c>
      <c r="H30" s="114">
        <v>7343</v>
      </c>
      <c r="I30" s="114">
        <v>7311</v>
      </c>
      <c r="J30" s="140">
        <v>7249</v>
      </c>
      <c r="K30" s="114">
        <v>-510</v>
      </c>
      <c r="L30" s="116">
        <v>-7.0354531659539248</v>
      </c>
    </row>
    <row r="31" spans="1:12" s="110" customFormat="1" ht="15" customHeight="1" x14ac:dyDescent="0.2">
      <c r="A31" s="120"/>
      <c r="B31" s="119"/>
      <c r="C31" s="258" t="s">
        <v>107</v>
      </c>
      <c r="E31" s="113">
        <v>57.049075844486936</v>
      </c>
      <c r="F31" s="115">
        <v>8951</v>
      </c>
      <c r="G31" s="114">
        <v>9304</v>
      </c>
      <c r="H31" s="114">
        <v>9439</v>
      </c>
      <c r="I31" s="114">
        <v>9471</v>
      </c>
      <c r="J31" s="140">
        <v>9373</v>
      </c>
      <c r="K31" s="114">
        <v>-422</v>
      </c>
      <c r="L31" s="116">
        <v>-4.502293822682172</v>
      </c>
    </row>
    <row r="32" spans="1:12" s="110" customFormat="1" ht="15" customHeight="1" x14ac:dyDescent="0.2">
      <c r="A32" s="120"/>
      <c r="B32" s="119" t="s">
        <v>117</v>
      </c>
      <c r="C32" s="258"/>
      <c r="E32" s="113">
        <v>25.754867839337784</v>
      </c>
      <c r="F32" s="114">
        <v>5476</v>
      </c>
      <c r="G32" s="114">
        <v>5971</v>
      </c>
      <c r="H32" s="114">
        <v>6026</v>
      </c>
      <c r="I32" s="114">
        <v>6083</v>
      </c>
      <c r="J32" s="140">
        <v>5916</v>
      </c>
      <c r="K32" s="114">
        <v>-440</v>
      </c>
      <c r="L32" s="116">
        <v>-7.4374577417173766</v>
      </c>
    </row>
    <row r="33" spans="1:12" s="110" customFormat="1" ht="15" customHeight="1" x14ac:dyDescent="0.2">
      <c r="A33" s="120"/>
      <c r="B33" s="119"/>
      <c r="C33" s="258" t="s">
        <v>106</v>
      </c>
      <c r="E33" s="113">
        <v>46.292914536157781</v>
      </c>
      <c r="F33" s="114">
        <v>2535</v>
      </c>
      <c r="G33" s="114">
        <v>2874</v>
      </c>
      <c r="H33" s="114">
        <v>2945</v>
      </c>
      <c r="I33" s="114">
        <v>3023</v>
      </c>
      <c r="J33" s="140">
        <v>2901</v>
      </c>
      <c r="K33" s="114">
        <v>-366</v>
      </c>
      <c r="L33" s="116">
        <v>-12.616339193381593</v>
      </c>
    </row>
    <row r="34" spans="1:12" s="110" customFormat="1" ht="15" customHeight="1" x14ac:dyDescent="0.2">
      <c r="A34" s="120"/>
      <c r="B34" s="119"/>
      <c r="C34" s="258" t="s">
        <v>107</v>
      </c>
      <c r="E34" s="113">
        <v>53.707085463842219</v>
      </c>
      <c r="F34" s="114">
        <v>2941</v>
      </c>
      <c r="G34" s="114">
        <v>3097</v>
      </c>
      <c r="H34" s="114">
        <v>3081</v>
      </c>
      <c r="I34" s="114">
        <v>3060</v>
      </c>
      <c r="J34" s="140">
        <v>3015</v>
      </c>
      <c r="K34" s="114">
        <v>-74</v>
      </c>
      <c r="L34" s="116">
        <v>-2.4543946932006633</v>
      </c>
    </row>
    <row r="35" spans="1:12" s="110" customFormat="1" ht="24" customHeight="1" x14ac:dyDescent="0.2">
      <c r="A35" s="604" t="s">
        <v>192</v>
      </c>
      <c r="B35" s="605"/>
      <c r="C35" s="605"/>
      <c r="D35" s="606"/>
      <c r="E35" s="113">
        <v>22.697770670680086</v>
      </c>
      <c r="F35" s="114">
        <v>4826</v>
      </c>
      <c r="G35" s="114">
        <v>5216</v>
      </c>
      <c r="H35" s="114">
        <v>5258</v>
      </c>
      <c r="I35" s="114">
        <v>5253</v>
      </c>
      <c r="J35" s="114">
        <v>5109</v>
      </c>
      <c r="K35" s="318">
        <v>-283</v>
      </c>
      <c r="L35" s="319">
        <v>-5.5392444705421804</v>
      </c>
    </row>
    <row r="36" spans="1:12" s="110" customFormat="1" ht="15" customHeight="1" x14ac:dyDescent="0.2">
      <c r="A36" s="120"/>
      <c r="B36" s="119"/>
      <c r="C36" s="258" t="s">
        <v>106</v>
      </c>
      <c r="E36" s="113">
        <v>48.031496062992126</v>
      </c>
      <c r="F36" s="114">
        <v>2318</v>
      </c>
      <c r="G36" s="114">
        <v>2558</v>
      </c>
      <c r="H36" s="114">
        <v>2594</v>
      </c>
      <c r="I36" s="114">
        <v>2598</v>
      </c>
      <c r="J36" s="114">
        <v>2490</v>
      </c>
      <c r="K36" s="318">
        <v>-172</v>
      </c>
      <c r="L36" s="116">
        <v>-6.9076305220883532</v>
      </c>
    </row>
    <row r="37" spans="1:12" s="110" customFormat="1" ht="15" customHeight="1" x14ac:dyDescent="0.2">
      <c r="A37" s="120"/>
      <c r="B37" s="119"/>
      <c r="C37" s="258" t="s">
        <v>107</v>
      </c>
      <c r="E37" s="113">
        <v>51.968503937007874</v>
      </c>
      <c r="F37" s="114">
        <v>2508</v>
      </c>
      <c r="G37" s="114">
        <v>2658</v>
      </c>
      <c r="H37" s="114">
        <v>2664</v>
      </c>
      <c r="I37" s="114">
        <v>2655</v>
      </c>
      <c r="J37" s="140">
        <v>2619</v>
      </c>
      <c r="K37" s="114">
        <v>-111</v>
      </c>
      <c r="L37" s="116">
        <v>-4.2382588774341352</v>
      </c>
    </row>
    <row r="38" spans="1:12" s="110" customFormat="1" ht="15" customHeight="1" x14ac:dyDescent="0.2">
      <c r="A38" s="120"/>
      <c r="B38" s="119" t="s">
        <v>328</v>
      </c>
      <c r="C38" s="258"/>
      <c r="E38" s="113">
        <v>47.64368356692691</v>
      </c>
      <c r="F38" s="114">
        <v>10130</v>
      </c>
      <c r="G38" s="114">
        <v>10664</v>
      </c>
      <c r="H38" s="114">
        <v>10806</v>
      </c>
      <c r="I38" s="114">
        <v>10817</v>
      </c>
      <c r="J38" s="140">
        <v>10612</v>
      </c>
      <c r="K38" s="114">
        <v>-482</v>
      </c>
      <c r="L38" s="116">
        <v>-4.542027892951376</v>
      </c>
    </row>
    <row r="39" spans="1:12" s="110" customFormat="1" ht="15" customHeight="1" x14ac:dyDescent="0.2">
      <c r="A39" s="120"/>
      <c r="B39" s="119"/>
      <c r="C39" s="258" t="s">
        <v>106</v>
      </c>
      <c r="E39" s="113">
        <v>43.692003948667328</v>
      </c>
      <c r="F39" s="115">
        <v>4426</v>
      </c>
      <c r="G39" s="114">
        <v>4760</v>
      </c>
      <c r="H39" s="114">
        <v>4854</v>
      </c>
      <c r="I39" s="114">
        <v>4822</v>
      </c>
      <c r="J39" s="140">
        <v>4736</v>
      </c>
      <c r="K39" s="114">
        <v>-310</v>
      </c>
      <c r="L39" s="116">
        <v>-6.5456081081081079</v>
      </c>
    </row>
    <row r="40" spans="1:12" s="110" customFormat="1" ht="15" customHeight="1" x14ac:dyDescent="0.2">
      <c r="A40" s="120"/>
      <c r="B40" s="119"/>
      <c r="C40" s="258" t="s">
        <v>107</v>
      </c>
      <c r="E40" s="113">
        <v>56.307996051332672</v>
      </c>
      <c r="F40" s="115">
        <v>5704</v>
      </c>
      <c r="G40" s="114">
        <v>5904</v>
      </c>
      <c r="H40" s="114">
        <v>5952</v>
      </c>
      <c r="I40" s="114">
        <v>5995</v>
      </c>
      <c r="J40" s="140">
        <v>5876</v>
      </c>
      <c r="K40" s="114">
        <v>-172</v>
      </c>
      <c r="L40" s="116">
        <v>-2.9271613342409801</v>
      </c>
    </row>
    <row r="41" spans="1:12" s="110" customFormat="1" ht="15" customHeight="1" x14ac:dyDescent="0.2">
      <c r="A41" s="120"/>
      <c r="B41" s="320" t="s">
        <v>516</v>
      </c>
      <c r="C41" s="258"/>
      <c r="E41" s="113">
        <v>7.5439751669645378</v>
      </c>
      <c r="F41" s="115">
        <v>1604</v>
      </c>
      <c r="G41" s="114">
        <v>1653</v>
      </c>
      <c r="H41" s="114">
        <v>1644</v>
      </c>
      <c r="I41" s="114">
        <v>1608</v>
      </c>
      <c r="J41" s="140">
        <v>1570</v>
      </c>
      <c r="K41" s="114">
        <v>34</v>
      </c>
      <c r="L41" s="116">
        <v>2.1656050955414012</v>
      </c>
    </row>
    <row r="42" spans="1:12" s="110" customFormat="1" ht="15" customHeight="1" x14ac:dyDescent="0.2">
      <c r="A42" s="120"/>
      <c r="B42" s="119"/>
      <c r="C42" s="268" t="s">
        <v>106</v>
      </c>
      <c r="D42" s="182"/>
      <c r="E42" s="113">
        <v>43.640897755610972</v>
      </c>
      <c r="F42" s="115">
        <v>700</v>
      </c>
      <c r="G42" s="114">
        <v>727</v>
      </c>
      <c r="H42" s="114">
        <v>735</v>
      </c>
      <c r="I42" s="114">
        <v>727</v>
      </c>
      <c r="J42" s="140">
        <v>708</v>
      </c>
      <c r="K42" s="114">
        <v>-8</v>
      </c>
      <c r="L42" s="116">
        <v>-1.1299435028248588</v>
      </c>
    </row>
    <row r="43" spans="1:12" s="110" customFormat="1" ht="15" customHeight="1" x14ac:dyDescent="0.2">
      <c r="A43" s="120"/>
      <c r="B43" s="119"/>
      <c r="C43" s="268" t="s">
        <v>107</v>
      </c>
      <c r="D43" s="182"/>
      <c r="E43" s="113">
        <v>56.359102244389028</v>
      </c>
      <c r="F43" s="115">
        <v>904</v>
      </c>
      <c r="G43" s="114">
        <v>926</v>
      </c>
      <c r="H43" s="114">
        <v>909</v>
      </c>
      <c r="I43" s="114">
        <v>881</v>
      </c>
      <c r="J43" s="140">
        <v>862</v>
      </c>
      <c r="K43" s="114">
        <v>42</v>
      </c>
      <c r="L43" s="116">
        <v>4.872389791183295</v>
      </c>
    </row>
    <row r="44" spans="1:12" s="110" customFormat="1" ht="15" customHeight="1" x14ac:dyDescent="0.2">
      <c r="A44" s="120"/>
      <c r="B44" s="119" t="s">
        <v>205</v>
      </c>
      <c r="C44" s="268"/>
      <c r="D44" s="182"/>
      <c r="E44" s="113">
        <v>22.114570595428464</v>
      </c>
      <c r="F44" s="115">
        <v>4702</v>
      </c>
      <c r="G44" s="114">
        <v>5087</v>
      </c>
      <c r="H44" s="114">
        <v>5193</v>
      </c>
      <c r="I44" s="114">
        <v>5278</v>
      </c>
      <c r="J44" s="140">
        <v>5332</v>
      </c>
      <c r="K44" s="114">
        <v>-630</v>
      </c>
      <c r="L44" s="116">
        <v>-11.815453863465866</v>
      </c>
    </row>
    <row r="45" spans="1:12" s="110" customFormat="1" ht="15" customHeight="1" x14ac:dyDescent="0.2">
      <c r="A45" s="120"/>
      <c r="B45" s="119"/>
      <c r="C45" s="268" t="s">
        <v>106</v>
      </c>
      <c r="D45" s="182"/>
      <c r="E45" s="113">
        <v>39.493832411739682</v>
      </c>
      <c r="F45" s="115">
        <v>1857</v>
      </c>
      <c r="G45" s="114">
        <v>2105</v>
      </c>
      <c r="H45" s="114">
        <v>2135</v>
      </c>
      <c r="I45" s="114">
        <v>2214</v>
      </c>
      <c r="J45" s="140">
        <v>2240</v>
      </c>
      <c r="K45" s="114">
        <v>-383</v>
      </c>
      <c r="L45" s="116">
        <v>-17.098214285714285</v>
      </c>
    </row>
    <row r="46" spans="1:12" s="110" customFormat="1" ht="15" customHeight="1" x14ac:dyDescent="0.2">
      <c r="A46" s="123"/>
      <c r="B46" s="124"/>
      <c r="C46" s="260" t="s">
        <v>107</v>
      </c>
      <c r="D46" s="261"/>
      <c r="E46" s="125">
        <v>60.506167588260318</v>
      </c>
      <c r="F46" s="143">
        <v>2845</v>
      </c>
      <c r="G46" s="144">
        <v>2982</v>
      </c>
      <c r="H46" s="144">
        <v>3058</v>
      </c>
      <c r="I46" s="144">
        <v>3064</v>
      </c>
      <c r="J46" s="145">
        <v>3092</v>
      </c>
      <c r="K46" s="144">
        <v>-247</v>
      </c>
      <c r="L46" s="146">
        <v>-7.9883570504527812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21262</v>
      </c>
      <c r="E11" s="114">
        <v>22620</v>
      </c>
      <c r="F11" s="114">
        <v>22901</v>
      </c>
      <c r="G11" s="114">
        <v>22956</v>
      </c>
      <c r="H11" s="140">
        <v>22623</v>
      </c>
      <c r="I11" s="115">
        <v>-1361</v>
      </c>
      <c r="J11" s="116">
        <v>-6.0160014144896783</v>
      </c>
    </row>
    <row r="12" spans="1:15" s="110" customFormat="1" ht="24.95" customHeight="1" x14ac:dyDescent="0.2">
      <c r="A12" s="193" t="s">
        <v>132</v>
      </c>
      <c r="B12" s="194" t="s">
        <v>133</v>
      </c>
      <c r="C12" s="113">
        <v>0.60201298090490074</v>
      </c>
      <c r="D12" s="115">
        <v>128</v>
      </c>
      <c r="E12" s="114">
        <v>128</v>
      </c>
      <c r="F12" s="114">
        <v>128</v>
      </c>
      <c r="G12" s="114">
        <v>124</v>
      </c>
      <c r="H12" s="140">
        <v>114</v>
      </c>
      <c r="I12" s="115">
        <v>14</v>
      </c>
      <c r="J12" s="116">
        <v>12.280701754385966</v>
      </c>
    </row>
    <row r="13" spans="1:15" s="110" customFormat="1" ht="24.95" customHeight="1" x14ac:dyDescent="0.2">
      <c r="A13" s="193" t="s">
        <v>134</v>
      </c>
      <c r="B13" s="199" t="s">
        <v>214</v>
      </c>
      <c r="C13" s="113">
        <v>0.37625811306556295</v>
      </c>
      <c r="D13" s="115">
        <v>80</v>
      </c>
      <c r="E13" s="114">
        <v>91</v>
      </c>
      <c r="F13" s="114">
        <v>89</v>
      </c>
      <c r="G13" s="114">
        <v>94</v>
      </c>
      <c r="H13" s="140">
        <v>105</v>
      </c>
      <c r="I13" s="115">
        <v>-25</v>
      </c>
      <c r="J13" s="116">
        <v>-23.80952380952381</v>
      </c>
    </row>
    <row r="14" spans="1:15" s="287" customFormat="1" ht="24.95" customHeight="1" x14ac:dyDescent="0.2">
      <c r="A14" s="193" t="s">
        <v>215</v>
      </c>
      <c r="B14" s="199" t="s">
        <v>137</v>
      </c>
      <c r="C14" s="113">
        <v>3.8707553381619793</v>
      </c>
      <c r="D14" s="115">
        <v>823</v>
      </c>
      <c r="E14" s="114">
        <v>877</v>
      </c>
      <c r="F14" s="114">
        <v>881</v>
      </c>
      <c r="G14" s="114">
        <v>901</v>
      </c>
      <c r="H14" s="140">
        <v>897</v>
      </c>
      <c r="I14" s="115">
        <v>-74</v>
      </c>
      <c r="J14" s="116">
        <v>-8.2497212931995545</v>
      </c>
      <c r="K14" s="110"/>
      <c r="L14" s="110"/>
      <c r="M14" s="110"/>
      <c r="N14" s="110"/>
      <c r="O14" s="110"/>
    </row>
    <row r="15" spans="1:15" s="110" customFormat="1" ht="24.95" customHeight="1" x14ac:dyDescent="0.2">
      <c r="A15" s="193" t="s">
        <v>216</v>
      </c>
      <c r="B15" s="199" t="s">
        <v>217</v>
      </c>
      <c r="C15" s="113">
        <v>1.4391872824757783</v>
      </c>
      <c r="D15" s="115">
        <v>306</v>
      </c>
      <c r="E15" s="114">
        <v>337</v>
      </c>
      <c r="F15" s="114">
        <v>345</v>
      </c>
      <c r="G15" s="114">
        <v>356</v>
      </c>
      <c r="H15" s="140">
        <v>346</v>
      </c>
      <c r="I15" s="115">
        <v>-40</v>
      </c>
      <c r="J15" s="116">
        <v>-11.560693641618498</v>
      </c>
    </row>
    <row r="16" spans="1:15" s="287" customFormat="1" ht="24.95" customHeight="1" x14ac:dyDescent="0.2">
      <c r="A16" s="193" t="s">
        <v>218</v>
      </c>
      <c r="B16" s="199" t="s">
        <v>141</v>
      </c>
      <c r="C16" s="113">
        <v>1.9048066973944127</v>
      </c>
      <c r="D16" s="115">
        <v>405</v>
      </c>
      <c r="E16" s="114">
        <v>423</v>
      </c>
      <c r="F16" s="114">
        <v>422</v>
      </c>
      <c r="G16" s="114">
        <v>436</v>
      </c>
      <c r="H16" s="140">
        <v>427</v>
      </c>
      <c r="I16" s="115">
        <v>-22</v>
      </c>
      <c r="J16" s="116">
        <v>-5.1522248243559723</v>
      </c>
      <c r="K16" s="110"/>
      <c r="L16" s="110"/>
      <c r="M16" s="110"/>
      <c r="N16" s="110"/>
      <c r="O16" s="110"/>
    </row>
    <row r="17" spans="1:15" s="110" customFormat="1" ht="24.95" customHeight="1" x14ac:dyDescent="0.2">
      <c r="A17" s="193" t="s">
        <v>142</v>
      </c>
      <c r="B17" s="199" t="s">
        <v>220</v>
      </c>
      <c r="C17" s="113">
        <v>0.52676135829178816</v>
      </c>
      <c r="D17" s="115">
        <v>112</v>
      </c>
      <c r="E17" s="114">
        <v>117</v>
      </c>
      <c r="F17" s="114">
        <v>114</v>
      </c>
      <c r="G17" s="114">
        <v>109</v>
      </c>
      <c r="H17" s="140">
        <v>124</v>
      </c>
      <c r="I17" s="115">
        <v>-12</v>
      </c>
      <c r="J17" s="116">
        <v>-9.67741935483871</v>
      </c>
    </row>
    <row r="18" spans="1:15" s="287" customFormat="1" ht="24.95" customHeight="1" x14ac:dyDescent="0.2">
      <c r="A18" s="201" t="s">
        <v>144</v>
      </c>
      <c r="B18" s="202" t="s">
        <v>145</v>
      </c>
      <c r="C18" s="113">
        <v>3.9507101871884114</v>
      </c>
      <c r="D18" s="115">
        <v>840</v>
      </c>
      <c r="E18" s="114">
        <v>869</v>
      </c>
      <c r="F18" s="114">
        <v>874</v>
      </c>
      <c r="G18" s="114">
        <v>879</v>
      </c>
      <c r="H18" s="140">
        <v>866</v>
      </c>
      <c r="I18" s="115">
        <v>-26</v>
      </c>
      <c r="J18" s="116">
        <v>-3.0023094688221708</v>
      </c>
      <c r="K18" s="110"/>
      <c r="L18" s="110"/>
      <c r="M18" s="110"/>
      <c r="N18" s="110"/>
      <c r="O18" s="110"/>
    </row>
    <row r="19" spans="1:15" s="110" customFormat="1" ht="24.95" customHeight="1" x14ac:dyDescent="0.2">
      <c r="A19" s="193" t="s">
        <v>146</v>
      </c>
      <c r="B19" s="199" t="s">
        <v>147</v>
      </c>
      <c r="C19" s="113">
        <v>17.213808672749508</v>
      </c>
      <c r="D19" s="115">
        <v>3660</v>
      </c>
      <c r="E19" s="114">
        <v>3659</v>
      </c>
      <c r="F19" s="114">
        <v>3614</v>
      </c>
      <c r="G19" s="114">
        <v>3621</v>
      </c>
      <c r="H19" s="140">
        <v>3574</v>
      </c>
      <c r="I19" s="115">
        <v>86</v>
      </c>
      <c r="J19" s="116">
        <v>2.4062674874090653</v>
      </c>
    </row>
    <row r="20" spans="1:15" s="287" customFormat="1" ht="24.95" customHeight="1" x14ac:dyDescent="0.2">
      <c r="A20" s="193" t="s">
        <v>148</v>
      </c>
      <c r="B20" s="199" t="s">
        <v>149</v>
      </c>
      <c r="C20" s="113">
        <v>8.3529301100554978</v>
      </c>
      <c r="D20" s="115">
        <v>1776</v>
      </c>
      <c r="E20" s="114">
        <v>1934</v>
      </c>
      <c r="F20" s="114">
        <v>2004</v>
      </c>
      <c r="G20" s="114">
        <v>2020</v>
      </c>
      <c r="H20" s="140">
        <v>2015</v>
      </c>
      <c r="I20" s="115">
        <v>-239</v>
      </c>
      <c r="J20" s="116">
        <v>-11.861042183622828</v>
      </c>
      <c r="K20" s="110"/>
      <c r="L20" s="110"/>
      <c r="M20" s="110"/>
      <c r="N20" s="110"/>
      <c r="O20" s="110"/>
    </row>
    <row r="21" spans="1:15" s="110" customFormat="1" ht="24.95" customHeight="1" x14ac:dyDescent="0.2">
      <c r="A21" s="201" t="s">
        <v>150</v>
      </c>
      <c r="B21" s="202" t="s">
        <v>151</v>
      </c>
      <c r="C21" s="113">
        <v>7.6098203367510111</v>
      </c>
      <c r="D21" s="115">
        <v>1618</v>
      </c>
      <c r="E21" s="114">
        <v>1881</v>
      </c>
      <c r="F21" s="114">
        <v>2009</v>
      </c>
      <c r="G21" s="114">
        <v>1993</v>
      </c>
      <c r="H21" s="140">
        <v>1838</v>
      </c>
      <c r="I21" s="115">
        <v>-220</v>
      </c>
      <c r="J21" s="116">
        <v>-11.969532100108815</v>
      </c>
    </row>
    <row r="22" spans="1:15" s="110" customFormat="1" ht="24.95" customHeight="1" x14ac:dyDescent="0.2">
      <c r="A22" s="201" t="s">
        <v>152</v>
      </c>
      <c r="B22" s="199" t="s">
        <v>153</v>
      </c>
      <c r="C22" s="113">
        <v>1.8577744332612172</v>
      </c>
      <c r="D22" s="115">
        <v>395</v>
      </c>
      <c r="E22" s="114">
        <v>408</v>
      </c>
      <c r="F22" s="114">
        <v>421</v>
      </c>
      <c r="G22" s="114">
        <v>421</v>
      </c>
      <c r="H22" s="140">
        <v>427</v>
      </c>
      <c r="I22" s="115">
        <v>-32</v>
      </c>
      <c r="J22" s="116">
        <v>-7.4941451990632322</v>
      </c>
    </row>
    <row r="23" spans="1:15" s="110" customFormat="1" ht="24.95" customHeight="1" x14ac:dyDescent="0.2">
      <c r="A23" s="193" t="s">
        <v>154</v>
      </c>
      <c r="B23" s="199" t="s">
        <v>155</v>
      </c>
      <c r="C23" s="113">
        <v>0.68667105634465242</v>
      </c>
      <c r="D23" s="115">
        <v>146</v>
      </c>
      <c r="E23" s="114">
        <v>145</v>
      </c>
      <c r="F23" s="114">
        <v>144</v>
      </c>
      <c r="G23" s="114">
        <v>142</v>
      </c>
      <c r="H23" s="140">
        <v>151</v>
      </c>
      <c r="I23" s="115">
        <v>-5</v>
      </c>
      <c r="J23" s="116">
        <v>-3.3112582781456954</v>
      </c>
    </row>
    <row r="24" spans="1:15" s="110" customFormat="1" ht="24.95" customHeight="1" x14ac:dyDescent="0.2">
      <c r="A24" s="193" t="s">
        <v>156</v>
      </c>
      <c r="B24" s="199" t="s">
        <v>221</v>
      </c>
      <c r="C24" s="113">
        <v>8.5833882043081555</v>
      </c>
      <c r="D24" s="115">
        <v>1825</v>
      </c>
      <c r="E24" s="114">
        <v>1914</v>
      </c>
      <c r="F24" s="114">
        <v>1862</v>
      </c>
      <c r="G24" s="114">
        <v>1887</v>
      </c>
      <c r="H24" s="140">
        <v>1894</v>
      </c>
      <c r="I24" s="115">
        <v>-69</v>
      </c>
      <c r="J24" s="116">
        <v>-3.6430834213305174</v>
      </c>
    </row>
    <row r="25" spans="1:15" s="110" customFormat="1" ht="24.95" customHeight="1" x14ac:dyDescent="0.2">
      <c r="A25" s="193" t="s">
        <v>222</v>
      </c>
      <c r="B25" s="204" t="s">
        <v>159</v>
      </c>
      <c r="C25" s="113">
        <v>19.565421879409275</v>
      </c>
      <c r="D25" s="115">
        <v>4160</v>
      </c>
      <c r="E25" s="114">
        <v>4586</v>
      </c>
      <c r="F25" s="114">
        <v>4794</v>
      </c>
      <c r="G25" s="114">
        <v>4817</v>
      </c>
      <c r="H25" s="140">
        <v>4712</v>
      </c>
      <c r="I25" s="115">
        <v>-552</v>
      </c>
      <c r="J25" s="116">
        <v>-11.714770797962649</v>
      </c>
    </row>
    <row r="26" spans="1:15" s="110" customFormat="1" ht="24.95" customHeight="1" x14ac:dyDescent="0.2">
      <c r="A26" s="201">
        <v>782.78300000000002</v>
      </c>
      <c r="B26" s="203" t="s">
        <v>160</v>
      </c>
      <c r="C26" s="113">
        <v>2.1258583388204308</v>
      </c>
      <c r="D26" s="115">
        <v>452</v>
      </c>
      <c r="E26" s="114">
        <v>563</v>
      </c>
      <c r="F26" s="114">
        <v>541</v>
      </c>
      <c r="G26" s="114">
        <v>580</v>
      </c>
      <c r="H26" s="140">
        <v>592</v>
      </c>
      <c r="I26" s="115">
        <v>-140</v>
      </c>
      <c r="J26" s="116">
        <v>-23.648648648648649</v>
      </c>
    </row>
    <row r="27" spans="1:15" s="110" customFormat="1" ht="24.95" customHeight="1" x14ac:dyDescent="0.2">
      <c r="A27" s="193" t="s">
        <v>161</v>
      </c>
      <c r="B27" s="199" t="s">
        <v>162</v>
      </c>
      <c r="C27" s="113">
        <v>2.1164518859937917</v>
      </c>
      <c r="D27" s="115">
        <v>450</v>
      </c>
      <c r="E27" s="114">
        <v>512</v>
      </c>
      <c r="F27" s="114">
        <v>469</v>
      </c>
      <c r="G27" s="114">
        <v>461</v>
      </c>
      <c r="H27" s="140">
        <v>455</v>
      </c>
      <c r="I27" s="115">
        <v>-5</v>
      </c>
      <c r="J27" s="116">
        <v>-1.098901098901099</v>
      </c>
    </row>
    <row r="28" spans="1:15" s="110" customFormat="1" ht="24.95" customHeight="1" x14ac:dyDescent="0.2">
      <c r="A28" s="193" t="s">
        <v>163</v>
      </c>
      <c r="B28" s="199" t="s">
        <v>164</v>
      </c>
      <c r="C28" s="113">
        <v>1.7872260370614241</v>
      </c>
      <c r="D28" s="115">
        <v>380</v>
      </c>
      <c r="E28" s="114">
        <v>386</v>
      </c>
      <c r="F28" s="114">
        <v>380</v>
      </c>
      <c r="G28" s="114">
        <v>382</v>
      </c>
      <c r="H28" s="140">
        <v>383</v>
      </c>
      <c r="I28" s="115">
        <v>-3</v>
      </c>
      <c r="J28" s="116">
        <v>-0.78328981723237601</v>
      </c>
    </row>
    <row r="29" spans="1:15" s="110" customFormat="1" ht="24.95" customHeight="1" x14ac:dyDescent="0.2">
      <c r="A29" s="193">
        <v>86</v>
      </c>
      <c r="B29" s="199" t="s">
        <v>165</v>
      </c>
      <c r="C29" s="113">
        <v>5.7003104129432787</v>
      </c>
      <c r="D29" s="115">
        <v>1212</v>
      </c>
      <c r="E29" s="114">
        <v>1232</v>
      </c>
      <c r="F29" s="114">
        <v>1235</v>
      </c>
      <c r="G29" s="114">
        <v>1224</v>
      </c>
      <c r="H29" s="140">
        <v>1223</v>
      </c>
      <c r="I29" s="115">
        <v>-11</v>
      </c>
      <c r="J29" s="116">
        <v>-0.8994276369582993</v>
      </c>
    </row>
    <row r="30" spans="1:15" s="110" customFormat="1" ht="24.95" customHeight="1" x14ac:dyDescent="0.2">
      <c r="A30" s="193">
        <v>87.88</v>
      </c>
      <c r="B30" s="204" t="s">
        <v>166</v>
      </c>
      <c r="C30" s="113">
        <v>5.9119556015426582</v>
      </c>
      <c r="D30" s="115">
        <v>1257</v>
      </c>
      <c r="E30" s="114">
        <v>1273</v>
      </c>
      <c r="F30" s="114">
        <v>1275</v>
      </c>
      <c r="G30" s="114">
        <v>1262</v>
      </c>
      <c r="H30" s="140">
        <v>1231</v>
      </c>
      <c r="I30" s="115">
        <v>26</v>
      </c>
      <c r="J30" s="116">
        <v>2.1121039805036554</v>
      </c>
    </row>
    <row r="31" spans="1:15" s="110" customFormat="1" ht="24.95" customHeight="1" x14ac:dyDescent="0.2">
      <c r="A31" s="193" t="s">
        <v>167</v>
      </c>
      <c r="B31" s="199" t="s">
        <v>168</v>
      </c>
      <c r="C31" s="113">
        <v>9.6792399586116069</v>
      </c>
      <c r="D31" s="115">
        <v>2058</v>
      </c>
      <c r="E31" s="114">
        <v>2160</v>
      </c>
      <c r="F31" s="114">
        <v>2179</v>
      </c>
      <c r="G31" s="114">
        <v>2146</v>
      </c>
      <c r="H31" s="140">
        <v>2144</v>
      </c>
      <c r="I31" s="115">
        <v>-86</v>
      </c>
      <c r="J31" s="116">
        <v>-4.0111940298507465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0.60201298090490074</v>
      </c>
      <c r="D34" s="115">
        <v>128</v>
      </c>
      <c r="E34" s="114">
        <v>128</v>
      </c>
      <c r="F34" s="114">
        <v>128</v>
      </c>
      <c r="G34" s="114">
        <v>124</v>
      </c>
      <c r="H34" s="140">
        <v>114</v>
      </c>
      <c r="I34" s="115">
        <v>14</v>
      </c>
      <c r="J34" s="116">
        <v>12.280701754385966</v>
      </c>
    </row>
    <row r="35" spans="1:10" s="110" customFormat="1" ht="24.95" customHeight="1" x14ac:dyDescent="0.2">
      <c r="A35" s="292" t="s">
        <v>171</v>
      </c>
      <c r="B35" s="293" t="s">
        <v>172</v>
      </c>
      <c r="C35" s="113">
        <v>8.1977236384159529</v>
      </c>
      <c r="D35" s="115">
        <v>1743</v>
      </c>
      <c r="E35" s="114">
        <v>1837</v>
      </c>
      <c r="F35" s="114">
        <v>1844</v>
      </c>
      <c r="G35" s="114">
        <v>1874</v>
      </c>
      <c r="H35" s="140">
        <v>1868</v>
      </c>
      <c r="I35" s="115">
        <v>-125</v>
      </c>
      <c r="J35" s="116">
        <v>-6.6916488222698076</v>
      </c>
    </row>
    <row r="36" spans="1:10" s="110" customFormat="1" ht="24.95" customHeight="1" x14ac:dyDescent="0.2">
      <c r="A36" s="294" t="s">
        <v>173</v>
      </c>
      <c r="B36" s="295" t="s">
        <v>174</v>
      </c>
      <c r="C36" s="125">
        <v>91.190856927852508</v>
      </c>
      <c r="D36" s="143">
        <v>19389</v>
      </c>
      <c r="E36" s="144">
        <v>20653</v>
      </c>
      <c r="F36" s="144">
        <v>20927</v>
      </c>
      <c r="G36" s="144">
        <v>20956</v>
      </c>
      <c r="H36" s="145">
        <v>20639</v>
      </c>
      <c r="I36" s="143">
        <v>-1250</v>
      </c>
      <c r="J36" s="146">
        <v>-6.0564949852221526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21262</v>
      </c>
      <c r="F11" s="264">
        <v>22620</v>
      </c>
      <c r="G11" s="264">
        <v>22901</v>
      </c>
      <c r="H11" s="264">
        <v>22956</v>
      </c>
      <c r="I11" s="265">
        <v>22623</v>
      </c>
      <c r="J11" s="263">
        <v>-1361</v>
      </c>
      <c r="K11" s="266">
        <v>-6.0160014144896783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44.798231586868589</v>
      </c>
      <c r="E13" s="115">
        <v>9525</v>
      </c>
      <c r="F13" s="114">
        <v>9939</v>
      </c>
      <c r="G13" s="114">
        <v>10111</v>
      </c>
      <c r="H13" s="114">
        <v>10044</v>
      </c>
      <c r="I13" s="140">
        <v>10024</v>
      </c>
      <c r="J13" s="115">
        <v>-499</v>
      </c>
      <c r="K13" s="116">
        <v>-4.9780526735833996</v>
      </c>
    </row>
    <row r="14" spans="1:15" ht="15.95" customHeight="1" x14ac:dyDescent="0.2">
      <c r="A14" s="306" t="s">
        <v>230</v>
      </c>
      <c r="B14" s="307"/>
      <c r="C14" s="308"/>
      <c r="D14" s="113">
        <v>44.403160568149751</v>
      </c>
      <c r="E14" s="115">
        <v>9441</v>
      </c>
      <c r="F14" s="114">
        <v>10248</v>
      </c>
      <c r="G14" s="114">
        <v>10413</v>
      </c>
      <c r="H14" s="114">
        <v>10602</v>
      </c>
      <c r="I14" s="140">
        <v>10242</v>
      </c>
      <c r="J14" s="115">
        <v>-801</v>
      </c>
      <c r="K14" s="116">
        <v>-7.8207381370826008</v>
      </c>
    </row>
    <row r="15" spans="1:15" ht="15.95" customHeight="1" x14ac:dyDescent="0.2">
      <c r="A15" s="306" t="s">
        <v>231</v>
      </c>
      <c r="B15" s="307"/>
      <c r="C15" s="308"/>
      <c r="D15" s="113">
        <v>5.1124071112783369</v>
      </c>
      <c r="E15" s="115">
        <v>1087</v>
      </c>
      <c r="F15" s="114">
        <v>1182</v>
      </c>
      <c r="G15" s="114">
        <v>1138</v>
      </c>
      <c r="H15" s="114">
        <v>1089</v>
      </c>
      <c r="I15" s="140">
        <v>1134</v>
      </c>
      <c r="J15" s="115">
        <v>-47</v>
      </c>
      <c r="K15" s="116">
        <v>-4.1446208112874778</v>
      </c>
    </row>
    <row r="16" spans="1:15" ht="15.95" customHeight="1" x14ac:dyDescent="0.2">
      <c r="A16" s="306" t="s">
        <v>232</v>
      </c>
      <c r="B16" s="307"/>
      <c r="C16" s="308"/>
      <c r="D16" s="113">
        <v>2.8736713385382373</v>
      </c>
      <c r="E16" s="115">
        <v>611</v>
      </c>
      <c r="F16" s="114">
        <v>626</v>
      </c>
      <c r="G16" s="114">
        <v>614</v>
      </c>
      <c r="H16" s="114">
        <v>600</v>
      </c>
      <c r="I16" s="140">
        <v>613</v>
      </c>
      <c r="J16" s="115">
        <v>-2</v>
      </c>
      <c r="K16" s="116">
        <v>-0.32626427406199021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0.62082588655817894</v>
      </c>
      <c r="E18" s="115">
        <v>132</v>
      </c>
      <c r="F18" s="114">
        <v>129</v>
      </c>
      <c r="G18" s="114">
        <v>124</v>
      </c>
      <c r="H18" s="114">
        <v>130</v>
      </c>
      <c r="I18" s="140">
        <v>116</v>
      </c>
      <c r="J18" s="115">
        <v>16</v>
      </c>
      <c r="K18" s="116">
        <v>13.793103448275861</v>
      </c>
    </row>
    <row r="19" spans="1:11" ht="14.1" customHeight="1" x14ac:dyDescent="0.2">
      <c r="A19" s="306" t="s">
        <v>235</v>
      </c>
      <c r="B19" s="307" t="s">
        <v>236</v>
      </c>
      <c r="C19" s="308"/>
      <c r="D19" s="113">
        <v>0.40918069795879974</v>
      </c>
      <c r="E19" s="115">
        <v>87</v>
      </c>
      <c r="F19" s="114">
        <v>83</v>
      </c>
      <c r="G19" s="114">
        <v>80</v>
      </c>
      <c r="H19" s="114">
        <v>93</v>
      </c>
      <c r="I19" s="140">
        <v>77</v>
      </c>
      <c r="J19" s="115">
        <v>10</v>
      </c>
      <c r="K19" s="116">
        <v>12.987012987012987</v>
      </c>
    </row>
    <row r="20" spans="1:11" ht="14.1" customHeight="1" x14ac:dyDescent="0.2">
      <c r="A20" s="306">
        <v>12</v>
      </c>
      <c r="B20" s="307" t="s">
        <v>237</v>
      </c>
      <c r="C20" s="308"/>
      <c r="D20" s="113">
        <v>0.7525162261311259</v>
      </c>
      <c r="E20" s="115">
        <v>160</v>
      </c>
      <c r="F20" s="114">
        <v>179</v>
      </c>
      <c r="G20" s="114">
        <v>187</v>
      </c>
      <c r="H20" s="114">
        <v>170</v>
      </c>
      <c r="I20" s="140">
        <v>163</v>
      </c>
      <c r="J20" s="115">
        <v>-3</v>
      </c>
      <c r="K20" s="116">
        <v>-1.8404907975460123</v>
      </c>
    </row>
    <row r="21" spans="1:11" ht="14.1" customHeight="1" x14ac:dyDescent="0.2">
      <c r="A21" s="306">
        <v>21</v>
      </c>
      <c r="B21" s="307" t="s">
        <v>238</v>
      </c>
      <c r="C21" s="308"/>
      <c r="D21" s="113">
        <v>9.4064528266390737E-2</v>
      </c>
      <c r="E21" s="115">
        <v>20</v>
      </c>
      <c r="F21" s="114">
        <v>21</v>
      </c>
      <c r="G21" s="114">
        <v>21</v>
      </c>
      <c r="H21" s="114">
        <v>16</v>
      </c>
      <c r="I21" s="140">
        <v>16</v>
      </c>
      <c r="J21" s="115">
        <v>4</v>
      </c>
      <c r="K21" s="116">
        <v>25</v>
      </c>
    </row>
    <row r="22" spans="1:11" ht="14.1" customHeight="1" x14ac:dyDescent="0.2">
      <c r="A22" s="306">
        <v>22</v>
      </c>
      <c r="B22" s="307" t="s">
        <v>239</v>
      </c>
      <c r="C22" s="308"/>
      <c r="D22" s="113">
        <v>0.28689681121249178</v>
      </c>
      <c r="E22" s="115">
        <v>61</v>
      </c>
      <c r="F22" s="114">
        <v>63</v>
      </c>
      <c r="G22" s="114">
        <v>64</v>
      </c>
      <c r="H22" s="114">
        <v>65</v>
      </c>
      <c r="I22" s="140">
        <v>58</v>
      </c>
      <c r="J22" s="115">
        <v>3</v>
      </c>
      <c r="K22" s="116">
        <v>5.1724137931034484</v>
      </c>
    </row>
    <row r="23" spans="1:11" ht="14.1" customHeight="1" x14ac:dyDescent="0.2">
      <c r="A23" s="306">
        <v>23</v>
      </c>
      <c r="B23" s="307" t="s">
        <v>240</v>
      </c>
      <c r="C23" s="308"/>
      <c r="D23" s="113">
        <v>0.24927099990593546</v>
      </c>
      <c r="E23" s="115">
        <v>53</v>
      </c>
      <c r="F23" s="114">
        <v>58</v>
      </c>
      <c r="G23" s="114">
        <v>60</v>
      </c>
      <c r="H23" s="114">
        <v>64</v>
      </c>
      <c r="I23" s="140">
        <v>63</v>
      </c>
      <c r="J23" s="115">
        <v>-10</v>
      </c>
      <c r="K23" s="116">
        <v>-15.873015873015873</v>
      </c>
    </row>
    <row r="24" spans="1:11" ht="14.1" customHeight="1" x14ac:dyDescent="0.2">
      <c r="A24" s="306">
        <v>24</v>
      </c>
      <c r="B24" s="307" t="s">
        <v>241</v>
      </c>
      <c r="C24" s="308"/>
      <c r="D24" s="113">
        <v>0.49383877339855142</v>
      </c>
      <c r="E24" s="115">
        <v>105</v>
      </c>
      <c r="F24" s="114">
        <v>113</v>
      </c>
      <c r="G24" s="114">
        <v>123</v>
      </c>
      <c r="H24" s="114">
        <v>139</v>
      </c>
      <c r="I24" s="140">
        <v>158</v>
      </c>
      <c r="J24" s="115">
        <v>-53</v>
      </c>
      <c r="K24" s="116">
        <v>-33.544303797468352</v>
      </c>
    </row>
    <row r="25" spans="1:11" ht="14.1" customHeight="1" x14ac:dyDescent="0.2">
      <c r="A25" s="306">
        <v>25</v>
      </c>
      <c r="B25" s="307" t="s">
        <v>242</v>
      </c>
      <c r="C25" s="308"/>
      <c r="D25" s="113">
        <v>1.4721098673690152</v>
      </c>
      <c r="E25" s="115">
        <v>313</v>
      </c>
      <c r="F25" s="114">
        <v>328</v>
      </c>
      <c r="G25" s="114">
        <v>335</v>
      </c>
      <c r="H25" s="114">
        <v>327</v>
      </c>
      <c r="I25" s="140">
        <v>321</v>
      </c>
      <c r="J25" s="115">
        <v>-8</v>
      </c>
      <c r="K25" s="116">
        <v>-2.4922118380062304</v>
      </c>
    </row>
    <row r="26" spans="1:11" ht="14.1" customHeight="1" x14ac:dyDescent="0.2">
      <c r="A26" s="306">
        <v>26</v>
      </c>
      <c r="B26" s="307" t="s">
        <v>243</v>
      </c>
      <c r="C26" s="308"/>
      <c r="D26" s="113">
        <v>0.52205813187846861</v>
      </c>
      <c r="E26" s="115">
        <v>111</v>
      </c>
      <c r="F26" s="114">
        <v>124</v>
      </c>
      <c r="G26" s="114">
        <v>115</v>
      </c>
      <c r="H26" s="114">
        <v>128</v>
      </c>
      <c r="I26" s="140">
        <v>132</v>
      </c>
      <c r="J26" s="115">
        <v>-21</v>
      </c>
      <c r="K26" s="116">
        <v>-15.909090909090908</v>
      </c>
    </row>
    <row r="27" spans="1:11" ht="14.1" customHeight="1" x14ac:dyDescent="0.2">
      <c r="A27" s="306">
        <v>27</v>
      </c>
      <c r="B27" s="307" t="s">
        <v>244</v>
      </c>
      <c r="C27" s="308"/>
      <c r="D27" s="113">
        <v>0.3809613394788825</v>
      </c>
      <c r="E27" s="115">
        <v>81</v>
      </c>
      <c r="F27" s="114">
        <v>91</v>
      </c>
      <c r="G27" s="114">
        <v>87</v>
      </c>
      <c r="H27" s="114">
        <v>88</v>
      </c>
      <c r="I27" s="140">
        <v>93</v>
      </c>
      <c r="J27" s="115">
        <v>-12</v>
      </c>
      <c r="K27" s="116">
        <v>-12.903225806451612</v>
      </c>
    </row>
    <row r="28" spans="1:11" ht="14.1" customHeight="1" x14ac:dyDescent="0.2">
      <c r="A28" s="306">
        <v>28</v>
      </c>
      <c r="B28" s="307" t="s">
        <v>245</v>
      </c>
      <c r="C28" s="308"/>
      <c r="D28" s="113">
        <v>0.1787226037061424</v>
      </c>
      <c r="E28" s="115">
        <v>38</v>
      </c>
      <c r="F28" s="114">
        <v>45</v>
      </c>
      <c r="G28" s="114">
        <v>43</v>
      </c>
      <c r="H28" s="114">
        <v>47</v>
      </c>
      <c r="I28" s="140">
        <v>58</v>
      </c>
      <c r="J28" s="115">
        <v>-20</v>
      </c>
      <c r="K28" s="116">
        <v>-34.482758620689658</v>
      </c>
    </row>
    <row r="29" spans="1:11" ht="14.1" customHeight="1" x14ac:dyDescent="0.2">
      <c r="A29" s="306">
        <v>29</v>
      </c>
      <c r="B29" s="307" t="s">
        <v>246</v>
      </c>
      <c r="C29" s="308"/>
      <c r="D29" s="113">
        <v>2.2528454519800585</v>
      </c>
      <c r="E29" s="115">
        <v>479</v>
      </c>
      <c r="F29" s="114">
        <v>533</v>
      </c>
      <c r="G29" s="114">
        <v>555</v>
      </c>
      <c r="H29" s="114">
        <v>536</v>
      </c>
      <c r="I29" s="140">
        <v>511</v>
      </c>
      <c r="J29" s="115">
        <v>-32</v>
      </c>
      <c r="K29" s="116">
        <v>-6.262230919765166</v>
      </c>
    </row>
    <row r="30" spans="1:11" ht="14.1" customHeight="1" x14ac:dyDescent="0.2">
      <c r="A30" s="306" t="s">
        <v>247</v>
      </c>
      <c r="B30" s="307" t="s">
        <v>248</v>
      </c>
      <c r="C30" s="308"/>
      <c r="D30" s="113">
        <v>0.42329037719875834</v>
      </c>
      <c r="E30" s="115">
        <v>90</v>
      </c>
      <c r="F30" s="114">
        <v>85</v>
      </c>
      <c r="G30" s="114">
        <v>81</v>
      </c>
      <c r="H30" s="114" t="s">
        <v>513</v>
      </c>
      <c r="I30" s="140" t="s">
        <v>513</v>
      </c>
      <c r="J30" s="115" t="s">
        <v>513</v>
      </c>
      <c r="K30" s="116" t="s">
        <v>513</v>
      </c>
    </row>
    <row r="31" spans="1:11" ht="14.1" customHeight="1" x14ac:dyDescent="0.2">
      <c r="A31" s="306" t="s">
        <v>249</v>
      </c>
      <c r="B31" s="307" t="s">
        <v>250</v>
      </c>
      <c r="C31" s="308"/>
      <c r="D31" s="113">
        <v>1.8154453955413414</v>
      </c>
      <c r="E31" s="115">
        <v>386</v>
      </c>
      <c r="F31" s="114">
        <v>445</v>
      </c>
      <c r="G31" s="114">
        <v>468</v>
      </c>
      <c r="H31" s="114">
        <v>447</v>
      </c>
      <c r="I31" s="140">
        <v>426</v>
      </c>
      <c r="J31" s="115">
        <v>-40</v>
      </c>
      <c r="K31" s="116">
        <v>-9.3896713615023479</v>
      </c>
    </row>
    <row r="32" spans="1:11" ht="14.1" customHeight="1" x14ac:dyDescent="0.2">
      <c r="A32" s="306">
        <v>31</v>
      </c>
      <c r="B32" s="307" t="s">
        <v>251</v>
      </c>
      <c r="C32" s="308"/>
      <c r="D32" s="113">
        <v>0.16461292446618381</v>
      </c>
      <c r="E32" s="115">
        <v>35</v>
      </c>
      <c r="F32" s="114">
        <v>32</v>
      </c>
      <c r="G32" s="114">
        <v>30</v>
      </c>
      <c r="H32" s="114">
        <v>26</v>
      </c>
      <c r="I32" s="140">
        <v>30</v>
      </c>
      <c r="J32" s="115">
        <v>5</v>
      </c>
      <c r="K32" s="116">
        <v>16.666666666666668</v>
      </c>
    </row>
    <row r="33" spans="1:11" ht="14.1" customHeight="1" x14ac:dyDescent="0.2">
      <c r="A33" s="306">
        <v>32</v>
      </c>
      <c r="B33" s="307" t="s">
        <v>252</v>
      </c>
      <c r="C33" s="308"/>
      <c r="D33" s="113">
        <v>0.89361301853071207</v>
      </c>
      <c r="E33" s="115">
        <v>190</v>
      </c>
      <c r="F33" s="114">
        <v>210</v>
      </c>
      <c r="G33" s="114">
        <v>192</v>
      </c>
      <c r="H33" s="114">
        <v>192</v>
      </c>
      <c r="I33" s="140">
        <v>190</v>
      </c>
      <c r="J33" s="115">
        <v>0</v>
      </c>
      <c r="K33" s="116">
        <v>0</v>
      </c>
    </row>
    <row r="34" spans="1:11" ht="14.1" customHeight="1" x14ac:dyDescent="0.2">
      <c r="A34" s="306">
        <v>33</v>
      </c>
      <c r="B34" s="307" t="s">
        <v>253</v>
      </c>
      <c r="C34" s="308"/>
      <c r="D34" s="113">
        <v>0.30570971686576992</v>
      </c>
      <c r="E34" s="115">
        <v>65</v>
      </c>
      <c r="F34" s="114">
        <v>70</v>
      </c>
      <c r="G34" s="114">
        <v>75</v>
      </c>
      <c r="H34" s="114">
        <v>72</v>
      </c>
      <c r="I34" s="140">
        <v>62</v>
      </c>
      <c r="J34" s="115">
        <v>3</v>
      </c>
      <c r="K34" s="116">
        <v>4.838709677419355</v>
      </c>
    </row>
    <row r="35" spans="1:11" ht="14.1" customHeight="1" x14ac:dyDescent="0.2">
      <c r="A35" s="306">
        <v>34</v>
      </c>
      <c r="B35" s="307" t="s">
        <v>254</v>
      </c>
      <c r="C35" s="308"/>
      <c r="D35" s="113">
        <v>4.3834070172138091</v>
      </c>
      <c r="E35" s="115">
        <v>932</v>
      </c>
      <c r="F35" s="114">
        <v>951</v>
      </c>
      <c r="G35" s="114">
        <v>958</v>
      </c>
      <c r="H35" s="114">
        <v>957</v>
      </c>
      <c r="I35" s="140">
        <v>994</v>
      </c>
      <c r="J35" s="115">
        <v>-62</v>
      </c>
      <c r="K35" s="116">
        <v>-6.2374245472837018</v>
      </c>
    </row>
    <row r="36" spans="1:11" ht="14.1" customHeight="1" x14ac:dyDescent="0.2">
      <c r="A36" s="306">
        <v>41</v>
      </c>
      <c r="B36" s="307" t="s">
        <v>255</v>
      </c>
      <c r="C36" s="308"/>
      <c r="D36" s="113">
        <v>0.10817420750634936</v>
      </c>
      <c r="E36" s="115">
        <v>23</v>
      </c>
      <c r="F36" s="114">
        <v>14</v>
      </c>
      <c r="G36" s="114">
        <v>19</v>
      </c>
      <c r="H36" s="114">
        <v>18</v>
      </c>
      <c r="I36" s="140">
        <v>11</v>
      </c>
      <c r="J36" s="115">
        <v>12</v>
      </c>
      <c r="K36" s="116">
        <v>109.09090909090909</v>
      </c>
    </row>
    <row r="37" spans="1:11" ht="14.1" customHeight="1" x14ac:dyDescent="0.2">
      <c r="A37" s="306">
        <v>42</v>
      </c>
      <c r="B37" s="307" t="s">
        <v>256</v>
      </c>
      <c r="C37" s="308"/>
      <c r="D37" s="113">
        <v>1.4109679239958612E-2</v>
      </c>
      <c r="E37" s="115">
        <v>3</v>
      </c>
      <c r="F37" s="114">
        <v>4</v>
      </c>
      <c r="G37" s="114">
        <v>4</v>
      </c>
      <c r="H37" s="114">
        <v>5</v>
      </c>
      <c r="I37" s="140" t="s">
        <v>513</v>
      </c>
      <c r="J37" s="115" t="s">
        <v>513</v>
      </c>
      <c r="K37" s="116" t="s">
        <v>513</v>
      </c>
    </row>
    <row r="38" spans="1:11" ht="14.1" customHeight="1" x14ac:dyDescent="0.2">
      <c r="A38" s="306">
        <v>43</v>
      </c>
      <c r="B38" s="307" t="s">
        <v>257</v>
      </c>
      <c r="C38" s="308"/>
      <c r="D38" s="113">
        <v>0.32452262251904807</v>
      </c>
      <c r="E38" s="115">
        <v>69</v>
      </c>
      <c r="F38" s="114">
        <v>80</v>
      </c>
      <c r="G38" s="114">
        <v>75</v>
      </c>
      <c r="H38" s="114">
        <v>77</v>
      </c>
      <c r="I38" s="140">
        <v>74</v>
      </c>
      <c r="J38" s="115">
        <v>-5</v>
      </c>
      <c r="K38" s="116">
        <v>-6.756756756756757</v>
      </c>
    </row>
    <row r="39" spans="1:11" ht="14.1" customHeight="1" x14ac:dyDescent="0.2">
      <c r="A39" s="306">
        <v>51</v>
      </c>
      <c r="B39" s="307" t="s">
        <v>258</v>
      </c>
      <c r="C39" s="308"/>
      <c r="D39" s="113">
        <v>8.5222462609350007</v>
      </c>
      <c r="E39" s="115">
        <v>1812</v>
      </c>
      <c r="F39" s="114">
        <v>1991</v>
      </c>
      <c r="G39" s="114">
        <v>2016</v>
      </c>
      <c r="H39" s="114">
        <v>2011</v>
      </c>
      <c r="I39" s="140">
        <v>2000</v>
      </c>
      <c r="J39" s="115">
        <v>-188</v>
      </c>
      <c r="K39" s="116">
        <v>-9.4</v>
      </c>
    </row>
    <row r="40" spans="1:11" ht="14.1" customHeight="1" x14ac:dyDescent="0.2">
      <c r="A40" s="306" t="s">
        <v>259</v>
      </c>
      <c r="B40" s="307" t="s">
        <v>260</v>
      </c>
      <c r="C40" s="308"/>
      <c r="D40" s="113">
        <v>7.5910074310977329</v>
      </c>
      <c r="E40" s="115">
        <v>1614</v>
      </c>
      <c r="F40" s="114">
        <v>1767</v>
      </c>
      <c r="G40" s="114">
        <v>1796</v>
      </c>
      <c r="H40" s="114">
        <v>1797</v>
      </c>
      <c r="I40" s="140">
        <v>1824</v>
      </c>
      <c r="J40" s="115">
        <v>-210</v>
      </c>
      <c r="K40" s="116">
        <v>-11.513157894736842</v>
      </c>
    </row>
    <row r="41" spans="1:11" ht="14.1" customHeight="1" x14ac:dyDescent="0.2">
      <c r="A41" s="306"/>
      <c r="B41" s="307" t="s">
        <v>261</v>
      </c>
      <c r="C41" s="308"/>
      <c r="D41" s="113">
        <v>6.0436459411156056</v>
      </c>
      <c r="E41" s="115">
        <v>1285</v>
      </c>
      <c r="F41" s="114">
        <v>1425</v>
      </c>
      <c r="G41" s="114">
        <v>1456</v>
      </c>
      <c r="H41" s="114">
        <v>1472</v>
      </c>
      <c r="I41" s="140">
        <v>1460</v>
      </c>
      <c r="J41" s="115">
        <v>-175</v>
      </c>
      <c r="K41" s="116">
        <v>-11.986301369863014</v>
      </c>
    </row>
    <row r="42" spans="1:11" ht="14.1" customHeight="1" x14ac:dyDescent="0.2">
      <c r="A42" s="306">
        <v>52</v>
      </c>
      <c r="B42" s="307" t="s">
        <v>262</v>
      </c>
      <c r="C42" s="308"/>
      <c r="D42" s="113">
        <v>5.8884394694760607</v>
      </c>
      <c r="E42" s="115">
        <v>1252</v>
      </c>
      <c r="F42" s="114">
        <v>1343</v>
      </c>
      <c r="G42" s="114">
        <v>1360</v>
      </c>
      <c r="H42" s="114">
        <v>1390</v>
      </c>
      <c r="I42" s="140">
        <v>1359</v>
      </c>
      <c r="J42" s="115">
        <v>-107</v>
      </c>
      <c r="K42" s="116">
        <v>-7.873436350257542</v>
      </c>
    </row>
    <row r="43" spans="1:11" ht="14.1" customHeight="1" x14ac:dyDescent="0.2">
      <c r="A43" s="306" t="s">
        <v>263</v>
      </c>
      <c r="B43" s="307" t="s">
        <v>264</v>
      </c>
      <c r="C43" s="308"/>
      <c r="D43" s="113">
        <v>5.7285297714231964</v>
      </c>
      <c r="E43" s="115">
        <v>1218</v>
      </c>
      <c r="F43" s="114">
        <v>1311</v>
      </c>
      <c r="G43" s="114">
        <v>1325</v>
      </c>
      <c r="H43" s="114">
        <v>1355</v>
      </c>
      <c r="I43" s="140">
        <v>1321</v>
      </c>
      <c r="J43" s="115">
        <v>-103</v>
      </c>
      <c r="K43" s="116">
        <v>-7.7971233913701745</v>
      </c>
    </row>
    <row r="44" spans="1:11" ht="14.1" customHeight="1" x14ac:dyDescent="0.2">
      <c r="A44" s="306">
        <v>53</v>
      </c>
      <c r="B44" s="307" t="s">
        <v>265</v>
      </c>
      <c r="C44" s="308"/>
      <c r="D44" s="113">
        <v>1.1711033769165649</v>
      </c>
      <c r="E44" s="115">
        <v>249</v>
      </c>
      <c r="F44" s="114">
        <v>269</v>
      </c>
      <c r="G44" s="114">
        <v>237</v>
      </c>
      <c r="H44" s="114">
        <v>295</v>
      </c>
      <c r="I44" s="140">
        <v>206</v>
      </c>
      <c r="J44" s="115">
        <v>43</v>
      </c>
      <c r="K44" s="116">
        <v>20.873786407766989</v>
      </c>
    </row>
    <row r="45" spans="1:11" ht="14.1" customHeight="1" x14ac:dyDescent="0.2">
      <c r="A45" s="306" t="s">
        <v>266</v>
      </c>
      <c r="B45" s="307" t="s">
        <v>267</v>
      </c>
      <c r="C45" s="308"/>
      <c r="D45" s="113">
        <v>1.1475872448499671</v>
      </c>
      <c r="E45" s="115">
        <v>244</v>
      </c>
      <c r="F45" s="114">
        <v>264</v>
      </c>
      <c r="G45" s="114">
        <v>232</v>
      </c>
      <c r="H45" s="114">
        <v>290</v>
      </c>
      <c r="I45" s="140">
        <v>202</v>
      </c>
      <c r="J45" s="115">
        <v>42</v>
      </c>
      <c r="K45" s="116">
        <v>20.792079207920793</v>
      </c>
    </row>
    <row r="46" spans="1:11" ht="14.1" customHeight="1" x14ac:dyDescent="0.2">
      <c r="A46" s="306">
        <v>54</v>
      </c>
      <c r="B46" s="307" t="s">
        <v>268</v>
      </c>
      <c r="C46" s="308"/>
      <c r="D46" s="113">
        <v>22.175712538801619</v>
      </c>
      <c r="E46" s="115">
        <v>4715</v>
      </c>
      <c r="F46" s="114">
        <v>5125</v>
      </c>
      <c r="G46" s="114">
        <v>5343</v>
      </c>
      <c r="H46" s="114">
        <v>5302</v>
      </c>
      <c r="I46" s="140">
        <v>5293</v>
      </c>
      <c r="J46" s="115">
        <v>-578</v>
      </c>
      <c r="K46" s="116">
        <v>-10.920083128660496</v>
      </c>
    </row>
    <row r="47" spans="1:11" ht="14.1" customHeight="1" x14ac:dyDescent="0.2">
      <c r="A47" s="306">
        <v>61</v>
      </c>
      <c r="B47" s="307" t="s">
        <v>269</v>
      </c>
      <c r="C47" s="308"/>
      <c r="D47" s="113">
        <v>0.59260652807826164</v>
      </c>
      <c r="E47" s="115">
        <v>126</v>
      </c>
      <c r="F47" s="114">
        <v>126</v>
      </c>
      <c r="G47" s="114">
        <v>117</v>
      </c>
      <c r="H47" s="114">
        <v>113</v>
      </c>
      <c r="I47" s="140">
        <v>120</v>
      </c>
      <c r="J47" s="115">
        <v>6</v>
      </c>
      <c r="K47" s="116">
        <v>5</v>
      </c>
    </row>
    <row r="48" spans="1:11" ht="14.1" customHeight="1" x14ac:dyDescent="0.2">
      <c r="A48" s="306">
        <v>62</v>
      </c>
      <c r="B48" s="307" t="s">
        <v>270</v>
      </c>
      <c r="C48" s="308"/>
      <c r="D48" s="113">
        <v>10.304769071583106</v>
      </c>
      <c r="E48" s="115">
        <v>2191</v>
      </c>
      <c r="F48" s="114">
        <v>2174</v>
      </c>
      <c r="G48" s="114">
        <v>2164</v>
      </c>
      <c r="H48" s="114">
        <v>2189</v>
      </c>
      <c r="I48" s="140">
        <v>2161</v>
      </c>
      <c r="J48" s="115">
        <v>30</v>
      </c>
      <c r="K48" s="116">
        <v>1.3882461823229986</v>
      </c>
    </row>
    <row r="49" spans="1:11" ht="14.1" customHeight="1" x14ac:dyDescent="0.2">
      <c r="A49" s="306">
        <v>63</v>
      </c>
      <c r="B49" s="307" t="s">
        <v>271</v>
      </c>
      <c r="C49" s="308"/>
      <c r="D49" s="113">
        <v>6.8902266955131219</v>
      </c>
      <c r="E49" s="115">
        <v>1465</v>
      </c>
      <c r="F49" s="114">
        <v>1765</v>
      </c>
      <c r="G49" s="114">
        <v>1851</v>
      </c>
      <c r="H49" s="114">
        <v>1887</v>
      </c>
      <c r="I49" s="140">
        <v>1755</v>
      </c>
      <c r="J49" s="115">
        <v>-290</v>
      </c>
      <c r="K49" s="116">
        <v>-16.524216524216524</v>
      </c>
    </row>
    <row r="50" spans="1:11" ht="14.1" customHeight="1" x14ac:dyDescent="0.2">
      <c r="A50" s="306" t="s">
        <v>272</v>
      </c>
      <c r="B50" s="307" t="s">
        <v>273</v>
      </c>
      <c r="C50" s="308"/>
      <c r="D50" s="113">
        <v>0.63493556579813748</v>
      </c>
      <c r="E50" s="115">
        <v>135</v>
      </c>
      <c r="F50" s="114">
        <v>143</v>
      </c>
      <c r="G50" s="114">
        <v>146</v>
      </c>
      <c r="H50" s="114">
        <v>131</v>
      </c>
      <c r="I50" s="140">
        <v>140</v>
      </c>
      <c r="J50" s="115">
        <v>-5</v>
      </c>
      <c r="K50" s="116">
        <v>-3.5714285714285716</v>
      </c>
    </row>
    <row r="51" spans="1:11" ht="14.1" customHeight="1" x14ac:dyDescent="0.2">
      <c r="A51" s="306" t="s">
        <v>274</v>
      </c>
      <c r="B51" s="307" t="s">
        <v>275</v>
      </c>
      <c r="C51" s="308"/>
      <c r="D51" s="113">
        <v>5.8602201109961429</v>
      </c>
      <c r="E51" s="115">
        <v>1246</v>
      </c>
      <c r="F51" s="114">
        <v>1524</v>
      </c>
      <c r="G51" s="114">
        <v>1603</v>
      </c>
      <c r="H51" s="114">
        <v>1664</v>
      </c>
      <c r="I51" s="140">
        <v>1526</v>
      </c>
      <c r="J51" s="115">
        <v>-280</v>
      </c>
      <c r="K51" s="116">
        <v>-18.348623853211009</v>
      </c>
    </row>
    <row r="52" spans="1:11" ht="14.1" customHeight="1" x14ac:dyDescent="0.2">
      <c r="A52" s="306">
        <v>71</v>
      </c>
      <c r="B52" s="307" t="s">
        <v>276</v>
      </c>
      <c r="C52" s="308"/>
      <c r="D52" s="113">
        <v>12.947982315868686</v>
      </c>
      <c r="E52" s="115">
        <v>2753</v>
      </c>
      <c r="F52" s="114">
        <v>2796</v>
      </c>
      <c r="G52" s="114">
        <v>2797</v>
      </c>
      <c r="H52" s="114">
        <v>2845</v>
      </c>
      <c r="I52" s="140">
        <v>2804</v>
      </c>
      <c r="J52" s="115">
        <v>-51</v>
      </c>
      <c r="K52" s="116">
        <v>-1.818830242510699</v>
      </c>
    </row>
    <row r="53" spans="1:11" ht="14.1" customHeight="1" x14ac:dyDescent="0.2">
      <c r="A53" s="306" t="s">
        <v>277</v>
      </c>
      <c r="B53" s="307" t="s">
        <v>278</v>
      </c>
      <c r="C53" s="308"/>
      <c r="D53" s="113">
        <v>0.87950333929075342</v>
      </c>
      <c r="E53" s="115">
        <v>187</v>
      </c>
      <c r="F53" s="114">
        <v>197</v>
      </c>
      <c r="G53" s="114">
        <v>195</v>
      </c>
      <c r="H53" s="114">
        <v>204</v>
      </c>
      <c r="I53" s="140">
        <v>208</v>
      </c>
      <c r="J53" s="115">
        <v>-21</v>
      </c>
      <c r="K53" s="116">
        <v>-10.096153846153847</v>
      </c>
    </row>
    <row r="54" spans="1:11" ht="14.1" customHeight="1" x14ac:dyDescent="0.2">
      <c r="A54" s="306" t="s">
        <v>279</v>
      </c>
      <c r="B54" s="307" t="s">
        <v>280</v>
      </c>
      <c r="C54" s="308"/>
      <c r="D54" s="113">
        <v>11.631078920139215</v>
      </c>
      <c r="E54" s="115">
        <v>2473</v>
      </c>
      <c r="F54" s="114">
        <v>2504</v>
      </c>
      <c r="G54" s="114">
        <v>2511</v>
      </c>
      <c r="H54" s="114">
        <v>2538</v>
      </c>
      <c r="I54" s="140">
        <v>2497</v>
      </c>
      <c r="J54" s="115">
        <v>-24</v>
      </c>
      <c r="K54" s="116">
        <v>-0.96115338406087303</v>
      </c>
    </row>
    <row r="55" spans="1:11" ht="14.1" customHeight="1" x14ac:dyDescent="0.2">
      <c r="A55" s="306">
        <v>72</v>
      </c>
      <c r="B55" s="307" t="s">
        <v>281</v>
      </c>
      <c r="C55" s="308"/>
      <c r="D55" s="113">
        <v>1.067632395823535</v>
      </c>
      <c r="E55" s="115">
        <v>227</v>
      </c>
      <c r="F55" s="114">
        <v>230</v>
      </c>
      <c r="G55" s="114">
        <v>233</v>
      </c>
      <c r="H55" s="114">
        <v>232</v>
      </c>
      <c r="I55" s="140">
        <v>240</v>
      </c>
      <c r="J55" s="115">
        <v>-13</v>
      </c>
      <c r="K55" s="116">
        <v>-5.416666666666667</v>
      </c>
    </row>
    <row r="56" spans="1:11" ht="14.1" customHeight="1" x14ac:dyDescent="0.2">
      <c r="A56" s="306" t="s">
        <v>282</v>
      </c>
      <c r="B56" s="307" t="s">
        <v>283</v>
      </c>
      <c r="C56" s="308"/>
      <c r="D56" s="113">
        <v>0.13639356598626659</v>
      </c>
      <c r="E56" s="115">
        <v>29</v>
      </c>
      <c r="F56" s="114">
        <v>29</v>
      </c>
      <c r="G56" s="114">
        <v>29</v>
      </c>
      <c r="H56" s="114">
        <v>31</v>
      </c>
      <c r="I56" s="140">
        <v>31</v>
      </c>
      <c r="J56" s="115">
        <v>-2</v>
      </c>
      <c r="K56" s="116">
        <v>-6.4516129032258061</v>
      </c>
    </row>
    <row r="57" spans="1:11" ht="14.1" customHeight="1" x14ac:dyDescent="0.2">
      <c r="A57" s="306" t="s">
        <v>284</v>
      </c>
      <c r="B57" s="307" t="s">
        <v>285</v>
      </c>
      <c r="C57" s="308"/>
      <c r="D57" s="113">
        <v>0.75721945254444545</v>
      </c>
      <c r="E57" s="115">
        <v>161</v>
      </c>
      <c r="F57" s="114">
        <v>168</v>
      </c>
      <c r="G57" s="114">
        <v>170</v>
      </c>
      <c r="H57" s="114">
        <v>164</v>
      </c>
      <c r="I57" s="140">
        <v>170</v>
      </c>
      <c r="J57" s="115">
        <v>-9</v>
      </c>
      <c r="K57" s="116">
        <v>-5.2941176470588234</v>
      </c>
    </row>
    <row r="58" spans="1:11" ht="14.1" customHeight="1" x14ac:dyDescent="0.2">
      <c r="A58" s="306">
        <v>73</v>
      </c>
      <c r="B58" s="307" t="s">
        <v>286</v>
      </c>
      <c r="C58" s="308"/>
      <c r="D58" s="113">
        <v>0.82776784874423859</v>
      </c>
      <c r="E58" s="115">
        <v>176</v>
      </c>
      <c r="F58" s="114">
        <v>204</v>
      </c>
      <c r="G58" s="114">
        <v>199</v>
      </c>
      <c r="H58" s="114">
        <v>203</v>
      </c>
      <c r="I58" s="140">
        <v>200</v>
      </c>
      <c r="J58" s="115">
        <v>-24</v>
      </c>
      <c r="K58" s="116">
        <v>-12</v>
      </c>
    </row>
    <row r="59" spans="1:11" ht="14.1" customHeight="1" x14ac:dyDescent="0.2">
      <c r="A59" s="306" t="s">
        <v>287</v>
      </c>
      <c r="B59" s="307" t="s">
        <v>288</v>
      </c>
      <c r="C59" s="308"/>
      <c r="D59" s="113">
        <v>0.5502774903583858</v>
      </c>
      <c r="E59" s="115">
        <v>117</v>
      </c>
      <c r="F59" s="114">
        <v>136</v>
      </c>
      <c r="G59" s="114">
        <v>136</v>
      </c>
      <c r="H59" s="114">
        <v>140</v>
      </c>
      <c r="I59" s="140">
        <v>138</v>
      </c>
      <c r="J59" s="115">
        <v>-21</v>
      </c>
      <c r="K59" s="116">
        <v>-15.217391304347826</v>
      </c>
    </row>
    <row r="60" spans="1:11" ht="14.1" customHeight="1" x14ac:dyDescent="0.2">
      <c r="A60" s="306">
        <v>81</v>
      </c>
      <c r="B60" s="307" t="s">
        <v>289</v>
      </c>
      <c r="C60" s="308"/>
      <c r="D60" s="113">
        <v>3.9413037343617723</v>
      </c>
      <c r="E60" s="115">
        <v>838</v>
      </c>
      <c r="F60" s="114">
        <v>855</v>
      </c>
      <c r="G60" s="114">
        <v>860</v>
      </c>
      <c r="H60" s="114">
        <v>848</v>
      </c>
      <c r="I60" s="140">
        <v>848</v>
      </c>
      <c r="J60" s="115">
        <v>-10</v>
      </c>
      <c r="K60" s="116">
        <v>-1.179245283018868</v>
      </c>
    </row>
    <row r="61" spans="1:11" ht="14.1" customHeight="1" x14ac:dyDescent="0.2">
      <c r="A61" s="306" t="s">
        <v>290</v>
      </c>
      <c r="B61" s="307" t="s">
        <v>291</v>
      </c>
      <c r="C61" s="308"/>
      <c r="D61" s="113">
        <v>1.1616969240899258</v>
      </c>
      <c r="E61" s="115">
        <v>247</v>
      </c>
      <c r="F61" s="114">
        <v>245</v>
      </c>
      <c r="G61" s="114">
        <v>248</v>
      </c>
      <c r="H61" s="114">
        <v>245</v>
      </c>
      <c r="I61" s="140">
        <v>252</v>
      </c>
      <c r="J61" s="115">
        <v>-5</v>
      </c>
      <c r="K61" s="116">
        <v>-1.9841269841269842</v>
      </c>
    </row>
    <row r="62" spans="1:11" ht="14.1" customHeight="1" x14ac:dyDescent="0.2">
      <c r="A62" s="306" t="s">
        <v>292</v>
      </c>
      <c r="B62" s="307" t="s">
        <v>293</v>
      </c>
      <c r="C62" s="308"/>
      <c r="D62" s="113">
        <v>1.7825228106481046</v>
      </c>
      <c r="E62" s="115">
        <v>379</v>
      </c>
      <c r="F62" s="114">
        <v>388</v>
      </c>
      <c r="G62" s="114">
        <v>392</v>
      </c>
      <c r="H62" s="114">
        <v>390</v>
      </c>
      <c r="I62" s="140">
        <v>377</v>
      </c>
      <c r="J62" s="115">
        <v>2</v>
      </c>
      <c r="K62" s="116">
        <v>0.5305039787798409</v>
      </c>
    </row>
    <row r="63" spans="1:11" ht="14.1" customHeight="1" x14ac:dyDescent="0.2">
      <c r="A63" s="306"/>
      <c r="B63" s="307" t="s">
        <v>294</v>
      </c>
      <c r="C63" s="308"/>
      <c r="D63" s="113">
        <v>1.1852130561565233</v>
      </c>
      <c r="E63" s="115">
        <v>252</v>
      </c>
      <c r="F63" s="114">
        <v>264</v>
      </c>
      <c r="G63" s="114">
        <v>270</v>
      </c>
      <c r="H63" s="114">
        <v>276</v>
      </c>
      <c r="I63" s="140">
        <v>264</v>
      </c>
      <c r="J63" s="115">
        <v>-12</v>
      </c>
      <c r="K63" s="116">
        <v>-4.5454545454545459</v>
      </c>
    </row>
    <row r="64" spans="1:11" ht="14.1" customHeight="1" x14ac:dyDescent="0.2">
      <c r="A64" s="306" t="s">
        <v>295</v>
      </c>
      <c r="B64" s="307" t="s">
        <v>296</v>
      </c>
      <c r="C64" s="308"/>
      <c r="D64" s="113">
        <v>6.1141943373153984E-2</v>
      </c>
      <c r="E64" s="115">
        <v>13</v>
      </c>
      <c r="F64" s="114">
        <v>11</v>
      </c>
      <c r="G64" s="114">
        <v>10</v>
      </c>
      <c r="H64" s="114">
        <v>13</v>
      </c>
      <c r="I64" s="140">
        <v>12</v>
      </c>
      <c r="J64" s="115">
        <v>1</v>
      </c>
      <c r="K64" s="116">
        <v>8.3333333333333339</v>
      </c>
    </row>
    <row r="65" spans="1:11" ht="14.1" customHeight="1" x14ac:dyDescent="0.2">
      <c r="A65" s="306" t="s">
        <v>297</v>
      </c>
      <c r="B65" s="307" t="s">
        <v>298</v>
      </c>
      <c r="C65" s="308"/>
      <c r="D65" s="113">
        <v>0.44680650926535603</v>
      </c>
      <c r="E65" s="115">
        <v>95</v>
      </c>
      <c r="F65" s="114">
        <v>107</v>
      </c>
      <c r="G65" s="114">
        <v>106</v>
      </c>
      <c r="H65" s="114">
        <v>100</v>
      </c>
      <c r="I65" s="140">
        <v>105</v>
      </c>
      <c r="J65" s="115">
        <v>-10</v>
      </c>
      <c r="K65" s="116">
        <v>-9.5238095238095237</v>
      </c>
    </row>
    <row r="66" spans="1:11" ht="14.1" customHeight="1" x14ac:dyDescent="0.2">
      <c r="A66" s="306">
        <v>82</v>
      </c>
      <c r="B66" s="307" t="s">
        <v>299</v>
      </c>
      <c r="C66" s="308"/>
      <c r="D66" s="113">
        <v>1.6696453767284356</v>
      </c>
      <c r="E66" s="115">
        <v>355</v>
      </c>
      <c r="F66" s="114">
        <v>380</v>
      </c>
      <c r="G66" s="114">
        <v>379</v>
      </c>
      <c r="H66" s="114">
        <v>373</v>
      </c>
      <c r="I66" s="140">
        <v>377</v>
      </c>
      <c r="J66" s="115">
        <v>-22</v>
      </c>
      <c r="K66" s="116">
        <v>-5.8355437665782492</v>
      </c>
    </row>
    <row r="67" spans="1:11" ht="14.1" customHeight="1" x14ac:dyDescent="0.2">
      <c r="A67" s="306" t="s">
        <v>300</v>
      </c>
      <c r="B67" s="307" t="s">
        <v>301</v>
      </c>
      <c r="C67" s="308"/>
      <c r="D67" s="113">
        <v>0.80895494309096039</v>
      </c>
      <c r="E67" s="115">
        <v>172</v>
      </c>
      <c r="F67" s="114">
        <v>188</v>
      </c>
      <c r="G67" s="114">
        <v>193</v>
      </c>
      <c r="H67" s="114">
        <v>179</v>
      </c>
      <c r="I67" s="140">
        <v>185</v>
      </c>
      <c r="J67" s="115">
        <v>-13</v>
      </c>
      <c r="K67" s="116">
        <v>-7.0270270270270272</v>
      </c>
    </row>
    <row r="68" spans="1:11" ht="14.1" customHeight="1" x14ac:dyDescent="0.2">
      <c r="A68" s="306" t="s">
        <v>302</v>
      </c>
      <c r="B68" s="307" t="s">
        <v>303</v>
      </c>
      <c r="C68" s="308"/>
      <c r="D68" s="113">
        <v>0.68196782993133287</v>
      </c>
      <c r="E68" s="115">
        <v>145</v>
      </c>
      <c r="F68" s="114">
        <v>154</v>
      </c>
      <c r="G68" s="114">
        <v>147</v>
      </c>
      <c r="H68" s="114">
        <v>153</v>
      </c>
      <c r="I68" s="140">
        <v>152</v>
      </c>
      <c r="J68" s="115">
        <v>-7</v>
      </c>
      <c r="K68" s="116">
        <v>-4.6052631578947372</v>
      </c>
    </row>
    <row r="69" spans="1:11" ht="14.1" customHeight="1" x14ac:dyDescent="0.2">
      <c r="A69" s="306">
        <v>83</v>
      </c>
      <c r="B69" s="307" t="s">
        <v>304</v>
      </c>
      <c r="C69" s="308"/>
      <c r="D69" s="113">
        <v>4.4539554134136017</v>
      </c>
      <c r="E69" s="115">
        <v>947</v>
      </c>
      <c r="F69" s="114">
        <v>950</v>
      </c>
      <c r="G69" s="114">
        <v>927</v>
      </c>
      <c r="H69" s="114">
        <v>924</v>
      </c>
      <c r="I69" s="140">
        <v>903</v>
      </c>
      <c r="J69" s="115">
        <v>44</v>
      </c>
      <c r="K69" s="116">
        <v>4.872646733111849</v>
      </c>
    </row>
    <row r="70" spans="1:11" ht="14.1" customHeight="1" x14ac:dyDescent="0.2">
      <c r="A70" s="306" t="s">
        <v>305</v>
      </c>
      <c r="B70" s="307" t="s">
        <v>306</v>
      </c>
      <c r="C70" s="308"/>
      <c r="D70" s="113">
        <v>3.3722133383501083</v>
      </c>
      <c r="E70" s="115">
        <v>717</v>
      </c>
      <c r="F70" s="114">
        <v>733</v>
      </c>
      <c r="G70" s="114">
        <v>709</v>
      </c>
      <c r="H70" s="114">
        <v>698</v>
      </c>
      <c r="I70" s="140">
        <v>689</v>
      </c>
      <c r="J70" s="115">
        <v>28</v>
      </c>
      <c r="K70" s="116">
        <v>4.0638606676342528</v>
      </c>
    </row>
    <row r="71" spans="1:11" ht="14.1" customHeight="1" x14ac:dyDescent="0.2">
      <c r="A71" s="306"/>
      <c r="B71" s="307" t="s">
        <v>307</v>
      </c>
      <c r="C71" s="308"/>
      <c r="D71" s="113">
        <v>1.5285485843288495</v>
      </c>
      <c r="E71" s="115">
        <v>325</v>
      </c>
      <c r="F71" s="114">
        <v>346</v>
      </c>
      <c r="G71" s="114">
        <v>332</v>
      </c>
      <c r="H71" s="114">
        <v>337</v>
      </c>
      <c r="I71" s="140">
        <v>341</v>
      </c>
      <c r="J71" s="115">
        <v>-16</v>
      </c>
      <c r="K71" s="116">
        <v>-4.6920821114369504</v>
      </c>
    </row>
    <row r="72" spans="1:11" ht="14.1" customHeight="1" x14ac:dyDescent="0.2">
      <c r="A72" s="306">
        <v>84</v>
      </c>
      <c r="B72" s="307" t="s">
        <v>308</v>
      </c>
      <c r="C72" s="308"/>
      <c r="D72" s="113">
        <v>1.9048066973944127</v>
      </c>
      <c r="E72" s="115">
        <v>405</v>
      </c>
      <c r="F72" s="114">
        <v>453</v>
      </c>
      <c r="G72" s="114">
        <v>417</v>
      </c>
      <c r="H72" s="114">
        <v>402</v>
      </c>
      <c r="I72" s="140">
        <v>416</v>
      </c>
      <c r="J72" s="115">
        <v>-11</v>
      </c>
      <c r="K72" s="116">
        <v>-2.6442307692307692</v>
      </c>
    </row>
    <row r="73" spans="1:11" ht="14.1" customHeight="1" x14ac:dyDescent="0.2">
      <c r="A73" s="306" t="s">
        <v>309</v>
      </c>
      <c r="B73" s="307" t="s">
        <v>310</v>
      </c>
      <c r="C73" s="308"/>
      <c r="D73" s="113">
        <v>0.86539366005079488</v>
      </c>
      <c r="E73" s="115">
        <v>184</v>
      </c>
      <c r="F73" s="114">
        <v>229</v>
      </c>
      <c r="G73" s="114">
        <v>195</v>
      </c>
      <c r="H73" s="114">
        <v>191</v>
      </c>
      <c r="I73" s="140">
        <v>195</v>
      </c>
      <c r="J73" s="115">
        <v>-11</v>
      </c>
      <c r="K73" s="116">
        <v>-5.6410256410256414</v>
      </c>
    </row>
    <row r="74" spans="1:11" ht="14.1" customHeight="1" x14ac:dyDescent="0.2">
      <c r="A74" s="306" t="s">
        <v>311</v>
      </c>
      <c r="B74" s="307" t="s">
        <v>312</v>
      </c>
      <c r="C74" s="308"/>
      <c r="D74" s="113">
        <v>1.4109679239958612E-2</v>
      </c>
      <c r="E74" s="115">
        <v>3</v>
      </c>
      <c r="F74" s="114">
        <v>3</v>
      </c>
      <c r="G74" s="114">
        <v>3</v>
      </c>
      <c r="H74" s="114">
        <v>3</v>
      </c>
      <c r="I74" s="140">
        <v>3</v>
      </c>
      <c r="J74" s="115">
        <v>0</v>
      </c>
      <c r="K74" s="116">
        <v>0</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v>0.25867745273257453</v>
      </c>
      <c r="E76" s="115">
        <v>55</v>
      </c>
      <c r="F76" s="114">
        <v>50</v>
      </c>
      <c r="G76" s="114">
        <v>53</v>
      </c>
      <c r="H76" s="114">
        <v>48</v>
      </c>
      <c r="I76" s="140">
        <v>39</v>
      </c>
      <c r="J76" s="115">
        <v>16</v>
      </c>
      <c r="K76" s="116">
        <v>41.025641025641029</v>
      </c>
    </row>
    <row r="77" spans="1:11" ht="14.1" customHeight="1" x14ac:dyDescent="0.2">
      <c r="A77" s="306">
        <v>92</v>
      </c>
      <c r="B77" s="307" t="s">
        <v>316</v>
      </c>
      <c r="C77" s="308"/>
      <c r="D77" s="113">
        <v>0.26338067914589408</v>
      </c>
      <c r="E77" s="115">
        <v>56</v>
      </c>
      <c r="F77" s="114">
        <v>56</v>
      </c>
      <c r="G77" s="114">
        <v>61</v>
      </c>
      <c r="H77" s="114">
        <v>59</v>
      </c>
      <c r="I77" s="140">
        <v>59</v>
      </c>
      <c r="J77" s="115">
        <v>-3</v>
      </c>
      <c r="K77" s="116">
        <v>-5.0847457627118642</v>
      </c>
    </row>
    <row r="78" spans="1:11" ht="14.1" customHeight="1" x14ac:dyDescent="0.2">
      <c r="A78" s="306">
        <v>93</v>
      </c>
      <c r="B78" s="307" t="s">
        <v>317</v>
      </c>
      <c r="C78" s="308"/>
      <c r="D78" s="113">
        <v>7.0548396199793056E-2</v>
      </c>
      <c r="E78" s="115">
        <v>15</v>
      </c>
      <c r="F78" s="114">
        <v>22</v>
      </c>
      <c r="G78" s="114">
        <v>18</v>
      </c>
      <c r="H78" s="114">
        <v>22</v>
      </c>
      <c r="I78" s="140">
        <v>22</v>
      </c>
      <c r="J78" s="115">
        <v>-7</v>
      </c>
      <c r="K78" s="116">
        <v>-31.818181818181817</v>
      </c>
    </row>
    <row r="79" spans="1:11" ht="14.1" customHeight="1" x14ac:dyDescent="0.2">
      <c r="A79" s="306">
        <v>94</v>
      </c>
      <c r="B79" s="307" t="s">
        <v>318</v>
      </c>
      <c r="C79" s="308"/>
      <c r="D79" s="113">
        <v>0.68667105634465242</v>
      </c>
      <c r="E79" s="115">
        <v>146</v>
      </c>
      <c r="F79" s="114">
        <v>150</v>
      </c>
      <c r="G79" s="114">
        <v>165</v>
      </c>
      <c r="H79" s="114">
        <v>125</v>
      </c>
      <c r="I79" s="140">
        <v>149</v>
      </c>
      <c r="J79" s="115">
        <v>-3</v>
      </c>
      <c r="K79" s="116">
        <v>-2.0134228187919465</v>
      </c>
    </row>
    <row r="80" spans="1:11" ht="14.1" customHeight="1" x14ac:dyDescent="0.2">
      <c r="A80" s="306" t="s">
        <v>319</v>
      </c>
      <c r="B80" s="307" t="s">
        <v>320</v>
      </c>
      <c r="C80" s="308"/>
      <c r="D80" s="113">
        <v>5.1735490546514912E-2</v>
      </c>
      <c r="E80" s="115">
        <v>11</v>
      </c>
      <c r="F80" s="114">
        <v>11</v>
      </c>
      <c r="G80" s="114">
        <v>12</v>
      </c>
      <c r="H80" s="114">
        <v>10</v>
      </c>
      <c r="I80" s="140" t="s">
        <v>513</v>
      </c>
      <c r="J80" s="115" t="s">
        <v>513</v>
      </c>
      <c r="K80" s="116" t="s">
        <v>513</v>
      </c>
    </row>
    <row r="81" spans="1:11" ht="14.1" customHeight="1" x14ac:dyDescent="0.2">
      <c r="A81" s="310" t="s">
        <v>321</v>
      </c>
      <c r="B81" s="311" t="s">
        <v>333</v>
      </c>
      <c r="C81" s="312"/>
      <c r="D81" s="125">
        <v>2.8125293951650834</v>
      </c>
      <c r="E81" s="143">
        <v>598</v>
      </c>
      <c r="F81" s="144">
        <v>625</v>
      </c>
      <c r="G81" s="144">
        <v>625</v>
      </c>
      <c r="H81" s="144">
        <v>621</v>
      </c>
      <c r="I81" s="145">
        <v>610</v>
      </c>
      <c r="J81" s="143">
        <v>-12</v>
      </c>
      <c r="K81" s="146">
        <v>-1.9672131147540983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9391</v>
      </c>
      <c r="G12" s="536">
        <v>7772</v>
      </c>
      <c r="H12" s="536">
        <v>10622</v>
      </c>
      <c r="I12" s="536">
        <v>7917</v>
      </c>
      <c r="J12" s="537">
        <v>8572</v>
      </c>
      <c r="K12" s="538">
        <v>819</v>
      </c>
      <c r="L12" s="349">
        <v>9.5543630424638355</v>
      </c>
    </row>
    <row r="13" spans="1:17" s="110" customFormat="1" ht="15" customHeight="1" x14ac:dyDescent="0.2">
      <c r="A13" s="350" t="s">
        <v>344</v>
      </c>
      <c r="B13" s="351" t="s">
        <v>345</v>
      </c>
      <c r="C13" s="347"/>
      <c r="D13" s="347"/>
      <c r="E13" s="348"/>
      <c r="F13" s="536">
        <v>6064</v>
      </c>
      <c r="G13" s="536">
        <v>5113</v>
      </c>
      <c r="H13" s="536">
        <v>6988</v>
      </c>
      <c r="I13" s="536">
        <v>5240</v>
      </c>
      <c r="J13" s="537">
        <v>5620</v>
      </c>
      <c r="K13" s="538">
        <v>444</v>
      </c>
      <c r="L13" s="349">
        <v>7.9003558718861209</v>
      </c>
    </row>
    <row r="14" spans="1:17" s="110" customFormat="1" ht="22.5" customHeight="1" x14ac:dyDescent="0.2">
      <c r="A14" s="350"/>
      <c r="B14" s="351" t="s">
        <v>346</v>
      </c>
      <c r="C14" s="347"/>
      <c r="D14" s="347"/>
      <c r="E14" s="348"/>
      <c r="F14" s="536">
        <v>3327</v>
      </c>
      <c r="G14" s="536">
        <v>2659</v>
      </c>
      <c r="H14" s="536">
        <v>3634</v>
      </c>
      <c r="I14" s="536">
        <v>2677</v>
      </c>
      <c r="J14" s="537">
        <v>2952</v>
      </c>
      <c r="K14" s="538">
        <v>375</v>
      </c>
      <c r="L14" s="349">
        <v>12.703252032520325</v>
      </c>
    </row>
    <row r="15" spans="1:17" s="110" customFormat="1" ht="15" customHeight="1" x14ac:dyDescent="0.2">
      <c r="A15" s="350" t="s">
        <v>347</v>
      </c>
      <c r="B15" s="351" t="s">
        <v>108</v>
      </c>
      <c r="C15" s="347"/>
      <c r="D15" s="347"/>
      <c r="E15" s="348"/>
      <c r="F15" s="536">
        <v>1802</v>
      </c>
      <c r="G15" s="536">
        <v>1817</v>
      </c>
      <c r="H15" s="536">
        <v>3192</v>
      </c>
      <c r="I15" s="536">
        <v>1656</v>
      </c>
      <c r="J15" s="537">
        <v>1633</v>
      </c>
      <c r="K15" s="538">
        <v>169</v>
      </c>
      <c r="L15" s="349">
        <v>10.349050826699326</v>
      </c>
    </row>
    <row r="16" spans="1:17" s="110" customFormat="1" ht="15" customHeight="1" x14ac:dyDescent="0.2">
      <c r="A16" s="350"/>
      <c r="B16" s="351" t="s">
        <v>109</v>
      </c>
      <c r="C16" s="347"/>
      <c r="D16" s="347"/>
      <c r="E16" s="348"/>
      <c r="F16" s="536">
        <v>6720</v>
      </c>
      <c r="G16" s="536">
        <v>5451</v>
      </c>
      <c r="H16" s="536">
        <v>6724</v>
      </c>
      <c r="I16" s="536">
        <v>5659</v>
      </c>
      <c r="J16" s="537">
        <v>6210</v>
      </c>
      <c r="K16" s="538">
        <v>510</v>
      </c>
      <c r="L16" s="349">
        <v>8.2125603864734291</v>
      </c>
    </row>
    <row r="17" spans="1:12" s="110" customFormat="1" ht="15" customHeight="1" x14ac:dyDescent="0.2">
      <c r="A17" s="350"/>
      <c r="B17" s="351" t="s">
        <v>110</v>
      </c>
      <c r="C17" s="347"/>
      <c r="D17" s="347"/>
      <c r="E17" s="348"/>
      <c r="F17" s="536">
        <v>785</v>
      </c>
      <c r="G17" s="536">
        <v>446</v>
      </c>
      <c r="H17" s="536">
        <v>633</v>
      </c>
      <c r="I17" s="536">
        <v>545</v>
      </c>
      <c r="J17" s="537">
        <v>662</v>
      </c>
      <c r="K17" s="538">
        <v>123</v>
      </c>
      <c r="L17" s="349">
        <v>18.580060422960724</v>
      </c>
    </row>
    <row r="18" spans="1:12" s="110" customFormat="1" ht="15" customHeight="1" x14ac:dyDescent="0.2">
      <c r="A18" s="350"/>
      <c r="B18" s="351" t="s">
        <v>111</v>
      </c>
      <c r="C18" s="347"/>
      <c r="D18" s="347"/>
      <c r="E18" s="348"/>
      <c r="F18" s="536">
        <v>84</v>
      </c>
      <c r="G18" s="536">
        <v>58</v>
      </c>
      <c r="H18" s="536">
        <v>73</v>
      </c>
      <c r="I18" s="536">
        <v>57</v>
      </c>
      <c r="J18" s="537">
        <v>67</v>
      </c>
      <c r="K18" s="538">
        <v>17</v>
      </c>
      <c r="L18" s="349">
        <v>25.373134328358208</v>
      </c>
    </row>
    <row r="19" spans="1:12" s="110" customFormat="1" ht="15" customHeight="1" x14ac:dyDescent="0.2">
      <c r="A19" s="118" t="s">
        <v>113</v>
      </c>
      <c r="B19" s="119" t="s">
        <v>181</v>
      </c>
      <c r="C19" s="347"/>
      <c r="D19" s="347"/>
      <c r="E19" s="348"/>
      <c r="F19" s="536">
        <v>6307</v>
      </c>
      <c r="G19" s="536">
        <v>4694</v>
      </c>
      <c r="H19" s="536">
        <v>7366</v>
      </c>
      <c r="I19" s="536">
        <v>5077</v>
      </c>
      <c r="J19" s="537">
        <v>5552</v>
      </c>
      <c r="K19" s="538">
        <v>755</v>
      </c>
      <c r="L19" s="349">
        <v>13.598703170028818</v>
      </c>
    </row>
    <row r="20" spans="1:12" s="110" customFormat="1" ht="15" customHeight="1" x14ac:dyDescent="0.2">
      <c r="A20" s="118"/>
      <c r="B20" s="119" t="s">
        <v>182</v>
      </c>
      <c r="C20" s="347"/>
      <c r="D20" s="347"/>
      <c r="E20" s="348"/>
      <c r="F20" s="536">
        <v>3084</v>
      </c>
      <c r="G20" s="536">
        <v>3078</v>
      </c>
      <c r="H20" s="536">
        <v>3256</v>
      </c>
      <c r="I20" s="536">
        <v>2840</v>
      </c>
      <c r="J20" s="537">
        <v>3020</v>
      </c>
      <c r="K20" s="538">
        <v>64</v>
      </c>
      <c r="L20" s="349">
        <v>2.1192052980132452</v>
      </c>
    </row>
    <row r="21" spans="1:12" s="110" customFormat="1" ht="15" customHeight="1" x14ac:dyDescent="0.2">
      <c r="A21" s="118" t="s">
        <v>113</v>
      </c>
      <c r="B21" s="119" t="s">
        <v>116</v>
      </c>
      <c r="C21" s="347"/>
      <c r="D21" s="347"/>
      <c r="E21" s="348"/>
      <c r="F21" s="536">
        <v>5194</v>
      </c>
      <c r="G21" s="536">
        <v>4002</v>
      </c>
      <c r="H21" s="536">
        <v>6142</v>
      </c>
      <c r="I21" s="536">
        <v>4027</v>
      </c>
      <c r="J21" s="537">
        <v>4608</v>
      </c>
      <c r="K21" s="538">
        <v>586</v>
      </c>
      <c r="L21" s="349">
        <v>12.717013888888889</v>
      </c>
    </row>
    <row r="22" spans="1:12" s="110" customFormat="1" ht="15" customHeight="1" x14ac:dyDescent="0.2">
      <c r="A22" s="118"/>
      <c r="B22" s="119" t="s">
        <v>117</v>
      </c>
      <c r="C22" s="347"/>
      <c r="D22" s="347"/>
      <c r="E22" s="348"/>
      <c r="F22" s="536">
        <v>4183</v>
      </c>
      <c r="G22" s="536">
        <v>3758</v>
      </c>
      <c r="H22" s="536">
        <v>4468</v>
      </c>
      <c r="I22" s="536">
        <v>3881</v>
      </c>
      <c r="J22" s="537">
        <v>3951</v>
      </c>
      <c r="K22" s="538">
        <v>232</v>
      </c>
      <c r="L22" s="349">
        <v>5.8719311566691976</v>
      </c>
    </row>
    <row r="23" spans="1:12" s="110" customFormat="1" ht="15" customHeight="1" x14ac:dyDescent="0.2">
      <c r="A23" s="352" t="s">
        <v>347</v>
      </c>
      <c r="B23" s="353" t="s">
        <v>193</v>
      </c>
      <c r="C23" s="354"/>
      <c r="D23" s="354"/>
      <c r="E23" s="355"/>
      <c r="F23" s="539">
        <v>147</v>
      </c>
      <c r="G23" s="539">
        <v>276</v>
      </c>
      <c r="H23" s="539">
        <v>1279</v>
      </c>
      <c r="I23" s="539">
        <v>100</v>
      </c>
      <c r="J23" s="540">
        <v>97</v>
      </c>
      <c r="K23" s="541">
        <v>50</v>
      </c>
      <c r="L23" s="356">
        <v>51.546391752577321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36.4</v>
      </c>
      <c r="G25" s="542">
        <v>45.5</v>
      </c>
      <c r="H25" s="542">
        <v>40.4</v>
      </c>
      <c r="I25" s="542">
        <v>40.200000000000003</v>
      </c>
      <c r="J25" s="542">
        <v>35.799999999999997</v>
      </c>
      <c r="K25" s="543" t="s">
        <v>349</v>
      </c>
      <c r="L25" s="364">
        <v>0.60000000000000142</v>
      </c>
    </row>
    <row r="26" spans="1:12" s="110" customFormat="1" ht="15" customHeight="1" x14ac:dyDescent="0.2">
      <c r="A26" s="365" t="s">
        <v>105</v>
      </c>
      <c r="B26" s="366" t="s">
        <v>345</v>
      </c>
      <c r="C26" s="362"/>
      <c r="D26" s="362"/>
      <c r="E26" s="363"/>
      <c r="F26" s="542">
        <v>36.4</v>
      </c>
      <c r="G26" s="542">
        <v>44.6</v>
      </c>
      <c r="H26" s="542">
        <v>36.200000000000003</v>
      </c>
      <c r="I26" s="542">
        <v>37.4</v>
      </c>
      <c r="J26" s="544">
        <v>33.6</v>
      </c>
      <c r="K26" s="543" t="s">
        <v>349</v>
      </c>
      <c r="L26" s="364">
        <v>2.7999999999999972</v>
      </c>
    </row>
    <row r="27" spans="1:12" s="110" customFormat="1" ht="15" customHeight="1" x14ac:dyDescent="0.2">
      <c r="A27" s="365"/>
      <c r="B27" s="366" t="s">
        <v>346</v>
      </c>
      <c r="C27" s="362"/>
      <c r="D27" s="362"/>
      <c r="E27" s="363"/>
      <c r="F27" s="542">
        <v>36.299999999999997</v>
      </c>
      <c r="G27" s="542">
        <v>47.3</v>
      </c>
      <c r="H27" s="542">
        <v>48.9</v>
      </c>
      <c r="I27" s="542">
        <v>45.7</v>
      </c>
      <c r="J27" s="542">
        <v>40.200000000000003</v>
      </c>
      <c r="K27" s="543" t="s">
        <v>349</v>
      </c>
      <c r="L27" s="364">
        <v>-3.9000000000000057</v>
      </c>
    </row>
    <row r="28" spans="1:12" s="110" customFormat="1" ht="15" customHeight="1" x14ac:dyDescent="0.2">
      <c r="A28" s="365" t="s">
        <v>113</v>
      </c>
      <c r="B28" s="366" t="s">
        <v>108</v>
      </c>
      <c r="C28" s="362"/>
      <c r="D28" s="362"/>
      <c r="E28" s="363"/>
      <c r="F28" s="542">
        <v>46.4</v>
      </c>
      <c r="G28" s="542">
        <v>54.3</v>
      </c>
      <c r="H28" s="542">
        <v>51.8</v>
      </c>
      <c r="I28" s="542">
        <v>47.4</v>
      </c>
      <c r="J28" s="542">
        <v>43.9</v>
      </c>
      <c r="K28" s="543" t="s">
        <v>349</v>
      </c>
      <c r="L28" s="364">
        <v>2.5</v>
      </c>
    </row>
    <row r="29" spans="1:12" s="110" customFormat="1" ht="11.25" x14ac:dyDescent="0.2">
      <c r="A29" s="365"/>
      <c r="B29" s="366" t="s">
        <v>109</v>
      </c>
      <c r="C29" s="362"/>
      <c r="D29" s="362"/>
      <c r="E29" s="363"/>
      <c r="F29" s="542">
        <v>35.5</v>
      </c>
      <c r="G29" s="542">
        <v>43</v>
      </c>
      <c r="H29" s="542">
        <v>37.799999999999997</v>
      </c>
      <c r="I29" s="542">
        <v>38.299999999999997</v>
      </c>
      <c r="J29" s="544">
        <v>34.299999999999997</v>
      </c>
      <c r="K29" s="543" t="s">
        <v>349</v>
      </c>
      <c r="L29" s="364">
        <v>1.2000000000000028</v>
      </c>
    </row>
    <row r="30" spans="1:12" s="110" customFormat="1" ht="15" customHeight="1" x14ac:dyDescent="0.2">
      <c r="A30" s="365"/>
      <c r="B30" s="366" t="s">
        <v>110</v>
      </c>
      <c r="C30" s="362"/>
      <c r="D30" s="362"/>
      <c r="E30" s="363"/>
      <c r="F30" s="542">
        <v>22.7</v>
      </c>
      <c r="G30" s="542">
        <v>44.8</v>
      </c>
      <c r="H30" s="542">
        <v>32.799999999999997</v>
      </c>
      <c r="I30" s="542">
        <v>38</v>
      </c>
      <c r="J30" s="542">
        <v>29.5</v>
      </c>
      <c r="K30" s="543" t="s">
        <v>349</v>
      </c>
      <c r="L30" s="364">
        <v>-6.8000000000000007</v>
      </c>
    </row>
    <row r="31" spans="1:12" s="110" customFormat="1" ht="15" customHeight="1" x14ac:dyDescent="0.2">
      <c r="A31" s="365"/>
      <c r="B31" s="366" t="s">
        <v>111</v>
      </c>
      <c r="C31" s="362"/>
      <c r="D31" s="362"/>
      <c r="E31" s="363"/>
      <c r="F31" s="542">
        <v>40.5</v>
      </c>
      <c r="G31" s="542">
        <v>50</v>
      </c>
      <c r="H31" s="542">
        <v>56.2</v>
      </c>
      <c r="I31" s="542">
        <v>47.4</v>
      </c>
      <c r="J31" s="542">
        <v>56.7</v>
      </c>
      <c r="K31" s="543" t="s">
        <v>349</v>
      </c>
      <c r="L31" s="364">
        <v>-16.200000000000003</v>
      </c>
    </row>
    <row r="32" spans="1:12" s="110" customFormat="1" ht="15" customHeight="1" x14ac:dyDescent="0.2">
      <c r="A32" s="367" t="s">
        <v>113</v>
      </c>
      <c r="B32" s="368" t="s">
        <v>181</v>
      </c>
      <c r="C32" s="362"/>
      <c r="D32" s="362"/>
      <c r="E32" s="363"/>
      <c r="F32" s="542">
        <v>33.6</v>
      </c>
      <c r="G32" s="542">
        <v>36.299999999999997</v>
      </c>
      <c r="H32" s="542">
        <v>31.4</v>
      </c>
      <c r="I32" s="542">
        <v>33.4</v>
      </c>
      <c r="J32" s="544">
        <v>29.2</v>
      </c>
      <c r="K32" s="543" t="s">
        <v>349</v>
      </c>
      <c r="L32" s="364">
        <v>4.4000000000000021</v>
      </c>
    </row>
    <row r="33" spans="1:12" s="110" customFormat="1" ht="15" customHeight="1" x14ac:dyDescent="0.2">
      <c r="A33" s="367"/>
      <c r="B33" s="368" t="s">
        <v>182</v>
      </c>
      <c r="C33" s="362"/>
      <c r="D33" s="362"/>
      <c r="E33" s="363"/>
      <c r="F33" s="542">
        <v>41.9</v>
      </c>
      <c r="G33" s="542">
        <v>58.6</v>
      </c>
      <c r="H33" s="542">
        <v>56.7</v>
      </c>
      <c r="I33" s="542">
        <v>52</v>
      </c>
      <c r="J33" s="542">
        <v>47.8</v>
      </c>
      <c r="K33" s="543" t="s">
        <v>349</v>
      </c>
      <c r="L33" s="364">
        <v>-5.8999999999999986</v>
      </c>
    </row>
    <row r="34" spans="1:12" s="369" customFormat="1" ht="15" customHeight="1" x14ac:dyDescent="0.2">
      <c r="A34" s="367" t="s">
        <v>113</v>
      </c>
      <c r="B34" s="368" t="s">
        <v>116</v>
      </c>
      <c r="C34" s="362"/>
      <c r="D34" s="362"/>
      <c r="E34" s="363"/>
      <c r="F34" s="542">
        <v>30.1</v>
      </c>
      <c r="G34" s="542">
        <v>40.200000000000003</v>
      </c>
      <c r="H34" s="542">
        <v>34.5</v>
      </c>
      <c r="I34" s="542">
        <v>36.299999999999997</v>
      </c>
      <c r="J34" s="542">
        <v>34.799999999999997</v>
      </c>
      <c r="K34" s="543" t="s">
        <v>349</v>
      </c>
      <c r="L34" s="364">
        <v>-4.6999999999999957</v>
      </c>
    </row>
    <row r="35" spans="1:12" s="369" customFormat="1" ht="11.25" x14ac:dyDescent="0.2">
      <c r="A35" s="370"/>
      <c r="B35" s="371" t="s">
        <v>117</v>
      </c>
      <c r="C35" s="372"/>
      <c r="D35" s="372"/>
      <c r="E35" s="373"/>
      <c r="F35" s="545">
        <v>44.1</v>
      </c>
      <c r="G35" s="545">
        <v>50.9</v>
      </c>
      <c r="H35" s="545">
        <v>47.3</v>
      </c>
      <c r="I35" s="545">
        <v>44.1</v>
      </c>
      <c r="J35" s="546">
        <v>37.200000000000003</v>
      </c>
      <c r="K35" s="547" t="s">
        <v>349</v>
      </c>
      <c r="L35" s="374">
        <v>6.8999999999999986</v>
      </c>
    </row>
    <row r="36" spans="1:12" s="369" customFormat="1" ht="15.95" customHeight="1" x14ac:dyDescent="0.2">
      <c r="A36" s="375" t="s">
        <v>350</v>
      </c>
      <c r="B36" s="376"/>
      <c r="C36" s="377"/>
      <c r="D36" s="376"/>
      <c r="E36" s="378"/>
      <c r="F36" s="548">
        <v>9200</v>
      </c>
      <c r="G36" s="548">
        <v>7408</v>
      </c>
      <c r="H36" s="548">
        <v>9056</v>
      </c>
      <c r="I36" s="548">
        <v>7786</v>
      </c>
      <c r="J36" s="548">
        <v>8430</v>
      </c>
      <c r="K36" s="549">
        <v>770</v>
      </c>
      <c r="L36" s="380">
        <v>9.1340450771055757</v>
      </c>
    </row>
    <row r="37" spans="1:12" s="369" customFormat="1" ht="15.95" customHeight="1" x14ac:dyDescent="0.2">
      <c r="A37" s="381"/>
      <c r="B37" s="382" t="s">
        <v>113</v>
      </c>
      <c r="C37" s="382" t="s">
        <v>351</v>
      </c>
      <c r="D37" s="382"/>
      <c r="E37" s="383"/>
      <c r="F37" s="548">
        <v>3348</v>
      </c>
      <c r="G37" s="548">
        <v>3370</v>
      </c>
      <c r="H37" s="548">
        <v>3657</v>
      </c>
      <c r="I37" s="548">
        <v>3128</v>
      </c>
      <c r="J37" s="548">
        <v>3022</v>
      </c>
      <c r="K37" s="549">
        <v>326</v>
      </c>
      <c r="L37" s="380">
        <v>10.787557908669756</v>
      </c>
    </row>
    <row r="38" spans="1:12" s="369" customFormat="1" ht="15.95" customHeight="1" x14ac:dyDescent="0.2">
      <c r="A38" s="381"/>
      <c r="B38" s="384" t="s">
        <v>105</v>
      </c>
      <c r="C38" s="384" t="s">
        <v>106</v>
      </c>
      <c r="D38" s="385"/>
      <c r="E38" s="383"/>
      <c r="F38" s="548">
        <v>5966</v>
      </c>
      <c r="G38" s="548">
        <v>4937</v>
      </c>
      <c r="H38" s="548">
        <v>6093</v>
      </c>
      <c r="I38" s="548">
        <v>5187</v>
      </c>
      <c r="J38" s="550">
        <v>5541</v>
      </c>
      <c r="K38" s="549">
        <v>425</v>
      </c>
      <c r="L38" s="380">
        <v>7.6700956506045843</v>
      </c>
    </row>
    <row r="39" spans="1:12" s="369" customFormat="1" ht="15.95" customHeight="1" x14ac:dyDescent="0.2">
      <c r="A39" s="381"/>
      <c r="B39" s="385"/>
      <c r="C39" s="382" t="s">
        <v>352</v>
      </c>
      <c r="D39" s="385"/>
      <c r="E39" s="383"/>
      <c r="F39" s="548">
        <v>2173</v>
      </c>
      <c r="G39" s="548">
        <v>2201</v>
      </c>
      <c r="H39" s="548">
        <v>2208</v>
      </c>
      <c r="I39" s="548">
        <v>1941</v>
      </c>
      <c r="J39" s="548">
        <v>1862</v>
      </c>
      <c r="K39" s="549">
        <v>311</v>
      </c>
      <c r="L39" s="380">
        <v>16.702470461868959</v>
      </c>
    </row>
    <row r="40" spans="1:12" s="369" customFormat="1" ht="15.95" customHeight="1" x14ac:dyDescent="0.2">
      <c r="A40" s="381"/>
      <c r="B40" s="384"/>
      <c r="C40" s="384" t="s">
        <v>107</v>
      </c>
      <c r="D40" s="385"/>
      <c r="E40" s="383"/>
      <c r="F40" s="548">
        <v>3234</v>
      </c>
      <c r="G40" s="548">
        <v>2471</v>
      </c>
      <c r="H40" s="548">
        <v>2963</v>
      </c>
      <c r="I40" s="548">
        <v>2599</v>
      </c>
      <c r="J40" s="548">
        <v>2889</v>
      </c>
      <c r="K40" s="549">
        <v>345</v>
      </c>
      <c r="L40" s="380">
        <v>11.941848390446522</v>
      </c>
    </row>
    <row r="41" spans="1:12" s="369" customFormat="1" ht="24" customHeight="1" x14ac:dyDescent="0.2">
      <c r="A41" s="381"/>
      <c r="B41" s="385"/>
      <c r="C41" s="382" t="s">
        <v>352</v>
      </c>
      <c r="D41" s="385"/>
      <c r="E41" s="383"/>
      <c r="F41" s="548">
        <v>1175</v>
      </c>
      <c r="G41" s="548">
        <v>1169</v>
      </c>
      <c r="H41" s="548">
        <v>1449</v>
      </c>
      <c r="I41" s="548">
        <v>1187</v>
      </c>
      <c r="J41" s="550">
        <v>1160</v>
      </c>
      <c r="K41" s="549">
        <v>15</v>
      </c>
      <c r="L41" s="380">
        <v>1.2931034482758621</v>
      </c>
    </row>
    <row r="42" spans="1:12" s="110" customFormat="1" ht="15" customHeight="1" x14ac:dyDescent="0.2">
      <c r="A42" s="381"/>
      <c r="B42" s="384" t="s">
        <v>113</v>
      </c>
      <c r="C42" s="384" t="s">
        <v>353</v>
      </c>
      <c r="D42" s="385"/>
      <c r="E42" s="383"/>
      <c r="F42" s="548">
        <v>1655</v>
      </c>
      <c r="G42" s="548">
        <v>1534</v>
      </c>
      <c r="H42" s="548">
        <v>1813</v>
      </c>
      <c r="I42" s="548">
        <v>1564</v>
      </c>
      <c r="J42" s="548">
        <v>1520</v>
      </c>
      <c r="K42" s="549">
        <v>135</v>
      </c>
      <c r="L42" s="380">
        <v>8.8815789473684212</v>
      </c>
    </row>
    <row r="43" spans="1:12" s="110" customFormat="1" ht="15" customHeight="1" x14ac:dyDescent="0.2">
      <c r="A43" s="381"/>
      <c r="B43" s="385"/>
      <c r="C43" s="382" t="s">
        <v>352</v>
      </c>
      <c r="D43" s="385"/>
      <c r="E43" s="383"/>
      <c r="F43" s="548">
        <v>768</v>
      </c>
      <c r="G43" s="548">
        <v>833</v>
      </c>
      <c r="H43" s="548">
        <v>939</v>
      </c>
      <c r="I43" s="548">
        <v>741</v>
      </c>
      <c r="J43" s="548">
        <v>668</v>
      </c>
      <c r="K43" s="549">
        <v>100</v>
      </c>
      <c r="L43" s="380">
        <v>14.970059880239521</v>
      </c>
    </row>
    <row r="44" spans="1:12" s="110" customFormat="1" ht="15" customHeight="1" x14ac:dyDescent="0.2">
      <c r="A44" s="381"/>
      <c r="B44" s="384"/>
      <c r="C44" s="366" t="s">
        <v>109</v>
      </c>
      <c r="D44" s="385"/>
      <c r="E44" s="383"/>
      <c r="F44" s="548">
        <v>6676</v>
      </c>
      <c r="G44" s="548">
        <v>5374</v>
      </c>
      <c r="H44" s="548">
        <v>6538</v>
      </c>
      <c r="I44" s="548">
        <v>5620</v>
      </c>
      <c r="J44" s="550">
        <v>6182</v>
      </c>
      <c r="K44" s="549">
        <v>494</v>
      </c>
      <c r="L44" s="380">
        <v>7.9909414428987384</v>
      </c>
    </row>
    <row r="45" spans="1:12" s="110" customFormat="1" ht="15" customHeight="1" x14ac:dyDescent="0.2">
      <c r="A45" s="381"/>
      <c r="B45" s="385"/>
      <c r="C45" s="382" t="s">
        <v>352</v>
      </c>
      <c r="D45" s="385"/>
      <c r="E45" s="383"/>
      <c r="F45" s="548">
        <v>2368</v>
      </c>
      <c r="G45" s="548">
        <v>2310</v>
      </c>
      <c r="H45" s="548">
        <v>2470</v>
      </c>
      <c r="I45" s="548">
        <v>2153</v>
      </c>
      <c r="J45" s="548">
        <v>2121</v>
      </c>
      <c r="K45" s="549">
        <v>247</v>
      </c>
      <c r="L45" s="380">
        <v>11.645450259311646</v>
      </c>
    </row>
    <row r="46" spans="1:12" s="110" customFormat="1" ht="15" customHeight="1" x14ac:dyDescent="0.2">
      <c r="A46" s="381"/>
      <c r="B46" s="384"/>
      <c r="C46" s="366" t="s">
        <v>110</v>
      </c>
      <c r="D46" s="385"/>
      <c r="E46" s="383"/>
      <c r="F46" s="548">
        <v>785</v>
      </c>
      <c r="G46" s="548">
        <v>442</v>
      </c>
      <c r="H46" s="548">
        <v>632</v>
      </c>
      <c r="I46" s="548">
        <v>545</v>
      </c>
      <c r="J46" s="548">
        <v>661</v>
      </c>
      <c r="K46" s="549">
        <v>124</v>
      </c>
      <c r="L46" s="380">
        <v>18.759455370650528</v>
      </c>
    </row>
    <row r="47" spans="1:12" s="110" customFormat="1" ht="15" customHeight="1" x14ac:dyDescent="0.2">
      <c r="A47" s="381"/>
      <c r="B47" s="385"/>
      <c r="C47" s="382" t="s">
        <v>352</v>
      </c>
      <c r="D47" s="385"/>
      <c r="E47" s="383"/>
      <c r="F47" s="548">
        <v>178</v>
      </c>
      <c r="G47" s="548">
        <v>198</v>
      </c>
      <c r="H47" s="548">
        <v>207</v>
      </c>
      <c r="I47" s="548">
        <v>207</v>
      </c>
      <c r="J47" s="550">
        <v>195</v>
      </c>
      <c r="K47" s="549">
        <v>-17</v>
      </c>
      <c r="L47" s="380">
        <v>-8.7179487179487172</v>
      </c>
    </row>
    <row r="48" spans="1:12" s="110" customFormat="1" ht="15" customHeight="1" x14ac:dyDescent="0.2">
      <c r="A48" s="381"/>
      <c r="B48" s="385"/>
      <c r="C48" s="366" t="s">
        <v>111</v>
      </c>
      <c r="D48" s="386"/>
      <c r="E48" s="387"/>
      <c r="F48" s="548">
        <v>84</v>
      </c>
      <c r="G48" s="548">
        <v>58</v>
      </c>
      <c r="H48" s="548">
        <v>73</v>
      </c>
      <c r="I48" s="548">
        <v>57</v>
      </c>
      <c r="J48" s="548">
        <v>67</v>
      </c>
      <c r="K48" s="549">
        <v>17</v>
      </c>
      <c r="L48" s="380">
        <v>25.373134328358208</v>
      </c>
    </row>
    <row r="49" spans="1:12" s="110" customFormat="1" ht="15" customHeight="1" x14ac:dyDescent="0.2">
      <c r="A49" s="381"/>
      <c r="B49" s="385"/>
      <c r="C49" s="382" t="s">
        <v>352</v>
      </c>
      <c r="D49" s="385"/>
      <c r="E49" s="383"/>
      <c r="F49" s="548">
        <v>34</v>
      </c>
      <c r="G49" s="548">
        <v>29</v>
      </c>
      <c r="H49" s="548">
        <v>41</v>
      </c>
      <c r="I49" s="548">
        <v>27</v>
      </c>
      <c r="J49" s="548">
        <v>38</v>
      </c>
      <c r="K49" s="549">
        <v>-4</v>
      </c>
      <c r="L49" s="380">
        <v>-10.526315789473685</v>
      </c>
    </row>
    <row r="50" spans="1:12" s="110" customFormat="1" ht="15" customHeight="1" x14ac:dyDescent="0.2">
      <c r="A50" s="381"/>
      <c r="B50" s="384" t="s">
        <v>113</v>
      </c>
      <c r="C50" s="382" t="s">
        <v>181</v>
      </c>
      <c r="D50" s="385"/>
      <c r="E50" s="383"/>
      <c r="F50" s="548">
        <v>6128</v>
      </c>
      <c r="G50" s="548">
        <v>4354</v>
      </c>
      <c r="H50" s="548">
        <v>5855</v>
      </c>
      <c r="I50" s="548">
        <v>4953</v>
      </c>
      <c r="J50" s="550">
        <v>5426</v>
      </c>
      <c r="K50" s="549">
        <v>702</v>
      </c>
      <c r="L50" s="380">
        <v>12.937707335053446</v>
      </c>
    </row>
    <row r="51" spans="1:12" s="110" customFormat="1" ht="15" customHeight="1" x14ac:dyDescent="0.2">
      <c r="A51" s="381"/>
      <c r="B51" s="385"/>
      <c r="C51" s="382" t="s">
        <v>352</v>
      </c>
      <c r="D51" s="385"/>
      <c r="E51" s="383"/>
      <c r="F51" s="548">
        <v>2061</v>
      </c>
      <c r="G51" s="548">
        <v>1580</v>
      </c>
      <c r="H51" s="548">
        <v>1841</v>
      </c>
      <c r="I51" s="548">
        <v>1654</v>
      </c>
      <c r="J51" s="548">
        <v>1585</v>
      </c>
      <c r="K51" s="549">
        <v>476</v>
      </c>
      <c r="L51" s="380">
        <v>30.031545741324923</v>
      </c>
    </row>
    <row r="52" spans="1:12" s="110" customFormat="1" ht="15" customHeight="1" x14ac:dyDescent="0.2">
      <c r="A52" s="381"/>
      <c r="B52" s="384"/>
      <c r="C52" s="382" t="s">
        <v>182</v>
      </c>
      <c r="D52" s="385"/>
      <c r="E52" s="383"/>
      <c r="F52" s="548">
        <v>3072</v>
      </c>
      <c r="G52" s="548">
        <v>3054</v>
      </c>
      <c r="H52" s="548">
        <v>3201</v>
      </c>
      <c r="I52" s="548">
        <v>2833</v>
      </c>
      <c r="J52" s="548">
        <v>3004</v>
      </c>
      <c r="K52" s="549">
        <v>68</v>
      </c>
      <c r="L52" s="380">
        <v>2.2636484687083889</v>
      </c>
    </row>
    <row r="53" spans="1:12" s="269" customFormat="1" ht="11.25" customHeight="1" x14ac:dyDescent="0.2">
      <c r="A53" s="381"/>
      <c r="B53" s="385"/>
      <c r="C53" s="382" t="s">
        <v>352</v>
      </c>
      <c r="D53" s="385"/>
      <c r="E53" s="383"/>
      <c r="F53" s="548">
        <v>1287</v>
      </c>
      <c r="G53" s="548">
        <v>1790</v>
      </c>
      <c r="H53" s="548">
        <v>1816</v>
      </c>
      <c r="I53" s="548">
        <v>1474</v>
      </c>
      <c r="J53" s="550">
        <v>1437</v>
      </c>
      <c r="K53" s="549">
        <v>-150</v>
      </c>
      <c r="L53" s="380">
        <v>-10.438413361169102</v>
      </c>
    </row>
    <row r="54" spans="1:12" s="151" customFormat="1" ht="12.75" customHeight="1" x14ac:dyDescent="0.2">
      <c r="A54" s="381"/>
      <c r="B54" s="384" t="s">
        <v>113</v>
      </c>
      <c r="C54" s="384" t="s">
        <v>116</v>
      </c>
      <c r="D54" s="385"/>
      <c r="E54" s="383"/>
      <c r="F54" s="548">
        <v>5044</v>
      </c>
      <c r="G54" s="548">
        <v>3732</v>
      </c>
      <c r="H54" s="548">
        <v>4879</v>
      </c>
      <c r="I54" s="548">
        <v>3927</v>
      </c>
      <c r="J54" s="548">
        <v>4500</v>
      </c>
      <c r="K54" s="549">
        <v>544</v>
      </c>
      <c r="L54" s="380">
        <v>12.088888888888889</v>
      </c>
    </row>
    <row r="55" spans="1:12" ht="11.25" x14ac:dyDescent="0.2">
      <c r="A55" s="381"/>
      <c r="B55" s="385"/>
      <c r="C55" s="382" t="s">
        <v>352</v>
      </c>
      <c r="D55" s="385"/>
      <c r="E55" s="383"/>
      <c r="F55" s="548">
        <v>1519</v>
      </c>
      <c r="G55" s="548">
        <v>1500</v>
      </c>
      <c r="H55" s="548">
        <v>1683</v>
      </c>
      <c r="I55" s="548">
        <v>1426</v>
      </c>
      <c r="J55" s="548">
        <v>1565</v>
      </c>
      <c r="K55" s="549">
        <v>-46</v>
      </c>
      <c r="L55" s="380">
        <v>-2.939297124600639</v>
      </c>
    </row>
    <row r="56" spans="1:12" ht="14.25" customHeight="1" x14ac:dyDescent="0.2">
      <c r="A56" s="381"/>
      <c r="B56" s="385"/>
      <c r="C56" s="384" t="s">
        <v>117</v>
      </c>
      <c r="D56" s="385"/>
      <c r="E56" s="383"/>
      <c r="F56" s="548">
        <v>4142</v>
      </c>
      <c r="G56" s="548">
        <v>3665</v>
      </c>
      <c r="H56" s="548">
        <v>4169</v>
      </c>
      <c r="I56" s="548">
        <v>3850</v>
      </c>
      <c r="J56" s="548">
        <v>3917</v>
      </c>
      <c r="K56" s="549">
        <v>225</v>
      </c>
      <c r="L56" s="380">
        <v>5.744191983660965</v>
      </c>
    </row>
    <row r="57" spans="1:12" ht="18.75" customHeight="1" x14ac:dyDescent="0.2">
      <c r="A57" s="388"/>
      <c r="B57" s="389"/>
      <c r="C57" s="390" t="s">
        <v>352</v>
      </c>
      <c r="D57" s="389"/>
      <c r="E57" s="391"/>
      <c r="F57" s="551">
        <v>1828</v>
      </c>
      <c r="G57" s="552">
        <v>1865</v>
      </c>
      <c r="H57" s="552">
        <v>1972</v>
      </c>
      <c r="I57" s="552">
        <v>1698</v>
      </c>
      <c r="J57" s="552">
        <v>1456</v>
      </c>
      <c r="K57" s="553">
        <f t="shared" ref="K57" si="0">IF(OR(F57=".",J57=".")=TRUE,".",IF(OR(F57="*",J57="*")=TRUE,"*",IF(AND(F57="-",J57="-")=TRUE,"-",IF(AND(ISNUMBER(J57),ISNUMBER(F57))=TRUE,IF(F57-J57=0,0,F57-J57),IF(ISNUMBER(F57)=TRUE,F57,-J57)))))</f>
        <v>372</v>
      </c>
      <c r="L57" s="392">
        <f t="shared" ref="L57" si="1">IF(K57 =".",".",IF(K57 ="*","*",IF(K57="-","-",IF(K57=0,0,IF(OR(J57="-",J57=".",F57="-",F57=".")=TRUE,"X",IF(J57=0,"0,0",IF(ABS(K57*100/J57)&gt;250,".X",(K57*100/J57))))))))</f>
        <v>25.549450549450551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9391</v>
      </c>
      <c r="E11" s="114">
        <v>7772</v>
      </c>
      <c r="F11" s="114">
        <v>10622</v>
      </c>
      <c r="G11" s="114">
        <v>7917</v>
      </c>
      <c r="H11" s="140">
        <v>8572</v>
      </c>
      <c r="I11" s="115">
        <v>819</v>
      </c>
      <c r="J11" s="116">
        <v>9.5543630424638355</v>
      </c>
    </row>
    <row r="12" spans="1:15" s="110" customFormat="1" ht="24.95" customHeight="1" x14ac:dyDescent="0.2">
      <c r="A12" s="193" t="s">
        <v>132</v>
      </c>
      <c r="B12" s="194" t="s">
        <v>133</v>
      </c>
      <c r="C12" s="113">
        <v>1.4162496006815035</v>
      </c>
      <c r="D12" s="115">
        <v>133</v>
      </c>
      <c r="E12" s="114">
        <v>84</v>
      </c>
      <c r="F12" s="114">
        <v>251</v>
      </c>
      <c r="G12" s="114">
        <v>160</v>
      </c>
      <c r="H12" s="140">
        <v>130</v>
      </c>
      <c r="I12" s="115">
        <v>3</v>
      </c>
      <c r="J12" s="116">
        <v>2.3076923076923075</v>
      </c>
    </row>
    <row r="13" spans="1:15" s="110" customFormat="1" ht="24.95" customHeight="1" x14ac:dyDescent="0.2">
      <c r="A13" s="193" t="s">
        <v>134</v>
      </c>
      <c r="B13" s="199" t="s">
        <v>214</v>
      </c>
      <c r="C13" s="113">
        <v>1.0116068576296453</v>
      </c>
      <c r="D13" s="115">
        <v>95</v>
      </c>
      <c r="E13" s="114">
        <v>86</v>
      </c>
      <c r="F13" s="114">
        <v>208</v>
      </c>
      <c r="G13" s="114">
        <v>102</v>
      </c>
      <c r="H13" s="140">
        <v>101</v>
      </c>
      <c r="I13" s="115">
        <v>-6</v>
      </c>
      <c r="J13" s="116">
        <v>-5.9405940594059405</v>
      </c>
    </row>
    <row r="14" spans="1:15" s="287" customFormat="1" ht="24.95" customHeight="1" x14ac:dyDescent="0.2">
      <c r="A14" s="193" t="s">
        <v>215</v>
      </c>
      <c r="B14" s="199" t="s">
        <v>137</v>
      </c>
      <c r="C14" s="113">
        <v>5.1006282611010541</v>
      </c>
      <c r="D14" s="115">
        <v>479</v>
      </c>
      <c r="E14" s="114">
        <v>383</v>
      </c>
      <c r="F14" s="114">
        <v>471</v>
      </c>
      <c r="G14" s="114">
        <v>366</v>
      </c>
      <c r="H14" s="140">
        <v>465</v>
      </c>
      <c r="I14" s="115">
        <v>14</v>
      </c>
      <c r="J14" s="116">
        <v>3.010752688172043</v>
      </c>
      <c r="K14" s="110"/>
      <c r="L14" s="110"/>
      <c r="M14" s="110"/>
      <c r="N14" s="110"/>
      <c r="O14" s="110"/>
    </row>
    <row r="15" spans="1:15" s="110" customFormat="1" ht="24.95" customHeight="1" x14ac:dyDescent="0.2">
      <c r="A15" s="193" t="s">
        <v>216</v>
      </c>
      <c r="B15" s="199" t="s">
        <v>217</v>
      </c>
      <c r="C15" s="113">
        <v>0.76669151315088913</v>
      </c>
      <c r="D15" s="115">
        <v>72</v>
      </c>
      <c r="E15" s="114">
        <v>150</v>
      </c>
      <c r="F15" s="114">
        <v>96</v>
      </c>
      <c r="G15" s="114">
        <v>69</v>
      </c>
      <c r="H15" s="140">
        <v>92</v>
      </c>
      <c r="I15" s="115">
        <v>-20</v>
      </c>
      <c r="J15" s="116">
        <v>-21.739130434782609</v>
      </c>
    </row>
    <row r="16" spans="1:15" s="287" customFormat="1" ht="24.95" customHeight="1" x14ac:dyDescent="0.2">
      <c r="A16" s="193" t="s">
        <v>218</v>
      </c>
      <c r="B16" s="199" t="s">
        <v>141</v>
      </c>
      <c r="C16" s="113">
        <v>3.4820572888936216</v>
      </c>
      <c r="D16" s="115">
        <v>327</v>
      </c>
      <c r="E16" s="114">
        <v>181</v>
      </c>
      <c r="F16" s="114">
        <v>295</v>
      </c>
      <c r="G16" s="114">
        <v>238</v>
      </c>
      <c r="H16" s="140">
        <v>298</v>
      </c>
      <c r="I16" s="115">
        <v>29</v>
      </c>
      <c r="J16" s="116">
        <v>9.7315436241610733</v>
      </c>
      <c r="K16" s="110"/>
      <c r="L16" s="110"/>
      <c r="M16" s="110"/>
      <c r="N16" s="110"/>
      <c r="O16" s="110"/>
    </row>
    <row r="17" spans="1:15" s="110" customFormat="1" ht="24.95" customHeight="1" x14ac:dyDescent="0.2">
      <c r="A17" s="193" t="s">
        <v>142</v>
      </c>
      <c r="B17" s="199" t="s">
        <v>220</v>
      </c>
      <c r="C17" s="113">
        <v>0.8518794590565435</v>
      </c>
      <c r="D17" s="115">
        <v>80</v>
      </c>
      <c r="E17" s="114">
        <v>52</v>
      </c>
      <c r="F17" s="114">
        <v>80</v>
      </c>
      <c r="G17" s="114">
        <v>59</v>
      </c>
      <c r="H17" s="140">
        <v>75</v>
      </c>
      <c r="I17" s="115">
        <v>5</v>
      </c>
      <c r="J17" s="116">
        <v>6.666666666666667</v>
      </c>
    </row>
    <row r="18" spans="1:15" s="287" customFormat="1" ht="24.95" customHeight="1" x14ac:dyDescent="0.2">
      <c r="A18" s="201" t="s">
        <v>144</v>
      </c>
      <c r="B18" s="202" t="s">
        <v>145</v>
      </c>
      <c r="C18" s="113">
        <v>8.9447343200937066</v>
      </c>
      <c r="D18" s="115">
        <v>840</v>
      </c>
      <c r="E18" s="114">
        <v>596</v>
      </c>
      <c r="F18" s="114">
        <v>996</v>
      </c>
      <c r="G18" s="114">
        <v>936</v>
      </c>
      <c r="H18" s="140">
        <v>942</v>
      </c>
      <c r="I18" s="115">
        <v>-102</v>
      </c>
      <c r="J18" s="116">
        <v>-10.828025477707007</v>
      </c>
      <c r="K18" s="110"/>
      <c r="L18" s="110"/>
      <c r="M18" s="110"/>
      <c r="N18" s="110"/>
      <c r="O18" s="110"/>
    </row>
    <row r="19" spans="1:15" s="110" customFormat="1" ht="24.95" customHeight="1" x14ac:dyDescent="0.2">
      <c r="A19" s="193" t="s">
        <v>146</v>
      </c>
      <c r="B19" s="199" t="s">
        <v>147</v>
      </c>
      <c r="C19" s="113">
        <v>11.564263656692578</v>
      </c>
      <c r="D19" s="115">
        <v>1086</v>
      </c>
      <c r="E19" s="114">
        <v>989</v>
      </c>
      <c r="F19" s="114">
        <v>1273</v>
      </c>
      <c r="G19" s="114">
        <v>872</v>
      </c>
      <c r="H19" s="140">
        <v>1059</v>
      </c>
      <c r="I19" s="115">
        <v>27</v>
      </c>
      <c r="J19" s="116">
        <v>2.5495750708215299</v>
      </c>
    </row>
    <row r="20" spans="1:15" s="287" customFormat="1" ht="24.95" customHeight="1" x14ac:dyDescent="0.2">
      <c r="A20" s="193" t="s">
        <v>148</v>
      </c>
      <c r="B20" s="199" t="s">
        <v>149</v>
      </c>
      <c r="C20" s="113">
        <v>20.966883186029175</v>
      </c>
      <c r="D20" s="115">
        <v>1969</v>
      </c>
      <c r="E20" s="114">
        <v>1405</v>
      </c>
      <c r="F20" s="114">
        <v>1749</v>
      </c>
      <c r="G20" s="114">
        <v>1387</v>
      </c>
      <c r="H20" s="140">
        <v>1580</v>
      </c>
      <c r="I20" s="115">
        <v>389</v>
      </c>
      <c r="J20" s="116">
        <v>24.620253164556964</v>
      </c>
      <c r="K20" s="110"/>
      <c r="L20" s="110"/>
      <c r="M20" s="110"/>
      <c r="N20" s="110"/>
      <c r="O20" s="110"/>
    </row>
    <row r="21" spans="1:15" s="110" customFormat="1" ht="24.95" customHeight="1" x14ac:dyDescent="0.2">
      <c r="A21" s="201" t="s">
        <v>150</v>
      </c>
      <c r="B21" s="202" t="s">
        <v>151</v>
      </c>
      <c r="C21" s="113">
        <v>4.3339367479501654</v>
      </c>
      <c r="D21" s="115">
        <v>407</v>
      </c>
      <c r="E21" s="114">
        <v>377</v>
      </c>
      <c r="F21" s="114">
        <v>398</v>
      </c>
      <c r="G21" s="114">
        <v>496</v>
      </c>
      <c r="H21" s="140">
        <v>422</v>
      </c>
      <c r="I21" s="115">
        <v>-15</v>
      </c>
      <c r="J21" s="116">
        <v>-3.5545023696682465</v>
      </c>
    </row>
    <row r="22" spans="1:15" s="110" customFormat="1" ht="24.95" customHeight="1" x14ac:dyDescent="0.2">
      <c r="A22" s="201" t="s">
        <v>152</v>
      </c>
      <c r="B22" s="199" t="s">
        <v>153</v>
      </c>
      <c r="C22" s="113">
        <v>1.650516451922053</v>
      </c>
      <c r="D22" s="115">
        <v>155</v>
      </c>
      <c r="E22" s="114">
        <v>115</v>
      </c>
      <c r="F22" s="114">
        <v>192</v>
      </c>
      <c r="G22" s="114">
        <v>226</v>
      </c>
      <c r="H22" s="140">
        <v>161</v>
      </c>
      <c r="I22" s="115">
        <v>-6</v>
      </c>
      <c r="J22" s="116">
        <v>-3.7267080745341614</v>
      </c>
    </row>
    <row r="23" spans="1:15" s="110" customFormat="1" ht="24.95" customHeight="1" x14ac:dyDescent="0.2">
      <c r="A23" s="193" t="s">
        <v>154</v>
      </c>
      <c r="B23" s="199" t="s">
        <v>155</v>
      </c>
      <c r="C23" s="113">
        <v>0.54307315514854648</v>
      </c>
      <c r="D23" s="115">
        <v>51</v>
      </c>
      <c r="E23" s="114">
        <v>24</v>
      </c>
      <c r="F23" s="114">
        <v>58</v>
      </c>
      <c r="G23" s="114">
        <v>37</v>
      </c>
      <c r="H23" s="140">
        <v>50</v>
      </c>
      <c r="I23" s="115">
        <v>1</v>
      </c>
      <c r="J23" s="116">
        <v>2</v>
      </c>
    </row>
    <row r="24" spans="1:15" s="110" customFormat="1" ht="24.95" customHeight="1" x14ac:dyDescent="0.2">
      <c r="A24" s="193" t="s">
        <v>156</v>
      </c>
      <c r="B24" s="199" t="s">
        <v>221</v>
      </c>
      <c r="C24" s="113">
        <v>10.765626663827069</v>
      </c>
      <c r="D24" s="115">
        <v>1011</v>
      </c>
      <c r="E24" s="114">
        <v>614</v>
      </c>
      <c r="F24" s="114">
        <v>1335</v>
      </c>
      <c r="G24" s="114">
        <v>615</v>
      </c>
      <c r="H24" s="140">
        <v>719</v>
      </c>
      <c r="I24" s="115">
        <v>292</v>
      </c>
      <c r="J24" s="116">
        <v>40.611961057023642</v>
      </c>
    </row>
    <row r="25" spans="1:15" s="110" customFormat="1" ht="24.95" customHeight="1" x14ac:dyDescent="0.2">
      <c r="A25" s="193" t="s">
        <v>222</v>
      </c>
      <c r="B25" s="204" t="s">
        <v>159</v>
      </c>
      <c r="C25" s="113">
        <v>7.9970184218933023</v>
      </c>
      <c r="D25" s="115">
        <v>751</v>
      </c>
      <c r="E25" s="114">
        <v>701</v>
      </c>
      <c r="F25" s="114">
        <v>812</v>
      </c>
      <c r="G25" s="114">
        <v>823</v>
      </c>
      <c r="H25" s="140">
        <v>736</v>
      </c>
      <c r="I25" s="115">
        <v>15</v>
      </c>
      <c r="J25" s="116">
        <v>2.0380434782608696</v>
      </c>
    </row>
    <row r="26" spans="1:15" s="110" customFormat="1" ht="24.95" customHeight="1" x14ac:dyDescent="0.2">
      <c r="A26" s="201">
        <v>782.78300000000002</v>
      </c>
      <c r="B26" s="203" t="s">
        <v>160</v>
      </c>
      <c r="C26" s="113">
        <v>7.7627515706527523</v>
      </c>
      <c r="D26" s="115">
        <v>729</v>
      </c>
      <c r="E26" s="114">
        <v>1258</v>
      </c>
      <c r="F26" s="114">
        <v>1049</v>
      </c>
      <c r="G26" s="114">
        <v>796</v>
      </c>
      <c r="H26" s="140">
        <v>1019</v>
      </c>
      <c r="I26" s="115">
        <v>-290</v>
      </c>
      <c r="J26" s="116">
        <v>-28.459273797841021</v>
      </c>
    </row>
    <row r="27" spans="1:15" s="110" customFormat="1" ht="24.95" customHeight="1" x14ac:dyDescent="0.2">
      <c r="A27" s="193" t="s">
        <v>161</v>
      </c>
      <c r="B27" s="199" t="s">
        <v>162</v>
      </c>
      <c r="C27" s="113">
        <v>2.2574805664998401</v>
      </c>
      <c r="D27" s="115">
        <v>212</v>
      </c>
      <c r="E27" s="114">
        <v>175</v>
      </c>
      <c r="F27" s="114">
        <v>364</v>
      </c>
      <c r="G27" s="114">
        <v>192</v>
      </c>
      <c r="H27" s="140">
        <v>214</v>
      </c>
      <c r="I27" s="115">
        <v>-2</v>
      </c>
      <c r="J27" s="116">
        <v>-0.93457943925233644</v>
      </c>
    </row>
    <row r="28" spans="1:15" s="110" customFormat="1" ht="24.95" customHeight="1" x14ac:dyDescent="0.2">
      <c r="A28" s="193" t="s">
        <v>163</v>
      </c>
      <c r="B28" s="199" t="s">
        <v>164</v>
      </c>
      <c r="C28" s="113">
        <v>2.2148865935470132</v>
      </c>
      <c r="D28" s="115">
        <v>208</v>
      </c>
      <c r="E28" s="114">
        <v>114</v>
      </c>
      <c r="F28" s="114">
        <v>280</v>
      </c>
      <c r="G28" s="114">
        <v>89</v>
      </c>
      <c r="H28" s="140">
        <v>144</v>
      </c>
      <c r="I28" s="115">
        <v>64</v>
      </c>
      <c r="J28" s="116">
        <v>44.444444444444443</v>
      </c>
    </row>
    <row r="29" spans="1:15" s="110" customFormat="1" ht="24.95" customHeight="1" x14ac:dyDescent="0.2">
      <c r="A29" s="193">
        <v>86</v>
      </c>
      <c r="B29" s="199" t="s">
        <v>165</v>
      </c>
      <c r="C29" s="113">
        <v>7.7521030774145459</v>
      </c>
      <c r="D29" s="115">
        <v>728</v>
      </c>
      <c r="E29" s="114">
        <v>352</v>
      </c>
      <c r="F29" s="114">
        <v>383</v>
      </c>
      <c r="G29" s="114">
        <v>329</v>
      </c>
      <c r="H29" s="140">
        <v>329</v>
      </c>
      <c r="I29" s="115">
        <v>399</v>
      </c>
      <c r="J29" s="116">
        <v>121.27659574468085</v>
      </c>
    </row>
    <row r="30" spans="1:15" s="110" customFormat="1" ht="24.95" customHeight="1" x14ac:dyDescent="0.2">
      <c r="A30" s="193">
        <v>87.88</v>
      </c>
      <c r="B30" s="204" t="s">
        <v>166</v>
      </c>
      <c r="C30" s="113">
        <v>3.9505909913747206</v>
      </c>
      <c r="D30" s="115">
        <v>371</v>
      </c>
      <c r="E30" s="114">
        <v>351</v>
      </c>
      <c r="F30" s="114">
        <v>525</v>
      </c>
      <c r="G30" s="114">
        <v>313</v>
      </c>
      <c r="H30" s="140">
        <v>303</v>
      </c>
      <c r="I30" s="115">
        <v>68</v>
      </c>
      <c r="J30" s="116">
        <v>22.442244224422442</v>
      </c>
    </row>
    <row r="31" spans="1:15" s="110" customFormat="1" ht="24.95" customHeight="1" x14ac:dyDescent="0.2">
      <c r="A31" s="193" t="s">
        <v>167</v>
      </c>
      <c r="B31" s="199" t="s">
        <v>168</v>
      </c>
      <c r="C31" s="113">
        <v>1.7676498775423277</v>
      </c>
      <c r="D31" s="115">
        <v>166</v>
      </c>
      <c r="E31" s="114">
        <v>148</v>
      </c>
      <c r="F31" s="114">
        <v>278</v>
      </c>
      <c r="G31" s="114">
        <v>177</v>
      </c>
      <c r="H31" s="140">
        <v>198</v>
      </c>
      <c r="I31" s="115">
        <v>-32</v>
      </c>
      <c r="J31" s="116">
        <v>-16.161616161616163</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1.4162496006815035</v>
      </c>
      <c r="D34" s="115">
        <v>133</v>
      </c>
      <c r="E34" s="114">
        <v>84</v>
      </c>
      <c r="F34" s="114">
        <v>251</v>
      </c>
      <c r="G34" s="114">
        <v>160</v>
      </c>
      <c r="H34" s="140">
        <v>130</v>
      </c>
      <c r="I34" s="115">
        <v>3</v>
      </c>
      <c r="J34" s="116">
        <v>2.3076923076923075</v>
      </c>
    </row>
    <row r="35" spans="1:10" s="110" customFormat="1" ht="24.95" customHeight="1" x14ac:dyDescent="0.2">
      <c r="A35" s="292" t="s">
        <v>171</v>
      </c>
      <c r="B35" s="293" t="s">
        <v>172</v>
      </c>
      <c r="C35" s="113">
        <v>15.056969438824407</v>
      </c>
      <c r="D35" s="115">
        <v>1414</v>
      </c>
      <c r="E35" s="114">
        <v>1065</v>
      </c>
      <c r="F35" s="114">
        <v>1675</v>
      </c>
      <c r="G35" s="114">
        <v>1404</v>
      </c>
      <c r="H35" s="140">
        <v>1508</v>
      </c>
      <c r="I35" s="115">
        <v>-94</v>
      </c>
      <c r="J35" s="116">
        <v>-6.2334217506631298</v>
      </c>
    </row>
    <row r="36" spans="1:10" s="110" customFormat="1" ht="24.95" customHeight="1" x14ac:dyDescent="0.2">
      <c r="A36" s="294" t="s">
        <v>173</v>
      </c>
      <c r="B36" s="295" t="s">
        <v>174</v>
      </c>
      <c r="C36" s="125">
        <v>83.526780960494094</v>
      </c>
      <c r="D36" s="143">
        <v>7844</v>
      </c>
      <c r="E36" s="144">
        <v>6623</v>
      </c>
      <c r="F36" s="144">
        <v>8696</v>
      </c>
      <c r="G36" s="144">
        <v>6352</v>
      </c>
      <c r="H36" s="145">
        <v>6934</v>
      </c>
      <c r="I36" s="143">
        <v>910</v>
      </c>
      <c r="J36" s="146">
        <v>13.123738102105566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9391</v>
      </c>
      <c r="F11" s="264">
        <v>7772</v>
      </c>
      <c r="G11" s="264">
        <v>10622</v>
      </c>
      <c r="H11" s="264">
        <v>7917</v>
      </c>
      <c r="I11" s="265">
        <v>8572</v>
      </c>
      <c r="J11" s="263">
        <v>819</v>
      </c>
      <c r="K11" s="266">
        <v>9.5543630424638355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31.11489724204025</v>
      </c>
      <c r="E13" s="115">
        <v>2922</v>
      </c>
      <c r="F13" s="114">
        <v>2864</v>
      </c>
      <c r="G13" s="114">
        <v>3314</v>
      </c>
      <c r="H13" s="114">
        <v>2790</v>
      </c>
      <c r="I13" s="140">
        <v>2983</v>
      </c>
      <c r="J13" s="115">
        <v>-61</v>
      </c>
      <c r="K13" s="116">
        <v>-2.0449212202480722</v>
      </c>
    </row>
    <row r="14" spans="1:15" ht="15.95" customHeight="1" x14ac:dyDescent="0.2">
      <c r="A14" s="306" t="s">
        <v>230</v>
      </c>
      <c r="B14" s="307"/>
      <c r="C14" s="308"/>
      <c r="D14" s="113">
        <v>49.941433287189859</v>
      </c>
      <c r="E14" s="115">
        <v>4690</v>
      </c>
      <c r="F14" s="114">
        <v>3476</v>
      </c>
      <c r="G14" s="114">
        <v>5223</v>
      </c>
      <c r="H14" s="114">
        <v>3743</v>
      </c>
      <c r="I14" s="140">
        <v>3967</v>
      </c>
      <c r="J14" s="115">
        <v>723</v>
      </c>
      <c r="K14" s="116">
        <v>18.225359213511471</v>
      </c>
    </row>
    <row r="15" spans="1:15" ht="15.95" customHeight="1" x14ac:dyDescent="0.2">
      <c r="A15" s="306" t="s">
        <v>231</v>
      </c>
      <c r="B15" s="307"/>
      <c r="C15" s="308"/>
      <c r="D15" s="113">
        <v>7.7946970503673727</v>
      </c>
      <c r="E15" s="115">
        <v>732</v>
      </c>
      <c r="F15" s="114">
        <v>587</v>
      </c>
      <c r="G15" s="114">
        <v>787</v>
      </c>
      <c r="H15" s="114">
        <v>625</v>
      </c>
      <c r="I15" s="140">
        <v>619</v>
      </c>
      <c r="J15" s="115">
        <v>113</v>
      </c>
      <c r="K15" s="116">
        <v>18.25525040387722</v>
      </c>
    </row>
    <row r="16" spans="1:15" ht="15.95" customHeight="1" x14ac:dyDescent="0.2">
      <c r="A16" s="306" t="s">
        <v>232</v>
      </c>
      <c r="B16" s="307"/>
      <c r="C16" s="308"/>
      <c r="D16" s="113">
        <v>11.148972420402513</v>
      </c>
      <c r="E16" s="115">
        <v>1047</v>
      </c>
      <c r="F16" s="114">
        <v>845</v>
      </c>
      <c r="G16" s="114">
        <v>1298</v>
      </c>
      <c r="H16" s="114">
        <v>759</v>
      </c>
      <c r="I16" s="140">
        <v>1003</v>
      </c>
      <c r="J16" s="115">
        <v>44</v>
      </c>
      <c r="K16" s="116">
        <v>4.3868394815553344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1.2139282291555744</v>
      </c>
      <c r="E18" s="115">
        <v>114</v>
      </c>
      <c r="F18" s="114">
        <v>79</v>
      </c>
      <c r="G18" s="114">
        <v>244</v>
      </c>
      <c r="H18" s="114">
        <v>158</v>
      </c>
      <c r="I18" s="140">
        <v>114</v>
      </c>
      <c r="J18" s="115">
        <v>0</v>
      </c>
      <c r="K18" s="116">
        <v>0</v>
      </c>
    </row>
    <row r="19" spans="1:11" ht="14.1" customHeight="1" x14ac:dyDescent="0.2">
      <c r="A19" s="306" t="s">
        <v>235</v>
      </c>
      <c r="B19" s="307" t="s">
        <v>236</v>
      </c>
      <c r="C19" s="308"/>
      <c r="D19" s="113">
        <v>1.139388776488127</v>
      </c>
      <c r="E19" s="115">
        <v>107</v>
      </c>
      <c r="F19" s="114">
        <v>75</v>
      </c>
      <c r="G19" s="114">
        <v>233</v>
      </c>
      <c r="H19" s="114">
        <v>153</v>
      </c>
      <c r="I19" s="140">
        <v>104</v>
      </c>
      <c r="J19" s="115">
        <v>3</v>
      </c>
      <c r="K19" s="116">
        <v>2.8846153846153846</v>
      </c>
    </row>
    <row r="20" spans="1:11" ht="14.1" customHeight="1" x14ac:dyDescent="0.2">
      <c r="A20" s="306">
        <v>12</v>
      </c>
      <c r="B20" s="307" t="s">
        <v>237</v>
      </c>
      <c r="C20" s="308"/>
      <c r="D20" s="113">
        <v>1.2245767223937813</v>
      </c>
      <c r="E20" s="115">
        <v>115</v>
      </c>
      <c r="F20" s="114">
        <v>40</v>
      </c>
      <c r="G20" s="114">
        <v>73</v>
      </c>
      <c r="H20" s="114">
        <v>90</v>
      </c>
      <c r="I20" s="140">
        <v>90</v>
      </c>
      <c r="J20" s="115">
        <v>25</v>
      </c>
      <c r="K20" s="116">
        <v>27.777777777777779</v>
      </c>
    </row>
    <row r="21" spans="1:11" ht="14.1" customHeight="1" x14ac:dyDescent="0.2">
      <c r="A21" s="306">
        <v>21</v>
      </c>
      <c r="B21" s="307" t="s">
        <v>238</v>
      </c>
      <c r="C21" s="308"/>
      <c r="D21" s="113">
        <v>0.18102438504951548</v>
      </c>
      <c r="E21" s="115">
        <v>17</v>
      </c>
      <c r="F21" s="114">
        <v>13</v>
      </c>
      <c r="G21" s="114">
        <v>18</v>
      </c>
      <c r="H21" s="114">
        <v>22</v>
      </c>
      <c r="I21" s="140">
        <v>35</v>
      </c>
      <c r="J21" s="115">
        <v>-18</v>
      </c>
      <c r="K21" s="116">
        <v>-51.428571428571431</v>
      </c>
    </row>
    <row r="22" spans="1:11" ht="14.1" customHeight="1" x14ac:dyDescent="0.2">
      <c r="A22" s="306">
        <v>22</v>
      </c>
      <c r="B22" s="307" t="s">
        <v>239</v>
      </c>
      <c r="C22" s="308"/>
      <c r="D22" s="113">
        <v>1.4801405601107442</v>
      </c>
      <c r="E22" s="115">
        <v>139</v>
      </c>
      <c r="F22" s="114">
        <v>69</v>
      </c>
      <c r="G22" s="114">
        <v>100</v>
      </c>
      <c r="H22" s="114">
        <v>92</v>
      </c>
      <c r="I22" s="140">
        <v>81</v>
      </c>
      <c r="J22" s="115">
        <v>58</v>
      </c>
      <c r="K22" s="116">
        <v>71.604938271604937</v>
      </c>
    </row>
    <row r="23" spans="1:11" ht="14.1" customHeight="1" x14ac:dyDescent="0.2">
      <c r="A23" s="306">
        <v>23</v>
      </c>
      <c r="B23" s="307" t="s">
        <v>240</v>
      </c>
      <c r="C23" s="308"/>
      <c r="D23" s="113">
        <v>0.25556383771696306</v>
      </c>
      <c r="E23" s="115">
        <v>24</v>
      </c>
      <c r="F23" s="114">
        <v>30</v>
      </c>
      <c r="G23" s="114">
        <v>36</v>
      </c>
      <c r="H23" s="114">
        <v>32</v>
      </c>
      <c r="I23" s="140">
        <v>30</v>
      </c>
      <c r="J23" s="115">
        <v>-6</v>
      </c>
      <c r="K23" s="116">
        <v>-20</v>
      </c>
    </row>
    <row r="24" spans="1:11" ht="14.1" customHeight="1" x14ac:dyDescent="0.2">
      <c r="A24" s="306">
        <v>24</v>
      </c>
      <c r="B24" s="307" t="s">
        <v>241</v>
      </c>
      <c r="C24" s="308"/>
      <c r="D24" s="113">
        <v>1.1606857629645406</v>
      </c>
      <c r="E24" s="115">
        <v>109</v>
      </c>
      <c r="F24" s="114">
        <v>101</v>
      </c>
      <c r="G24" s="114">
        <v>192</v>
      </c>
      <c r="H24" s="114">
        <v>131</v>
      </c>
      <c r="I24" s="140">
        <v>162</v>
      </c>
      <c r="J24" s="115">
        <v>-53</v>
      </c>
      <c r="K24" s="116">
        <v>-32.716049382716051</v>
      </c>
    </row>
    <row r="25" spans="1:11" ht="14.1" customHeight="1" x14ac:dyDescent="0.2">
      <c r="A25" s="306">
        <v>25</v>
      </c>
      <c r="B25" s="307" t="s">
        <v>242</v>
      </c>
      <c r="C25" s="308"/>
      <c r="D25" s="113">
        <v>3.9825364710893409</v>
      </c>
      <c r="E25" s="115">
        <v>374</v>
      </c>
      <c r="F25" s="114">
        <v>242</v>
      </c>
      <c r="G25" s="114">
        <v>509</v>
      </c>
      <c r="H25" s="114">
        <v>336</v>
      </c>
      <c r="I25" s="140">
        <v>303</v>
      </c>
      <c r="J25" s="115">
        <v>71</v>
      </c>
      <c r="K25" s="116">
        <v>23.432343234323433</v>
      </c>
    </row>
    <row r="26" spans="1:11" ht="14.1" customHeight="1" x14ac:dyDescent="0.2">
      <c r="A26" s="306">
        <v>26</v>
      </c>
      <c r="B26" s="307" t="s">
        <v>243</v>
      </c>
      <c r="C26" s="308"/>
      <c r="D26" s="113">
        <v>1.9593227558300501</v>
      </c>
      <c r="E26" s="115">
        <v>184</v>
      </c>
      <c r="F26" s="114">
        <v>91</v>
      </c>
      <c r="G26" s="114">
        <v>216</v>
      </c>
      <c r="H26" s="114">
        <v>140</v>
      </c>
      <c r="I26" s="140">
        <v>220</v>
      </c>
      <c r="J26" s="115">
        <v>-36</v>
      </c>
      <c r="K26" s="116">
        <v>-16.363636363636363</v>
      </c>
    </row>
    <row r="27" spans="1:11" ht="14.1" customHeight="1" x14ac:dyDescent="0.2">
      <c r="A27" s="306">
        <v>27</v>
      </c>
      <c r="B27" s="307" t="s">
        <v>244</v>
      </c>
      <c r="C27" s="308"/>
      <c r="D27" s="113">
        <v>1.5759769992546055</v>
      </c>
      <c r="E27" s="115">
        <v>148</v>
      </c>
      <c r="F27" s="114">
        <v>131</v>
      </c>
      <c r="G27" s="114">
        <v>512</v>
      </c>
      <c r="H27" s="114">
        <v>95</v>
      </c>
      <c r="I27" s="140">
        <v>142</v>
      </c>
      <c r="J27" s="115">
        <v>6</v>
      </c>
      <c r="K27" s="116">
        <v>4.225352112676056</v>
      </c>
    </row>
    <row r="28" spans="1:11" ht="14.1" customHeight="1" x14ac:dyDescent="0.2">
      <c r="A28" s="306">
        <v>28</v>
      </c>
      <c r="B28" s="307" t="s">
        <v>245</v>
      </c>
      <c r="C28" s="308"/>
      <c r="D28" s="113">
        <v>0.60696411457778721</v>
      </c>
      <c r="E28" s="115">
        <v>57</v>
      </c>
      <c r="F28" s="114">
        <v>41</v>
      </c>
      <c r="G28" s="114" t="s">
        <v>513</v>
      </c>
      <c r="H28" s="114" t="s">
        <v>513</v>
      </c>
      <c r="I28" s="140">
        <v>8</v>
      </c>
      <c r="J28" s="115">
        <v>49</v>
      </c>
      <c r="K28" s="116" t="s">
        <v>514</v>
      </c>
    </row>
    <row r="29" spans="1:11" ht="14.1" customHeight="1" x14ac:dyDescent="0.2">
      <c r="A29" s="306">
        <v>29</v>
      </c>
      <c r="B29" s="307" t="s">
        <v>246</v>
      </c>
      <c r="C29" s="308"/>
      <c r="D29" s="113">
        <v>2.2042381003088063</v>
      </c>
      <c r="E29" s="115">
        <v>207</v>
      </c>
      <c r="F29" s="114">
        <v>197</v>
      </c>
      <c r="G29" s="114">
        <v>215</v>
      </c>
      <c r="H29" s="114">
        <v>242</v>
      </c>
      <c r="I29" s="140">
        <v>220</v>
      </c>
      <c r="J29" s="115">
        <v>-13</v>
      </c>
      <c r="K29" s="116">
        <v>-5.9090909090909092</v>
      </c>
    </row>
    <row r="30" spans="1:11" ht="14.1" customHeight="1" x14ac:dyDescent="0.2">
      <c r="A30" s="306" t="s">
        <v>247</v>
      </c>
      <c r="B30" s="307" t="s">
        <v>248</v>
      </c>
      <c r="C30" s="308"/>
      <c r="D30" s="113" t="s">
        <v>513</v>
      </c>
      <c r="E30" s="115" t="s">
        <v>513</v>
      </c>
      <c r="F30" s="114" t="s">
        <v>513</v>
      </c>
      <c r="G30" s="114">
        <v>58</v>
      </c>
      <c r="H30" s="114" t="s">
        <v>513</v>
      </c>
      <c r="I30" s="140">
        <v>71</v>
      </c>
      <c r="J30" s="115" t="s">
        <v>513</v>
      </c>
      <c r="K30" s="116" t="s">
        <v>513</v>
      </c>
    </row>
    <row r="31" spans="1:11" ht="14.1" customHeight="1" x14ac:dyDescent="0.2">
      <c r="A31" s="306" t="s">
        <v>249</v>
      </c>
      <c r="B31" s="307" t="s">
        <v>250</v>
      </c>
      <c r="C31" s="308"/>
      <c r="D31" s="113">
        <v>1.6718134383984666</v>
      </c>
      <c r="E31" s="115">
        <v>157</v>
      </c>
      <c r="F31" s="114">
        <v>149</v>
      </c>
      <c r="G31" s="114">
        <v>157</v>
      </c>
      <c r="H31" s="114">
        <v>173</v>
      </c>
      <c r="I31" s="140">
        <v>149</v>
      </c>
      <c r="J31" s="115">
        <v>8</v>
      </c>
      <c r="K31" s="116">
        <v>5.3691275167785237</v>
      </c>
    </row>
    <row r="32" spans="1:11" ht="14.1" customHeight="1" x14ac:dyDescent="0.2">
      <c r="A32" s="306">
        <v>31</v>
      </c>
      <c r="B32" s="307" t="s">
        <v>251</v>
      </c>
      <c r="C32" s="308"/>
      <c r="D32" s="113">
        <v>0.37269726333723779</v>
      </c>
      <c r="E32" s="115">
        <v>35</v>
      </c>
      <c r="F32" s="114">
        <v>39</v>
      </c>
      <c r="G32" s="114">
        <v>39</v>
      </c>
      <c r="H32" s="114">
        <v>30</v>
      </c>
      <c r="I32" s="140">
        <v>45</v>
      </c>
      <c r="J32" s="115">
        <v>-10</v>
      </c>
      <c r="K32" s="116">
        <v>-22.222222222222221</v>
      </c>
    </row>
    <row r="33" spans="1:11" ht="14.1" customHeight="1" x14ac:dyDescent="0.2">
      <c r="A33" s="306">
        <v>32</v>
      </c>
      <c r="B33" s="307" t="s">
        <v>252</v>
      </c>
      <c r="C33" s="308"/>
      <c r="D33" s="113">
        <v>4.4830156532850598</v>
      </c>
      <c r="E33" s="115">
        <v>421</v>
      </c>
      <c r="F33" s="114">
        <v>289</v>
      </c>
      <c r="G33" s="114">
        <v>400</v>
      </c>
      <c r="H33" s="114">
        <v>517</v>
      </c>
      <c r="I33" s="140">
        <v>541</v>
      </c>
      <c r="J33" s="115">
        <v>-120</v>
      </c>
      <c r="K33" s="116">
        <v>-22.181146025878004</v>
      </c>
    </row>
    <row r="34" spans="1:11" ht="14.1" customHeight="1" x14ac:dyDescent="0.2">
      <c r="A34" s="306">
        <v>33</v>
      </c>
      <c r="B34" s="307" t="s">
        <v>253</v>
      </c>
      <c r="C34" s="308"/>
      <c r="D34" s="113">
        <v>1.4907890533489512</v>
      </c>
      <c r="E34" s="115">
        <v>140</v>
      </c>
      <c r="F34" s="114">
        <v>118</v>
      </c>
      <c r="G34" s="114">
        <v>225</v>
      </c>
      <c r="H34" s="114">
        <v>172</v>
      </c>
      <c r="I34" s="140">
        <v>152</v>
      </c>
      <c r="J34" s="115">
        <v>-12</v>
      </c>
      <c r="K34" s="116">
        <v>-7.8947368421052628</v>
      </c>
    </row>
    <row r="35" spans="1:11" ht="14.1" customHeight="1" x14ac:dyDescent="0.2">
      <c r="A35" s="306">
        <v>34</v>
      </c>
      <c r="B35" s="307" t="s">
        <v>254</v>
      </c>
      <c r="C35" s="308"/>
      <c r="D35" s="113">
        <v>1.5759769992546055</v>
      </c>
      <c r="E35" s="115">
        <v>148</v>
      </c>
      <c r="F35" s="114">
        <v>97</v>
      </c>
      <c r="G35" s="114">
        <v>267</v>
      </c>
      <c r="H35" s="114">
        <v>102</v>
      </c>
      <c r="I35" s="140">
        <v>147</v>
      </c>
      <c r="J35" s="115">
        <v>1</v>
      </c>
      <c r="K35" s="116">
        <v>0.68027210884353739</v>
      </c>
    </row>
    <row r="36" spans="1:11" ht="14.1" customHeight="1" x14ac:dyDescent="0.2">
      <c r="A36" s="306">
        <v>41</v>
      </c>
      <c r="B36" s="307" t="s">
        <v>255</v>
      </c>
      <c r="C36" s="308"/>
      <c r="D36" s="113">
        <v>0.36204877009903097</v>
      </c>
      <c r="E36" s="115">
        <v>34</v>
      </c>
      <c r="F36" s="114">
        <v>66</v>
      </c>
      <c r="G36" s="114">
        <v>39</v>
      </c>
      <c r="H36" s="114">
        <v>31</v>
      </c>
      <c r="I36" s="140">
        <v>52</v>
      </c>
      <c r="J36" s="115">
        <v>-18</v>
      </c>
      <c r="K36" s="116">
        <v>-34.615384615384613</v>
      </c>
    </row>
    <row r="37" spans="1:11" ht="14.1" customHeight="1" x14ac:dyDescent="0.2">
      <c r="A37" s="306">
        <v>42</v>
      </c>
      <c r="B37" s="307" t="s">
        <v>256</v>
      </c>
      <c r="C37" s="308"/>
      <c r="D37" s="113" t="s">
        <v>513</v>
      </c>
      <c r="E37" s="115" t="s">
        <v>513</v>
      </c>
      <c r="F37" s="114" t="s">
        <v>513</v>
      </c>
      <c r="G37" s="114">
        <v>7</v>
      </c>
      <c r="H37" s="114">
        <v>5</v>
      </c>
      <c r="I37" s="140" t="s">
        <v>513</v>
      </c>
      <c r="J37" s="115" t="s">
        <v>513</v>
      </c>
      <c r="K37" s="116" t="s">
        <v>513</v>
      </c>
    </row>
    <row r="38" spans="1:11" ht="14.1" customHeight="1" x14ac:dyDescent="0.2">
      <c r="A38" s="306">
        <v>43</v>
      </c>
      <c r="B38" s="307" t="s">
        <v>257</v>
      </c>
      <c r="C38" s="308"/>
      <c r="D38" s="113">
        <v>0.96901288467681823</v>
      </c>
      <c r="E38" s="115">
        <v>91</v>
      </c>
      <c r="F38" s="114">
        <v>70</v>
      </c>
      <c r="G38" s="114">
        <v>145</v>
      </c>
      <c r="H38" s="114">
        <v>144</v>
      </c>
      <c r="I38" s="140">
        <v>123</v>
      </c>
      <c r="J38" s="115">
        <v>-32</v>
      </c>
      <c r="K38" s="116">
        <v>-26.016260162601625</v>
      </c>
    </row>
    <row r="39" spans="1:11" ht="14.1" customHeight="1" x14ac:dyDescent="0.2">
      <c r="A39" s="306">
        <v>51</v>
      </c>
      <c r="B39" s="307" t="s">
        <v>258</v>
      </c>
      <c r="C39" s="308"/>
      <c r="D39" s="113">
        <v>21.115962091364072</v>
      </c>
      <c r="E39" s="115">
        <v>1983</v>
      </c>
      <c r="F39" s="114">
        <v>2130</v>
      </c>
      <c r="G39" s="114">
        <v>2200</v>
      </c>
      <c r="H39" s="114">
        <v>1557</v>
      </c>
      <c r="I39" s="140">
        <v>1580</v>
      </c>
      <c r="J39" s="115">
        <v>403</v>
      </c>
      <c r="K39" s="116">
        <v>25.50632911392405</v>
      </c>
    </row>
    <row r="40" spans="1:11" ht="14.1" customHeight="1" x14ac:dyDescent="0.2">
      <c r="A40" s="306" t="s">
        <v>259</v>
      </c>
      <c r="B40" s="307" t="s">
        <v>260</v>
      </c>
      <c r="C40" s="308"/>
      <c r="D40" s="113">
        <v>17.974656586093069</v>
      </c>
      <c r="E40" s="115">
        <v>1688</v>
      </c>
      <c r="F40" s="114">
        <v>1933</v>
      </c>
      <c r="G40" s="114">
        <v>1771</v>
      </c>
      <c r="H40" s="114">
        <v>1281</v>
      </c>
      <c r="I40" s="140">
        <v>1293</v>
      </c>
      <c r="J40" s="115">
        <v>395</v>
      </c>
      <c r="K40" s="116">
        <v>30.549110595514307</v>
      </c>
    </row>
    <row r="41" spans="1:11" ht="14.1" customHeight="1" x14ac:dyDescent="0.2">
      <c r="A41" s="306"/>
      <c r="B41" s="307" t="s">
        <v>261</v>
      </c>
      <c r="C41" s="308"/>
      <c r="D41" s="113">
        <v>14.769460121392823</v>
      </c>
      <c r="E41" s="115">
        <v>1387</v>
      </c>
      <c r="F41" s="114">
        <v>1725</v>
      </c>
      <c r="G41" s="114">
        <v>1567</v>
      </c>
      <c r="H41" s="114">
        <v>1138</v>
      </c>
      <c r="I41" s="140">
        <v>1180</v>
      </c>
      <c r="J41" s="115">
        <v>207</v>
      </c>
      <c r="K41" s="116">
        <v>17.542372881355931</v>
      </c>
    </row>
    <row r="42" spans="1:11" ht="14.1" customHeight="1" x14ac:dyDescent="0.2">
      <c r="A42" s="306">
        <v>52</v>
      </c>
      <c r="B42" s="307" t="s">
        <v>262</v>
      </c>
      <c r="C42" s="308"/>
      <c r="D42" s="113">
        <v>7.9331274624640615</v>
      </c>
      <c r="E42" s="115">
        <v>745</v>
      </c>
      <c r="F42" s="114">
        <v>630</v>
      </c>
      <c r="G42" s="114">
        <v>723</v>
      </c>
      <c r="H42" s="114">
        <v>638</v>
      </c>
      <c r="I42" s="140">
        <v>708</v>
      </c>
      <c r="J42" s="115">
        <v>37</v>
      </c>
      <c r="K42" s="116">
        <v>5.2259887005649714</v>
      </c>
    </row>
    <row r="43" spans="1:11" ht="14.1" customHeight="1" x14ac:dyDescent="0.2">
      <c r="A43" s="306" t="s">
        <v>263</v>
      </c>
      <c r="B43" s="307" t="s">
        <v>264</v>
      </c>
      <c r="C43" s="308"/>
      <c r="D43" s="113">
        <v>7.1344904695985516</v>
      </c>
      <c r="E43" s="115">
        <v>670</v>
      </c>
      <c r="F43" s="114">
        <v>573</v>
      </c>
      <c r="G43" s="114">
        <v>659</v>
      </c>
      <c r="H43" s="114">
        <v>582</v>
      </c>
      <c r="I43" s="140">
        <v>619</v>
      </c>
      <c r="J43" s="115">
        <v>51</v>
      </c>
      <c r="K43" s="116">
        <v>8.2390953150242332</v>
      </c>
    </row>
    <row r="44" spans="1:11" ht="14.1" customHeight="1" x14ac:dyDescent="0.2">
      <c r="A44" s="306">
        <v>53</v>
      </c>
      <c r="B44" s="307" t="s">
        <v>265</v>
      </c>
      <c r="C44" s="308"/>
      <c r="D44" s="113">
        <v>1.5333830263017783</v>
      </c>
      <c r="E44" s="115">
        <v>144</v>
      </c>
      <c r="F44" s="114">
        <v>124</v>
      </c>
      <c r="G44" s="114">
        <v>98</v>
      </c>
      <c r="H44" s="114">
        <v>103</v>
      </c>
      <c r="I44" s="140">
        <v>80</v>
      </c>
      <c r="J44" s="115">
        <v>64</v>
      </c>
      <c r="K44" s="116">
        <v>80</v>
      </c>
    </row>
    <row r="45" spans="1:11" ht="14.1" customHeight="1" x14ac:dyDescent="0.2">
      <c r="A45" s="306" t="s">
        <v>266</v>
      </c>
      <c r="B45" s="307" t="s">
        <v>267</v>
      </c>
      <c r="C45" s="308"/>
      <c r="D45" s="113">
        <v>1.5227345330635715</v>
      </c>
      <c r="E45" s="115">
        <v>143</v>
      </c>
      <c r="F45" s="114">
        <v>123</v>
      </c>
      <c r="G45" s="114">
        <v>98</v>
      </c>
      <c r="H45" s="114">
        <v>102</v>
      </c>
      <c r="I45" s="140">
        <v>79</v>
      </c>
      <c r="J45" s="115">
        <v>64</v>
      </c>
      <c r="K45" s="116">
        <v>81.012658227848107</v>
      </c>
    </row>
    <row r="46" spans="1:11" ht="14.1" customHeight="1" x14ac:dyDescent="0.2">
      <c r="A46" s="306">
        <v>54</v>
      </c>
      <c r="B46" s="307" t="s">
        <v>268</v>
      </c>
      <c r="C46" s="308"/>
      <c r="D46" s="113">
        <v>4.1103183899478219</v>
      </c>
      <c r="E46" s="115">
        <v>386</v>
      </c>
      <c r="F46" s="114">
        <v>365</v>
      </c>
      <c r="G46" s="114">
        <v>492</v>
      </c>
      <c r="H46" s="114">
        <v>531</v>
      </c>
      <c r="I46" s="140">
        <v>587</v>
      </c>
      <c r="J46" s="115">
        <v>-201</v>
      </c>
      <c r="K46" s="116">
        <v>-34.241908006814313</v>
      </c>
    </row>
    <row r="47" spans="1:11" ht="14.1" customHeight="1" x14ac:dyDescent="0.2">
      <c r="A47" s="306">
        <v>61</v>
      </c>
      <c r="B47" s="307" t="s">
        <v>269</v>
      </c>
      <c r="C47" s="308"/>
      <c r="D47" s="113">
        <v>1.6611649451602599</v>
      </c>
      <c r="E47" s="115">
        <v>156</v>
      </c>
      <c r="F47" s="114">
        <v>138</v>
      </c>
      <c r="G47" s="114">
        <v>177</v>
      </c>
      <c r="H47" s="114">
        <v>133</v>
      </c>
      <c r="I47" s="140">
        <v>161</v>
      </c>
      <c r="J47" s="115">
        <v>-5</v>
      </c>
      <c r="K47" s="116">
        <v>-3.1055900621118013</v>
      </c>
    </row>
    <row r="48" spans="1:11" ht="14.1" customHeight="1" x14ac:dyDescent="0.2">
      <c r="A48" s="306">
        <v>62</v>
      </c>
      <c r="B48" s="307" t="s">
        <v>270</v>
      </c>
      <c r="C48" s="308"/>
      <c r="D48" s="113">
        <v>5.5798104568203595</v>
      </c>
      <c r="E48" s="115">
        <v>524</v>
      </c>
      <c r="F48" s="114">
        <v>453</v>
      </c>
      <c r="G48" s="114">
        <v>578</v>
      </c>
      <c r="H48" s="114">
        <v>403</v>
      </c>
      <c r="I48" s="140">
        <v>445</v>
      </c>
      <c r="J48" s="115">
        <v>79</v>
      </c>
      <c r="K48" s="116">
        <v>17.752808988764045</v>
      </c>
    </row>
    <row r="49" spans="1:11" ht="14.1" customHeight="1" x14ac:dyDescent="0.2">
      <c r="A49" s="306">
        <v>63</v>
      </c>
      <c r="B49" s="307" t="s">
        <v>271</v>
      </c>
      <c r="C49" s="308"/>
      <c r="D49" s="113">
        <v>2.6727718027899052</v>
      </c>
      <c r="E49" s="115">
        <v>251</v>
      </c>
      <c r="F49" s="114">
        <v>199</v>
      </c>
      <c r="G49" s="114">
        <v>282</v>
      </c>
      <c r="H49" s="114">
        <v>338</v>
      </c>
      <c r="I49" s="140">
        <v>269</v>
      </c>
      <c r="J49" s="115">
        <v>-18</v>
      </c>
      <c r="K49" s="116">
        <v>-6.6914498141263943</v>
      </c>
    </row>
    <row r="50" spans="1:11" ht="14.1" customHeight="1" x14ac:dyDescent="0.2">
      <c r="A50" s="306" t="s">
        <v>272</v>
      </c>
      <c r="B50" s="307" t="s">
        <v>273</v>
      </c>
      <c r="C50" s="308"/>
      <c r="D50" s="113">
        <v>0.41529123629006498</v>
      </c>
      <c r="E50" s="115">
        <v>39</v>
      </c>
      <c r="F50" s="114">
        <v>34</v>
      </c>
      <c r="G50" s="114">
        <v>52</v>
      </c>
      <c r="H50" s="114">
        <v>57</v>
      </c>
      <c r="I50" s="140">
        <v>73</v>
      </c>
      <c r="J50" s="115">
        <v>-34</v>
      </c>
      <c r="K50" s="116">
        <v>-46.575342465753423</v>
      </c>
    </row>
    <row r="51" spans="1:11" ht="14.1" customHeight="1" x14ac:dyDescent="0.2">
      <c r="A51" s="306" t="s">
        <v>274</v>
      </c>
      <c r="B51" s="307" t="s">
        <v>275</v>
      </c>
      <c r="C51" s="308"/>
      <c r="D51" s="113">
        <v>2.1296986476413586</v>
      </c>
      <c r="E51" s="115">
        <v>200</v>
      </c>
      <c r="F51" s="114">
        <v>155</v>
      </c>
      <c r="G51" s="114">
        <v>208</v>
      </c>
      <c r="H51" s="114">
        <v>270</v>
      </c>
      <c r="I51" s="140">
        <v>180</v>
      </c>
      <c r="J51" s="115">
        <v>20</v>
      </c>
      <c r="K51" s="116">
        <v>11.111111111111111</v>
      </c>
    </row>
    <row r="52" spans="1:11" ht="14.1" customHeight="1" x14ac:dyDescent="0.2">
      <c r="A52" s="306">
        <v>71</v>
      </c>
      <c r="B52" s="307" t="s">
        <v>276</v>
      </c>
      <c r="C52" s="308"/>
      <c r="D52" s="113">
        <v>10.041529123629006</v>
      </c>
      <c r="E52" s="115">
        <v>943</v>
      </c>
      <c r="F52" s="114">
        <v>612</v>
      </c>
      <c r="G52" s="114">
        <v>794</v>
      </c>
      <c r="H52" s="114">
        <v>621</v>
      </c>
      <c r="I52" s="140">
        <v>811</v>
      </c>
      <c r="J52" s="115">
        <v>132</v>
      </c>
      <c r="K52" s="116">
        <v>16.276202219482119</v>
      </c>
    </row>
    <row r="53" spans="1:11" ht="14.1" customHeight="1" x14ac:dyDescent="0.2">
      <c r="A53" s="306" t="s">
        <v>277</v>
      </c>
      <c r="B53" s="307" t="s">
        <v>278</v>
      </c>
      <c r="C53" s="308"/>
      <c r="D53" s="113">
        <v>4.9621978490043661</v>
      </c>
      <c r="E53" s="115">
        <v>466</v>
      </c>
      <c r="F53" s="114">
        <v>286</v>
      </c>
      <c r="G53" s="114">
        <v>323</v>
      </c>
      <c r="H53" s="114">
        <v>217</v>
      </c>
      <c r="I53" s="140">
        <v>287</v>
      </c>
      <c r="J53" s="115">
        <v>179</v>
      </c>
      <c r="K53" s="116">
        <v>62.369337979094077</v>
      </c>
    </row>
    <row r="54" spans="1:11" ht="14.1" customHeight="1" x14ac:dyDescent="0.2">
      <c r="A54" s="306" t="s">
        <v>279</v>
      </c>
      <c r="B54" s="307" t="s">
        <v>280</v>
      </c>
      <c r="C54" s="308"/>
      <c r="D54" s="113">
        <v>4.2487488020445108</v>
      </c>
      <c r="E54" s="115">
        <v>399</v>
      </c>
      <c r="F54" s="114">
        <v>256</v>
      </c>
      <c r="G54" s="114">
        <v>382</v>
      </c>
      <c r="H54" s="114">
        <v>317</v>
      </c>
      <c r="I54" s="140">
        <v>424</v>
      </c>
      <c r="J54" s="115">
        <v>-25</v>
      </c>
      <c r="K54" s="116">
        <v>-5.8962264150943398</v>
      </c>
    </row>
    <row r="55" spans="1:11" ht="14.1" customHeight="1" x14ac:dyDescent="0.2">
      <c r="A55" s="306">
        <v>72</v>
      </c>
      <c r="B55" s="307" t="s">
        <v>281</v>
      </c>
      <c r="C55" s="308"/>
      <c r="D55" s="113">
        <v>1.5440315195399852</v>
      </c>
      <c r="E55" s="115">
        <v>145</v>
      </c>
      <c r="F55" s="114">
        <v>76</v>
      </c>
      <c r="G55" s="114">
        <v>115</v>
      </c>
      <c r="H55" s="114">
        <v>90</v>
      </c>
      <c r="I55" s="140">
        <v>140</v>
      </c>
      <c r="J55" s="115">
        <v>5</v>
      </c>
      <c r="K55" s="116">
        <v>3.5714285714285716</v>
      </c>
    </row>
    <row r="56" spans="1:11" ht="14.1" customHeight="1" x14ac:dyDescent="0.2">
      <c r="A56" s="306" t="s">
        <v>282</v>
      </c>
      <c r="B56" s="307" t="s">
        <v>283</v>
      </c>
      <c r="C56" s="308"/>
      <c r="D56" s="113">
        <v>0.73474603343626876</v>
      </c>
      <c r="E56" s="115">
        <v>69</v>
      </c>
      <c r="F56" s="114">
        <v>17</v>
      </c>
      <c r="G56" s="114">
        <v>50</v>
      </c>
      <c r="H56" s="114">
        <v>21</v>
      </c>
      <c r="I56" s="140">
        <v>44</v>
      </c>
      <c r="J56" s="115">
        <v>25</v>
      </c>
      <c r="K56" s="116">
        <v>56.81818181818182</v>
      </c>
    </row>
    <row r="57" spans="1:11" ht="14.1" customHeight="1" x14ac:dyDescent="0.2">
      <c r="A57" s="306" t="s">
        <v>284</v>
      </c>
      <c r="B57" s="307" t="s">
        <v>285</v>
      </c>
      <c r="C57" s="308"/>
      <c r="D57" s="113">
        <v>0.58566712810137367</v>
      </c>
      <c r="E57" s="115">
        <v>55</v>
      </c>
      <c r="F57" s="114">
        <v>45</v>
      </c>
      <c r="G57" s="114">
        <v>44</v>
      </c>
      <c r="H57" s="114">
        <v>49</v>
      </c>
      <c r="I57" s="140">
        <v>66</v>
      </c>
      <c r="J57" s="115">
        <v>-11</v>
      </c>
      <c r="K57" s="116">
        <v>-16.666666666666668</v>
      </c>
    </row>
    <row r="58" spans="1:11" ht="14.1" customHeight="1" x14ac:dyDescent="0.2">
      <c r="A58" s="306">
        <v>73</v>
      </c>
      <c r="B58" s="307" t="s">
        <v>286</v>
      </c>
      <c r="C58" s="308"/>
      <c r="D58" s="113">
        <v>1.6398679586838463</v>
      </c>
      <c r="E58" s="115">
        <v>154</v>
      </c>
      <c r="F58" s="114">
        <v>82</v>
      </c>
      <c r="G58" s="114">
        <v>160</v>
      </c>
      <c r="H58" s="114">
        <v>100</v>
      </c>
      <c r="I58" s="140">
        <v>110</v>
      </c>
      <c r="J58" s="115">
        <v>44</v>
      </c>
      <c r="K58" s="116">
        <v>40</v>
      </c>
    </row>
    <row r="59" spans="1:11" ht="14.1" customHeight="1" x14ac:dyDescent="0.2">
      <c r="A59" s="306" t="s">
        <v>287</v>
      </c>
      <c r="B59" s="307" t="s">
        <v>288</v>
      </c>
      <c r="C59" s="308"/>
      <c r="D59" s="113">
        <v>1.3097646682994357</v>
      </c>
      <c r="E59" s="115">
        <v>123</v>
      </c>
      <c r="F59" s="114">
        <v>67</v>
      </c>
      <c r="G59" s="114">
        <v>128</v>
      </c>
      <c r="H59" s="114">
        <v>83</v>
      </c>
      <c r="I59" s="140">
        <v>84</v>
      </c>
      <c r="J59" s="115">
        <v>39</v>
      </c>
      <c r="K59" s="116">
        <v>46.428571428571431</v>
      </c>
    </row>
    <row r="60" spans="1:11" ht="14.1" customHeight="1" x14ac:dyDescent="0.2">
      <c r="A60" s="306">
        <v>81</v>
      </c>
      <c r="B60" s="307" t="s">
        <v>289</v>
      </c>
      <c r="C60" s="308"/>
      <c r="D60" s="113">
        <v>7.7414545841763394</v>
      </c>
      <c r="E60" s="115">
        <v>727</v>
      </c>
      <c r="F60" s="114">
        <v>354</v>
      </c>
      <c r="G60" s="114">
        <v>411</v>
      </c>
      <c r="H60" s="114">
        <v>310</v>
      </c>
      <c r="I60" s="140">
        <v>327</v>
      </c>
      <c r="J60" s="115">
        <v>400</v>
      </c>
      <c r="K60" s="116">
        <v>122.32415902140673</v>
      </c>
    </row>
    <row r="61" spans="1:11" ht="14.1" customHeight="1" x14ac:dyDescent="0.2">
      <c r="A61" s="306" t="s">
        <v>290</v>
      </c>
      <c r="B61" s="307" t="s">
        <v>291</v>
      </c>
      <c r="C61" s="308"/>
      <c r="D61" s="113">
        <v>1.3949526142050899</v>
      </c>
      <c r="E61" s="115">
        <v>131</v>
      </c>
      <c r="F61" s="114">
        <v>79</v>
      </c>
      <c r="G61" s="114">
        <v>184</v>
      </c>
      <c r="H61" s="114">
        <v>115</v>
      </c>
      <c r="I61" s="140">
        <v>117</v>
      </c>
      <c r="J61" s="115">
        <v>14</v>
      </c>
      <c r="K61" s="116">
        <v>11.965811965811966</v>
      </c>
    </row>
    <row r="62" spans="1:11" ht="14.1" customHeight="1" x14ac:dyDescent="0.2">
      <c r="A62" s="306" t="s">
        <v>292</v>
      </c>
      <c r="B62" s="307" t="s">
        <v>293</v>
      </c>
      <c r="C62" s="308"/>
      <c r="D62" s="113">
        <v>3.8121605792780322</v>
      </c>
      <c r="E62" s="115">
        <v>358</v>
      </c>
      <c r="F62" s="114">
        <v>184</v>
      </c>
      <c r="G62" s="114">
        <v>123</v>
      </c>
      <c r="H62" s="114">
        <v>101</v>
      </c>
      <c r="I62" s="140">
        <v>95</v>
      </c>
      <c r="J62" s="115">
        <v>263</v>
      </c>
      <c r="K62" s="116" t="s">
        <v>514</v>
      </c>
    </row>
    <row r="63" spans="1:11" ht="14.1" customHeight="1" x14ac:dyDescent="0.2">
      <c r="A63" s="306"/>
      <c r="B63" s="307" t="s">
        <v>294</v>
      </c>
      <c r="C63" s="308"/>
      <c r="D63" s="113">
        <v>3.4394633159407944</v>
      </c>
      <c r="E63" s="115">
        <v>323</v>
      </c>
      <c r="F63" s="114">
        <v>155</v>
      </c>
      <c r="G63" s="114">
        <v>98</v>
      </c>
      <c r="H63" s="114">
        <v>90</v>
      </c>
      <c r="I63" s="140">
        <v>77</v>
      </c>
      <c r="J63" s="115">
        <v>246</v>
      </c>
      <c r="K63" s="116" t="s">
        <v>514</v>
      </c>
    </row>
    <row r="64" spans="1:11" ht="14.1" customHeight="1" x14ac:dyDescent="0.2">
      <c r="A64" s="306" t="s">
        <v>295</v>
      </c>
      <c r="B64" s="307" t="s">
        <v>296</v>
      </c>
      <c r="C64" s="308"/>
      <c r="D64" s="113">
        <v>1.2352252156319881</v>
      </c>
      <c r="E64" s="115">
        <v>116</v>
      </c>
      <c r="F64" s="114">
        <v>34</v>
      </c>
      <c r="G64" s="114">
        <v>60</v>
      </c>
      <c r="H64" s="114">
        <v>44</v>
      </c>
      <c r="I64" s="140">
        <v>48</v>
      </c>
      <c r="J64" s="115">
        <v>68</v>
      </c>
      <c r="K64" s="116">
        <v>141.66666666666666</v>
      </c>
    </row>
    <row r="65" spans="1:11" ht="14.1" customHeight="1" x14ac:dyDescent="0.2">
      <c r="A65" s="306" t="s">
        <v>297</v>
      </c>
      <c r="B65" s="307" t="s">
        <v>298</v>
      </c>
      <c r="C65" s="308"/>
      <c r="D65" s="113">
        <v>0.72409754019806194</v>
      </c>
      <c r="E65" s="115">
        <v>68</v>
      </c>
      <c r="F65" s="114">
        <v>25</v>
      </c>
      <c r="G65" s="114">
        <v>17</v>
      </c>
      <c r="H65" s="114">
        <v>22</v>
      </c>
      <c r="I65" s="140">
        <v>19</v>
      </c>
      <c r="J65" s="115">
        <v>49</v>
      </c>
      <c r="K65" s="116" t="s">
        <v>514</v>
      </c>
    </row>
    <row r="66" spans="1:11" ht="14.1" customHeight="1" x14ac:dyDescent="0.2">
      <c r="A66" s="306">
        <v>82</v>
      </c>
      <c r="B66" s="307" t="s">
        <v>299</v>
      </c>
      <c r="C66" s="308"/>
      <c r="D66" s="113">
        <v>1.6079224789692259</v>
      </c>
      <c r="E66" s="115">
        <v>151</v>
      </c>
      <c r="F66" s="114">
        <v>212</v>
      </c>
      <c r="G66" s="114">
        <v>326</v>
      </c>
      <c r="H66" s="114">
        <v>148</v>
      </c>
      <c r="I66" s="140">
        <v>157</v>
      </c>
      <c r="J66" s="115">
        <v>-6</v>
      </c>
      <c r="K66" s="116">
        <v>-3.8216560509554141</v>
      </c>
    </row>
    <row r="67" spans="1:11" ht="14.1" customHeight="1" x14ac:dyDescent="0.2">
      <c r="A67" s="306" t="s">
        <v>300</v>
      </c>
      <c r="B67" s="307" t="s">
        <v>301</v>
      </c>
      <c r="C67" s="308"/>
      <c r="D67" s="113">
        <v>1.1180917900117133</v>
      </c>
      <c r="E67" s="115">
        <v>105</v>
      </c>
      <c r="F67" s="114">
        <v>169</v>
      </c>
      <c r="G67" s="114">
        <v>240</v>
      </c>
      <c r="H67" s="114">
        <v>104</v>
      </c>
      <c r="I67" s="140">
        <v>89</v>
      </c>
      <c r="J67" s="115">
        <v>16</v>
      </c>
      <c r="K67" s="116">
        <v>17.977528089887642</v>
      </c>
    </row>
    <row r="68" spans="1:11" ht="14.1" customHeight="1" x14ac:dyDescent="0.2">
      <c r="A68" s="306" t="s">
        <v>302</v>
      </c>
      <c r="B68" s="307" t="s">
        <v>303</v>
      </c>
      <c r="C68" s="308"/>
      <c r="D68" s="113">
        <v>0.33010329038441061</v>
      </c>
      <c r="E68" s="115">
        <v>31</v>
      </c>
      <c r="F68" s="114">
        <v>28</v>
      </c>
      <c r="G68" s="114">
        <v>56</v>
      </c>
      <c r="H68" s="114">
        <v>26</v>
      </c>
      <c r="I68" s="140">
        <v>51</v>
      </c>
      <c r="J68" s="115">
        <v>-20</v>
      </c>
      <c r="K68" s="116">
        <v>-39.215686274509807</v>
      </c>
    </row>
    <row r="69" spans="1:11" ht="14.1" customHeight="1" x14ac:dyDescent="0.2">
      <c r="A69" s="306">
        <v>83</v>
      </c>
      <c r="B69" s="307" t="s">
        <v>304</v>
      </c>
      <c r="C69" s="308"/>
      <c r="D69" s="113">
        <v>3.2797359173676925</v>
      </c>
      <c r="E69" s="115">
        <v>308</v>
      </c>
      <c r="F69" s="114">
        <v>190</v>
      </c>
      <c r="G69" s="114">
        <v>460</v>
      </c>
      <c r="H69" s="114">
        <v>205</v>
      </c>
      <c r="I69" s="140">
        <v>238</v>
      </c>
      <c r="J69" s="115">
        <v>70</v>
      </c>
      <c r="K69" s="116">
        <v>29.411764705882351</v>
      </c>
    </row>
    <row r="70" spans="1:11" ht="14.1" customHeight="1" x14ac:dyDescent="0.2">
      <c r="A70" s="306" t="s">
        <v>305</v>
      </c>
      <c r="B70" s="307" t="s">
        <v>306</v>
      </c>
      <c r="C70" s="308"/>
      <c r="D70" s="113">
        <v>2.8112022148865936</v>
      </c>
      <c r="E70" s="115">
        <v>264</v>
      </c>
      <c r="F70" s="114">
        <v>161</v>
      </c>
      <c r="G70" s="114">
        <v>428</v>
      </c>
      <c r="H70" s="114">
        <v>177</v>
      </c>
      <c r="I70" s="140">
        <v>208</v>
      </c>
      <c r="J70" s="115">
        <v>56</v>
      </c>
      <c r="K70" s="116">
        <v>26.923076923076923</v>
      </c>
    </row>
    <row r="71" spans="1:11" ht="14.1" customHeight="1" x14ac:dyDescent="0.2">
      <c r="A71" s="306"/>
      <c r="B71" s="307" t="s">
        <v>307</v>
      </c>
      <c r="C71" s="308"/>
      <c r="D71" s="113">
        <v>1.8315408369715684</v>
      </c>
      <c r="E71" s="115">
        <v>172</v>
      </c>
      <c r="F71" s="114">
        <v>86</v>
      </c>
      <c r="G71" s="114">
        <v>262</v>
      </c>
      <c r="H71" s="114">
        <v>98</v>
      </c>
      <c r="I71" s="140">
        <v>103</v>
      </c>
      <c r="J71" s="115">
        <v>69</v>
      </c>
      <c r="K71" s="116">
        <v>66.990291262135926</v>
      </c>
    </row>
    <row r="72" spans="1:11" ht="14.1" customHeight="1" x14ac:dyDescent="0.2">
      <c r="A72" s="306">
        <v>84</v>
      </c>
      <c r="B72" s="307" t="s">
        <v>308</v>
      </c>
      <c r="C72" s="308"/>
      <c r="D72" s="113">
        <v>1.2778191885848154</v>
      </c>
      <c r="E72" s="115">
        <v>120</v>
      </c>
      <c r="F72" s="114">
        <v>103</v>
      </c>
      <c r="G72" s="114">
        <v>198</v>
      </c>
      <c r="H72" s="114">
        <v>75</v>
      </c>
      <c r="I72" s="140">
        <v>125</v>
      </c>
      <c r="J72" s="115">
        <v>-5</v>
      </c>
      <c r="K72" s="116">
        <v>-4</v>
      </c>
    </row>
    <row r="73" spans="1:11" ht="14.1" customHeight="1" x14ac:dyDescent="0.2">
      <c r="A73" s="306" t="s">
        <v>309</v>
      </c>
      <c r="B73" s="307" t="s">
        <v>310</v>
      </c>
      <c r="C73" s="308"/>
      <c r="D73" s="113">
        <v>0.91577041848578422</v>
      </c>
      <c r="E73" s="115">
        <v>86</v>
      </c>
      <c r="F73" s="114">
        <v>79</v>
      </c>
      <c r="G73" s="114">
        <v>137</v>
      </c>
      <c r="H73" s="114">
        <v>45</v>
      </c>
      <c r="I73" s="140">
        <v>85</v>
      </c>
      <c r="J73" s="115">
        <v>1</v>
      </c>
      <c r="K73" s="116">
        <v>1.1764705882352942</v>
      </c>
    </row>
    <row r="74" spans="1:11" ht="14.1" customHeight="1" x14ac:dyDescent="0.2">
      <c r="A74" s="306" t="s">
        <v>311</v>
      </c>
      <c r="B74" s="307" t="s">
        <v>312</v>
      </c>
      <c r="C74" s="308"/>
      <c r="D74" s="113">
        <v>7.4539452667447562E-2</v>
      </c>
      <c r="E74" s="115">
        <v>7</v>
      </c>
      <c r="F74" s="114">
        <v>5</v>
      </c>
      <c r="G74" s="114">
        <v>21</v>
      </c>
      <c r="H74" s="114">
        <v>6</v>
      </c>
      <c r="I74" s="140">
        <v>9</v>
      </c>
      <c r="J74" s="115">
        <v>-2</v>
      </c>
      <c r="K74" s="116">
        <v>-22.222222222222221</v>
      </c>
    </row>
    <row r="75" spans="1:11" ht="14.1" customHeight="1" x14ac:dyDescent="0.2">
      <c r="A75" s="306" t="s">
        <v>313</v>
      </c>
      <c r="B75" s="307" t="s">
        <v>314</v>
      </c>
      <c r="C75" s="308"/>
      <c r="D75" s="113" t="s">
        <v>513</v>
      </c>
      <c r="E75" s="115" t="s">
        <v>513</v>
      </c>
      <c r="F75" s="114" t="s">
        <v>513</v>
      </c>
      <c r="G75" s="114">
        <v>8</v>
      </c>
      <c r="H75" s="114" t="s">
        <v>513</v>
      </c>
      <c r="I75" s="140" t="s">
        <v>513</v>
      </c>
      <c r="J75" s="115" t="s">
        <v>513</v>
      </c>
      <c r="K75" s="116" t="s">
        <v>513</v>
      </c>
    </row>
    <row r="76" spans="1:11" ht="14.1" customHeight="1" x14ac:dyDescent="0.2">
      <c r="A76" s="306">
        <v>91</v>
      </c>
      <c r="B76" s="307" t="s">
        <v>315</v>
      </c>
      <c r="C76" s="308"/>
      <c r="D76" s="113">
        <v>0.5004791821957193</v>
      </c>
      <c r="E76" s="115">
        <v>47</v>
      </c>
      <c r="F76" s="114">
        <v>50</v>
      </c>
      <c r="G76" s="114">
        <v>70</v>
      </c>
      <c r="H76" s="114">
        <v>42</v>
      </c>
      <c r="I76" s="140">
        <v>46</v>
      </c>
      <c r="J76" s="115">
        <v>1</v>
      </c>
      <c r="K76" s="116">
        <v>2.1739130434782608</v>
      </c>
    </row>
    <row r="77" spans="1:11" ht="14.1" customHeight="1" x14ac:dyDescent="0.2">
      <c r="A77" s="306">
        <v>92</v>
      </c>
      <c r="B77" s="307" t="s">
        <v>316</v>
      </c>
      <c r="C77" s="308"/>
      <c r="D77" s="113">
        <v>0.53242466191033966</v>
      </c>
      <c r="E77" s="115">
        <v>50</v>
      </c>
      <c r="F77" s="114">
        <v>73</v>
      </c>
      <c r="G77" s="114">
        <v>49</v>
      </c>
      <c r="H77" s="114">
        <v>65</v>
      </c>
      <c r="I77" s="140">
        <v>62</v>
      </c>
      <c r="J77" s="115">
        <v>-12</v>
      </c>
      <c r="K77" s="116">
        <v>-19.35483870967742</v>
      </c>
    </row>
    <row r="78" spans="1:11" ht="14.1" customHeight="1" x14ac:dyDescent="0.2">
      <c r="A78" s="306">
        <v>93</v>
      </c>
      <c r="B78" s="307" t="s">
        <v>317</v>
      </c>
      <c r="C78" s="308"/>
      <c r="D78" s="113">
        <v>0.14907890533489512</v>
      </c>
      <c r="E78" s="115">
        <v>14</v>
      </c>
      <c r="F78" s="114" t="s">
        <v>513</v>
      </c>
      <c r="G78" s="114">
        <v>26</v>
      </c>
      <c r="H78" s="114">
        <v>15</v>
      </c>
      <c r="I78" s="140">
        <v>18</v>
      </c>
      <c r="J78" s="115">
        <v>-4</v>
      </c>
      <c r="K78" s="116">
        <v>-22.222222222222221</v>
      </c>
    </row>
    <row r="79" spans="1:11" ht="14.1" customHeight="1" x14ac:dyDescent="0.2">
      <c r="A79" s="306">
        <v>94</v>
      </c>
      <c r="B79" s="307" t="s">
        <v>318</v>
      </c>
      <c r="C79" s="308"/>
      <c r="D79" s="113">
        <v>1.9380257693536365</v>
      </c>
      <c r="E79" s="115">
        <v>182</v>
      </c>
      <c r="F79" s="114">
        <v>262</v>
      </c>
      <c r="G79" s="114">
        <v>220</v>
      </c>
      <c r="H79" s="114">
        <v>198</v>
      </c>
      <c r="I79" s="140">
        <v>237</v>
      </c>
      <c r="J79" s="115">
        <v>-55</v>
      </c>
      <c r="K79" s="116">
        <v>-23.206751054852322</v>
      </c>
    </row>
    <row r="80" spans="1:11" ht="14.1" customHeight="1" x14ac:dyDescent="0.2">
      <c r="A80" s="306" t="s">
        <v>319</v>
      </c>
      <c r="B80" s="307" t="s">
        <v>320</v>
      </c>
      <c r="C80" s="308"/>
      <c r="D80" s="113" t="s">
        <v>513</v>
      </c>
      <c r="E80" s="115" t="s">
        <v>513</v>
      </c>
      <c r="F80" s="114">
        <v>0</v>
      </c>
      <c r="G80" s="114" t="s">
        <v>513</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10463</v>
      </c>
      <c r="E11" s="114">
        <v>8578</v>
      </c>
      <c r="F11" s="114">
        <v>9810</v>
      </c>
      <c r="G11" s="114">
        <v>8028</v>
      </c>
      <c r="H11" s="140">
        <v>9692</v>
      </c>
      <c r="I11" s="115">
        <v>771</v>
      </c>
      <c r="J11" s="116">
        <v>7.9550144449030125</v>
      </c>
    </row>
    <row r="12" spans="1:15" s="110" customFormat="1" ht="24.95" customHeight="1" x14ac:dyDescent="0.2">
      <c r="A12" s="193" t="s">
        <v>132</v>
      </c>
      <c r="B12" s="194" t="s">
        <v>133</v>
      </c>
      <c r="C12" s="113">
        <v>0.76459906336614736</v>
      </c>
      <c r="D12" s="115">
        <v>80</v>
      </c>
      <c r="E12" s="114">
        <v>212</v>
      </c>
      <c r="F12" s="114">
        <v>229</v>
      </c>
      <c r="G12" s="114">
        <v>88</v>
      </c>
      <c r="H12" s="140">
        <v>82</v>
      </c>
      <c r="I12" s="115">
        <v>-2</v>
      </c>
      <c r="J12" s="116">
        <v>-2.4390243902439024</v>
      </c>
    </row>
    <row r="13" spans="1:15" s="110" customFormat="1" ht="24.95" customHeight="1" x14ac:dyDescent="0.2">
      <c r="A13" s="193" t="s">
        <v>134</v>
      </c>
      <c r="B13" s="199" t="s">
        <v>214</v>
      </c>
      <c r="C13" s="113">
        <v>1.1946860365096053</v>
      </c>
      <c r="D13" s="115">
        <v>125</v>
      </c>
      <c r="E13" s="114">
        <v>102</v>
      </c>
      <c r="F13" s="114">
        <v>182</v>
      </c>
      <c r="G13" s="114">
        <v>115</v>
      </c>
      <c r="H13" s="140">
        <v>92</v>
      </c>
      <c r="I13" s="115">
        <v>33</v>
      </c>
      <c r="J13" s="116">
        <v>35.869565217391305</v>
      </c>
    </row>
    <row r="14" spans="1:15" s="287" customFormat="1" ht="24.95" customHeight="1" x14ac:dyDescent="0.2">
      <c r="A14" s="193" t="s">
        <v>215</v>
      </c>
      <c r="B14" s="199" t="s">
        <v>137</v>
      </c>
      <c r="C14" s="113">
        <v>12.759246869922585</v>
      </c>
      <c r="D14" s="115">
        <v>1335</v>
      </c>
      <c r="E14" s="114">
        <v>933</v>
      </c>
      <c r="F14" s="114">
        <v>1403</v>
      </c>
      <c r="G14" s="114">
        <v>693</v>
      </c>
      <c r="H14" s="140">
        <v>967</v>
      </c>
      <c r="I14" s="115">
        <v>368</v>
      </c>
      <c r="J14" s="116">
        <v>38.055842812823165</v>
      </c>
      <c r="K14" s="110"/>
      <c r="L14" s="110"/>
      <c r="M14" s="110"/>
      <c r="N14" s="110"/>
      <c r="O14" s="110"/>
    </row>
    <row r="15" spans="1:15" s="110" customFormat="1" ht="24.95" customHeight="1" x14ac:dyDescent="0.2">
      <c r="A15" s="193" t="s">
        <v>216</v>
      </c>
      <c r="B15" s="199" t="s">
        <v>217</v>
      </c>
      <c r="C15" s="113">
        <v>0.80282901653445471</v>
      </c>
      <c r="D15" s="115">
        <v>84</v>
      </c>
      <c r="E15" s="114">
        <v>150</v>
      </c>
      <c r="F15" s="114">
        <v>147</v>
      </c>
      <c r="G15" s="114">
        <v>92</v>
      </c>
      <c r="H15" s="140">
        <v>158</v>
      </c>
      <c r="I15" s="115">
        <v>-74</v>
      </c>
      <c r="J15" s="116">
        <v>-46.835443037974684</v>
      </c>
    </row>
    <row r="16" spans="1:15" s="287" customFormat="1" ht="24.95" customHeight="1" x14ac:dyDescent="0.2">
      <c r="A16" s="193" t="s">
        <v>218</v>
      </c>
      <c r="B16" s="199" t="s">
        <v>141</v>
      </c>
      <c r="C16" s="113">
        <v>11.239606231482366</v>
      </c>
      <c r="D16" s="115">
        <v>1176</v>
      </c>
      <c r="E16" s="114">
        <v>697</v>
      </c>
      <c r="F16" s="114">
        <v>1180</v>
      </c>
      <c r="G16" s="114">
        <v>532</v>
      </c>
      <c r="H16" s="140">
        <v>722</v>
      </c>
      <c r="I16" s="115">
        <v>454</v>
      </c>
      <c r="J16" s="116">
        <v>62.880886426592795</v>
      </c>
      <c r="K16" s="110"/>
      <c r="L16" s="110"/>
      <c r="M16" s="110"/>
      <c r="N16" s="110"/>
      <c r="O16" s="110"/>
    </row>
    <row r="17" spans="1:15" s="110" customFormat="1" ht="24.95" customHeight="1" x14ac:dyDescent="0.2">
      <c r="A17" s="193" t="s">
        <v>142</v>
      </c>
      <c r="B17" s="199" t="s">
        <v>220</v>
      </c>
      <c r="C17" s="113">
        <v>0.7168116219057632</v>
      </c>
      <c r="D17" s="115">
        <v>75</v>
      </c>
      <c r="E17" s="114">
        <v>86</v>
      </c>
      <c r="F17" s="114">
        <v>76</v>
      </c>
      <c r="G17" s="114">
        <v>69</v>
      </c>
      <c r="H17" s="140">
        <v>87</v>
      </c>
      <c r="I17" s="115">
        <v>-12</v>
      </c>
      <c r="J17" s="116">
        <v>-13.793103448275861</v>
      </c>
    </row>
    <row r="18" spans="1:15" s="287" customFormat="1" ht="24.95" customHeight="1" x14ac:dyDescent="0.2">
      <c r="A18" s="201" t="s">
        <v>144</v>
      </c>
      <c r="B18" s="202" t="s">
        <v>145</v>
      </c>
      <c r="C18" s="113">
        <v>6.9578514766319408</v>
      </c>
      <c r="D18" s="115">
        <v>728</v>
      </c>
      <c r="E18" s="114">
        <v>710</v>
      </c>
      <c r="F18" s="114">
        <v>874</v>
      </c>
      <c r="G18" s="114">
        <v>757</v>
      </c>
      <c r="H18" s="140">
        <v>773</v>
      </c>
      <c r="I18" s="115">
        <v>-45</v>
      </c>
      <c r="J18" s="116">
        <v>-5.8214747736093146</v>
      </c>
      <c r="K18" s="110"/>
      <c r="L18" s="110"/>
      <c r="M18" s="110"/>
      <c r="N18" s="110"/>
      <c r="O18" s="110"/>
    </row>
    <row r="19" spans="1:15" s="110" customFormat="1" ht="24.95" customHeight="1" x14ac:dyDescent="0.2">
      <c r="A19" s="193" t="s">
        <v>146</v>
      </c>
      <c r="B19" s="199" t="s">
        <v>147</v>
      </c>
      <c r="C19" s="113">
        <v>10.417662238363757</v>
      </c>
      <c r="D19" s="115">
        <v>1090</v>
      </c>
      <c r="E19" s="114">
        <v>962</v>
      </c>
      <c r="F19" s="114">
        <v>1065</v>
      </c>
      <c r="G19" s="114">
        <v>1067</v>
      </c>
      <c r="H19" s="140">
        <v>1068</v>
      </c>
      <c r="I19" s="115">
        <v>22</v>
      </c>
      <c r="J19" s="116">
        <v>2.0599250936329589</v>
      </c>
    </row>
    <row r="20" spans="1:15" s="287" customFormat="1" ht="24.95" customHeight="1" x14ac:dyDescent="0.2">
      <c r="A20" s="193" t="s">
        <v>148</v>
      </c>
      <c r="B20" s="199" t="s">
        <v>149</v>
      </c>
      <c r="C20" s="113">
        <v>17.451973621332314</v>
      </c>
      <c r="D20" s="115">
        <v>1826</v>
      </c>
      <c r="E20" s="114">
        <v>1516</v>
      </c>
      <c r="F20" s="114">
        <v>1592</v>
      </c>
      <c r="G20" s="114">
        <v>1254</v>
      </c>
      <c r="H20" s="140">
        <v>1551</v>
      </c>
      <c r="I20" s="115">
        <v>275</v>
      </c>
      <c r="J20" s="116">
        <v>17.730496453900709</v>
      </c>
      <c r="K20" s="110"/>
      <c r="L20" s="110"/>
      <c r="M20" s="110"/>
      <c r="N20" s="110"/>
      <c r="O20" s="110"/>
    </row>
    <row r="21" spans="1:15" s="110" customFormat="1" ht="24.95" customHeight="1" x14ac:dyDescent="0.2">
      <c r="A21" s="201" t="s">
        <v>150</v>
      </c>
      <c r="B21" s="202" t="s">
        <v>151</v>
      </c>
      <c r="C21" s="113">
        <v>4.2244098250979638</v>
      </c>
      <c r="D21" s="115">
        <v>442</v>
      </c>
      <c r="E21" s="114">
        <v>392</v>
      </c>
      <c r="F21" s="114">
        <v>483</v>
      </c>
      <c r="G21" s="114">
        <v>435</v>
      </c>
      <c r="H21" s="140">
        <v>378</v>
      </c>
      <c r="I21" s="115">
        <v>64</v>
      </c>
      <c r="J21" s="116">
        <v>16.93121693121693</v>
      </c>
    </row>
    <row r="22" spans="1:15" s="110" customFormat="1" ht="24.95" customHeight="1" x14ac:dyDescent="0.2">
      <c r="A22" s="201" t="s">
        <v>152</v>
      </c>
      <c r="B22" s="199" t="s">
        <v>153</v>
      </c>
      <c r="C22" s="113">
        <v>2.1599923540093662</v>
      </c>
      <c r="D22" s="115">
        <v>226</v>
      </c>
      <c r="E22" s="114">
        <v>163</v>
      </c>
      <c r="F22" s="114">
        <v>185</v>
      </c>
      <c r="G22" s="114">
        <v>243</v>
      </c>
      <c r="H22" s="140">
        <v>144</v>
      </c>
      <c r="I22" s="115">
        <v>82</v>
      </c>
      <c r="J22" s="116">
        <v>56.944444444444443</v>
      </c>
    </row>
    <row r="23" spans="1:15" s="110" customFormat="1" ht="24.95" customHeight="1" x14ac:dyDescent="0.2">
      <c r="A23" s="193" t="s">
        <v>154</v>
      </c>
      <c r="B23" s="199" t="s">
        <v>155</v>
      </c>
      <c r="C23" s="113">
        <v>0.92707636433145368</v>
      </c>
      <c r="D23" s="115">
        <v>97</v>
      </c>
      <c r="E23" s="114">
        <v>62</v>
      </c>
      <c r="F23" s="114">
        <v>60</v>
      </c>
      <c r="G23" s="114">
        <v>70</v>
      </c>
      <c r="H23" s="140">
        <v>111</v>
      </c>
      <c r="I23" s="115">
        <v>-14</v>
      </c>
      <c r="J23" s="116">
        <v>-12.612612612612613</v>
      </c>
    </row>
    <row r="24" spans="1:15" s="110" customFormat="1" ht="24.95" customHeight="1" x14ac:dyDescent="0.2">
      <c r="A24" s="193" t="s">
        <v>156</v>
      </c>
      <c r="B24" s="199" t="s">
        <v>221</v>
      </c>
      <c r="C24" s="113">
        <v>7.0916563127210166</v>
      </c>
      <c r="D24" s="115">
        <v>742</v>
      </c>
      <c r="E24" s="114">
        <v>650</v>
      </c>
      <c r="F24" s="114">
        <v>578</v>
      </c>
      <c r="G24" s="114">
        <v>666</v>
      </c>
      <c r="H24" s="140">
        <v>808</v>
      </c>
      <c r="I24" s="115">
        <v>-66</v>
      </c>
      <c r="J24" s="116">
        <v>-8.1683168316831676</v>
      </c>
    </row>
    <row r="25" spans="1:15" s="110" customFormat="1" ht="24.95" customHeight="1" x14ac:dyDescent="0.2">
      <c r="A25" s="193" t="s">
        <v>222</v>
      </c>
      <c r="B25" s="204" t="s">
        <v>159</v>
      </c>
      <c r="C25" s="113">
        <v>7.6555481219535508</v>
      </c>
      <c r="D25" s="115">
        <v>801</v>
      </c>
      <c r="E25" s="114">
        <v>751</v>
      </c>
      <c r="F25" s="114">
        <v>815</v>
      </c>
      <c r="G25" s="114">
        <v>736</v>
      </c>
      <c r="H25" s="140">
        <v>864</v>
      </c>
      <c r="I25" s="115">
        <v>-63</v>
      </c>
      <c r="J25" s="116">
        <v>-7.291666666666667</v>
      </c>
    </row>
    <row r="26" spans="1:15" s="110" customFormat="1" ht="24.95" customHeight="1" x14ac:dyDescent="0.2">
      <c r="A26" s="201">
        <v>782.78300000000002</v>
      </c>
      <c r="B26" s="203" t="s">
        <v>160</v>
      </c>
      <c r="C26" s="113">
        <v>11.048456465640829</v>
      </c>
      <c r="D26" s="115">
        <v>1156</v>
      </c>
      <c r="E26" s="114">
        <v>1051</v>
      </c>
      <c r="F26" s="114">
        <v>862</v>
      </c>
      <c r="G26" s="114">
        <v>810</v>
      </c>
      <c r="H26" s="140">
        <v>1654</v>
      </c>
      <c r="I26" s="115">
        <v>-498</v>
      </c>
      <c r="J26" s="116">
        <v>-30.108827085852479</v>
      </c>
    </row>
    <row r="27" spans="1:15" s="110" customFormat="1" ht="24.95" customHeight="1" x14ac:dyDescent="0.2">
      <c r="A27" s="193" t="s">
        <v>161</v>
      </c>
      <c r="B27" s="199" t="s">
        <v>162</v>
      </c>
      <c r="C27" s="113">
        <v>2.1791073305935202</v>
      </c>
      <c r="D27" s="115">
        <v>228</v>
      </c>
      <c r="E27" s="114">
        <v>153</v>
      </c>
      <c r="F27" s="114">
        <v>242</v>
      </c>
      <c r="G27" s="114">
        <v>158</v>
      </c>
      <c r="H27" s="140">
        <v>215</v>
      </c>
      <c r="I27" s="115">
        <v>13</v>
      </c>
      <c r="J27" s="116">
        <v>6.0465116279069768</v>
      </c>
    </row>
    <row r="28" spans="1:15" s="110" customFormat="1" ht="24.95" customHeight="1" x14ac:dyDescent="0.2">
      <c r="A28" s="193" t="s">
        <v>163</v>
      </c>
      <c r="B28" s="199" t="s">
        <v>164</v>
      </c>
      <c r="C28" s="113">
        <v>1.6152155213609862</v>
      </c>
      <c r="D28" s="115">
        <v>169</v>
      </c>
      <c r="E28" s="114">
        <v>81</v>
      </c>
      <c r="F28" s="114">
        <v>227</v>
      </c>
      <c r="G28" s="114">
        <v>127</v>
      </c>
      <c r="H28" s="140">
        <v>125</v>
      </c>
      <c r="I28" s="115">
        <v>44</v>
      </c>
      <c r="J28" s="116">
        <v>35.200000000000003</v>
      </c>
    </row>
    <row r="29" spans="1:15" s="110" customFormat="1" ht="24.95" customHeight="1" x14ac:dyDescent="0.2">
      <c r="A29" s="193">
        <v>86</v>
      </c>
      <c r="B29" s="199" t="s">
        <v>165</v>
      </c>
      <c r="C29" s="113">
        <v>7.5886457039090125</v>
      </c>
      <c r="D29" s="115">
        <v>794</v>
      </c>
      <c r="E29" s="114">
        <v>330</v>
      </c>
      <c r="F29" s="114">
        <v>319</v>
      </c>
      <c r="G29" s="114">
        <v>274</v>
      </c>
      <c r="H29" s="140">
        <v>347</v>
      </c>
      <c r="I29" s="115">
        <v>447</v>
      </c>
      <c r="J29" s="116">
        <v>128.81844380403459</v>
      </c>
    </row>
    <row r="30" spans="1:15" s="110" customFormat="1" ht="24.95" customHeight="1" x14ac:dyDescent="0.2">
      <c r="A30" s="193">
        <v>87.88</v>
      </c>
      <c r="B30" s="204" t="s">
        <v>166</v>
      </c>
      <c r="C30" s="113">
        <v>3.6414030392812768</v>
      </c>
      <c r="D30" s="115">
        <v>381</v>
      </c>
      <c r="E30" s="114">
        <v>311</v>
      </c>
      <c r="F30" s="114">
        <v>475</v>
      </c>
      <c r="G30" s="114">
        <v>283</v>
      </c>
      <c r="H30" s="140">
        <v>272</v>
      </c>
      <c r="I30" s="115">
        <v>109</v>
      </c>
      <c r="J30" s="116">
        <v>40.073529411764703</v>
      </c>
    </row>
    <row r="31" spans="1:15" s="110" customFormat="1" ht="24.95" customHeight="1" x14ac:dyDescent="0.2">
      <c r="A31" s="193" t="s">
        <v>167</v>
      </c>
      <c r="B31" s="199" t="s">
        <v>168</v>
      </c>
      <c r="C31" s="113">
        <v>2.3224696549746726</v>
      </c>
      <c r="D31" s="115">
        <v>243</v>
      </c>
      <c r="E31" s="114">
        <v>199</v>
      </c>
      <c r="F31" s="114">
        <v>219</v>
      </c>
      <c r="G31" s="114">
        <v>252</v>
      </c>
      <c r="H31" s="140">
        <v>241</v>
      </c>
      <c r="I31" s="115">
        <v>2</v>
      </c>
      <c r="J31" s="116">
        <v>0.82987551867219922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0.76459906336614736</v>
      </c>
      <c r="D34" s="115">
        <v>80</v>
      </c>
      <c r="E34" s="114">
        <v>212</v>
      </c>
      <c r="F34" s="114">
        <v>229</v>
      </c>
      <c r="G34" s="114">
        <v>88</v>
      </c>
      <c r="H34" s="140">
        <v>82</v>
      </c>
      <c r="I34" s="115">
        <v>-2</v>
      </c>
      <c r="J34" s="116">
        <v>-2.4390243902439024</v>
      </c>
    </row>
    <row r="35" spans="1:10" s="110" customFormat="1" ht="24.95" customHeight="1" x14ac:dyDescent="0.2">
      <c r="A35" s="292" t="s">
        <v>171</v>
      </c>
      <c r="B35" s="293" t="s">
        <v>172</v>
      </c>
      <c r="C35" s="113">
        <v>20.911784383064131</v>
      </c>
      <c r="D35" s="115">
        <v>2188</v>
      </c>
      <c r="E35" s="114">
        <v>1745</v>
      </c>
      <c r="F35" s="114">
        <v>2459</v>
      </c>
      <c r="G35" s="114">
        <v>1565</v>
      </c>
      <c r="H35" s="140">
        <v>1832</v>
      </c>
      <c r="I35" s="115">
        <v>356</v>
      </c>
      <c r="J35" s="116">
        <v>19.432314410480348</v>
      </c>
    </row>
    <row r="36" spans="1:10" s="110" customFormat="1" ht="24.95" customHeight="1" x14ac:dyDescent="0.2">
      <c r="A36" s="294" t="s">
        <v>173</v>
      </c>
      <c r="B36" s="295" t="s">
        <v>174</v>
      </c>
      <c r="C36" s="125">
        <v>78.323616553569721</v>
      </c>
      <c r="D36" s="143">
        <v>8195</v>
      </c>
      <c r="E36" s="144">
        <v>6621</v>
      </c>
      <c r="F36" s="144">
        <v>7122</v>
      </c>
      <c r="G36" s="144">
        <v>6375</v>
      </c>
      <c r="H36" s="145">
        <v>7778</v>
      </c>
      <c r="I36" s="143">
        <v>417</v>
      </c>
      <c r="J36" s="146">
        <v>5.3612753921316534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10463</v>
      </c>
      <c r="F11" s="264">
        <v>8578</v>
      </c>
      <c r="G11" s="264">
        <v>9810</v>
      </c>
      <c r="H11" s="264">
        <v>8028</v>
      </c>
      <c r="I11" s="265">
        <v>9692</v>
      </c>
      <c r="J11" s="263">
        <v>771</v>
      </c>
      <c r="K11" s="266">
        <v>7.9550144449030125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28.557775016725603</v>
      </c>
      <c r="E13" s="115">
        <v>2988</v>
      </c>
      <c r="F13" s="114">
        <v>2922</v>
      </c>
      <c r="G13" s="114">
        <v>3272</v>
      </c>
      <c r="H13" s="114">
        <v>2447</v>
      </c>
      <c r="I13" s="140">
        <v>3283</v>
      </c>
      <c r="J13" s="115">
        <v>-295</v>
      </c>
      <c r="K13" s="116">
        <v>-8.9856838257691134</v>
      </c>
    </row>
    <row r="14" spans="1:17" ht="15.95" customHeight="1" x14ac:dyDescent="0.2">
      <c r="A14" s="306" t="s">
        <v>230</v>
      </c>
      <c r="B14" s="307"/>
      <c r="C14" s="308"/>
      <c r="D14" s="113">
        <v>49.718054095383735</v>
      </c>
      <c r="E14" s="115">
        <v>5202</v>
      </c>
      <c r="F14" s="114">
        <v>3950</v>
      </c>
      <c r="G14" s="114">
        <v>4340</v>
      </c>
      <c r="H14" s="114">
        <v>3922</v>
      </c>
      <c r="I14" s="140">
        <v>4494</v>
      </c>
      <c r="J14" s="115">
        <v>708</v>
      </c>
      <c r="K14" s="116">
        <v>15.754339118825101</v>
      </c>
    </row>
    <row r="15" spans="1:17" ht="15.95" customHeight="1" x14ac:dyDescent="0.2">
      <c r="A15" s="306" t="s">
        <v>231</v>
      </c>
      <c r="B15" s="307"/>
      <c r="C15" s="308"/>
      <c r="D15" s="113">
        <v>9.3663385262353049</v>
      </c>
      <c r="E15" s="115">
        <v>980</v>
      </c>
      <c r="F15" s="114">
        <v>710</v>
      </c>
      <c r="G15" s="114">
        <v>811</v>
      </c>
      <c r="H15" s="114">
        <v>699</v>
      </c>
      <c r="I15" s="140">
        <v>792</v>
      </c>
      <c r="J15" s="115">
        <v>188</v>
      </c>
      <c r="K15" s="116">
        <v>23.737373737373737</v>
      </c>
    </row>
    <row r="16" spans="1:17" ht="15.95" customHeight="1" x14ac:dyDescent="0.2">
      <c r="A16" s="306" t="s">
        <v>232</v>
      </c>
      <c r="B16" s="307"/>
      <c r="C16" s="308"/>
      <c r="D16" s="113">
        <v>12.357832361655356</v>
      </c>
      <c r="E16" s="115">
        <v>1293</v>
      </c>
      <c r="F16" s="114">
        <v>996</v>
      </c>
      <c r="G16" s="114">
        <v>1387</v>
      </c>
      <c r="H16" s="114">
        <v>960</v>
      </c>
      <c r="I16" s="140">
        <v>1123</v>
      </c>
      <c r="J16" s="115">
        <v>170</v>
      </c>
      <c r="K16" s="116">
        <v>15.138023152270703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0.67858166873745585</v>
      </c>
      <c r="E18" s="115">
        <v>71</v>
      </c>
      <c r="F18" s="114">
        <v>211</v>
      </c>
      <c r="G18" s="114">
        <v>222</v>
      </c>
      <c r="H18" s="114">
        <v>80</v>
      </c>
      <c r="I18" s="140">
        <v>76</v>
      </c>
      <c r="J18" s="115">
        <v>-5</v>
      </c>
      <c r="K18" s="116">
        <v>-6.5789473684210522</v>
      </c>
    </row>
    <row r="19" spans="1:11" ht="14.1" customHeight="1" x14ac:dyDescent="0.2">
      <c r="A19" s="306" t="s">
        <v>235</v>
      </c>
      <c r="B19" s="307" t="s">
        <v>236</v>
      </c>
      <c r="C19" s="308"/>
      <c r="D19" s="113">
        <v>0.63079422727707157</v>
      </c>
      <c r="E19" s="115">
        <v>66</v>
      </c>
      <c r="F19" s="114">
        <v>202</v>
      </c>
      <c r="G19" s="114">
        <v>218</v>
      </c>
      <c r="H19" s="114">
        <v>73</v>
      </c>
      <c r="I19" s="140">
        <v>66</v>
      </c>
      <c r="J19" s="115">
        <v>0</v>
      </c>
      <c r="K19" s="116">
        <v>0</v>
      </c>
    </row>
    <row r="20" spans="1:11" ht="14.1" customHeight="1" x14ac:dyDescent="0.2">
      <c r="A20" s="306">
        <v>12</v>
      </c>
      <c r="B20" s="307" t="s">
        <v>237</v>
      </c>
      <c r="C20" s="308"/>
      <c r="D20" s="113">
        <v>0.68813915702953266</v>
      </c>
      <c r="E20" s="115">
        <v>72</v>
      </c>
      <c r="F20" s="114">
        <v>75</v>
      </c>
      <c r="G20" s="114">
        <v>63</v>
      </c>
      <c r="H20" s="114">
        <v>77</v>
      </c>
      <c r="I20" s="140">
        <v>63</v>
      </c>
      <c r="J20" s="115">
        <v>9</v>
      </c>
      <c r="K20" s="116">
        <v>14.285714285714286</v>
      </c>
    </row>
    <row r="21" spans="1:11" ht="14.1" customHeight="1" x14ac:dyDescent="0.2">
      <c r="A21" s="306">
        <v>21</v>
      </c>
      <c r="B21" s="307" t="s">
        <v>238</v>
      </c>
      <c r="C21" s="308"/>
      <c r="D21" s="113">
        <v>0.15291981267322949</v>
      </c>
      <c r="E21" s="115">
        <v>16</v>
      </c>
      <c r="F21" s="114">
        <v>23</v>
      </c>
      <c r="G21" s="114">
        <v>20</v>
      </c>
      <c r="H21" s="114">
        <v>23</v>
      </c>
      <c r="I21" s="140">
        <v>14</v>
      </c>
      <c r="J21" s="115">
        <v>2</v>
      </c>
      <c r="K21" s="116">
        <v>14.285714285714286</v>
      </c>
    </row>
    <row r="22" spans="1:11" ht="14.1" customHeight="1" x14ac:dyDescent="0.2">
      <c r="A22" s="306">
        <v>22</v>
      </c>
      <c r="B22" s="307" t="s">
        <v>239</v>
      </c>
      <c r="C22" s="308"/>
      <c r="D22" s="113">
        <v>0.85061645799483898</v>
      </c>
      <c r="E22" s="115">
        <v>89</v>
      </c>
      <c r="F22" s="114">
        <v>124</v>
      </c>
      <c r="G22" s="114">
        <v>82</v>
      </c>
      <c r="H22" s="114">
        <v>88</v>
      </c>
      <c r="I22" s="140">
        <v>95</v>
      </c>
      <c r="J22" s="115">
        <v>-6</v>
      </c>
      <c r="K22" s="116">
        <v>-6.3157894736842106</v>
      </c>
    </row>
    <row r="23" spans="1:11" ht="14.1" customHeight="1" x14ac:dyDescent="0.2">
      <c r="A23" s="306">
        <v>23</v>
      </c>
      <c r="B23" s="307" t="s">
        <v>240</v>
      </c>
      <c r="C23" s="308"/>
      <c r="D23" s="113">
        <v>0.39185701997515054</v>
      </c>
      <c r="E23" s="115">
        <v>41</v>
      </c>
      <c r="F23" s="114">
        <v>35</v>
      </c>
      <c r="G23" s="114">
        <v>54</v>
      </c>
      <c r="H23" s="114">
        <v>45</v>
      </c>
      <c r="I23" s="140">
        <v>58</v>
      </c>
      <c r="J23" s="115">
        <v>-17</v>
      </c>
      <c r="K23" s="116">
        <v>-29.310344827586206</v>
      </c>
    </row>
    <row r="24" spans="1:11" ht="14.1" customHeight="1" x14ac:dyDescent="0.2">
      <c r="A24" s="306">
        <v>24</v>
      </c>
      <c r="B24" s="307" t="s">
        <v>241</v>
      </c>
      <c r="C24" s="308"/>
      <c r="D24" s="113">
        <v>2.1026474242569053</v>
      </c>
      <c r="E24" s="115">
        <v>220</v>
      </c>
      <c r="F24" s="114">
        <v>175</v>
      </c>
      <c r="G24" s="114">
        <v>220</v>
      </c>
      <c r="H24" s="114">
        <v>223</v>
      </c>
      <c r="I24" s="140">
        <v>254</v>
      </c>
      <c r="J24" s="115">
        <v>-34</v>
      </c>
      <c r="K24" s="116">
        <v>-13.385826771653543</v>
      </c>
    </row>
    <row r="25" spans="1:11" ht="14.1" customHeight="1" x14ac:dyDescent="0.2">
      <c r="A25" s="306">
        <v>25</v>
      </c>
      <c r="B25" s="307" t="s">
        <v>242</v>
      </c>
      <c r="C25" s="308"/>
      <c r="D25" s="113">
        <v>4.0810475007168119</v>
      </c>
      <c r="E25" s="115">
        <v>427</v>
      </c>
      <c r="F25" s="114">
        <v>369</v>
      </c>
      <c r="G25" s="114">
        <v>494</v>
      </c>
      <c r="H25" s="114">
        <v>419</v>
      </c>
      <c r="I25" s="140">
        <v>487</v>
      </c>
      <c r="J25" s="115">
        <v>-60</v>
      </c>
      <c r="K25" s="116">
        <v>-12.320328542094456</v>
      </c>
    </row>
    <row r="26" spans="1:11" ht="14.1" customHeight="1" x14ac:dyDescent="0.2">
      <c r="A26" s="306">
        <v>26</v>
      </c>
      <c r="B26" s="307" t="s">
        <v>243</v>
      </c>
      <c r="C26" s="308"/>
      <c r="D26" s="113">
        <v>1.5196406384402179</v>
      </c>
      <c r="E26" s="115">
        <v>159</v>
      </c>
      <c r="F26" s="114">
        <v>103</v>
      </c>
      <c r="G26" s="114">
        <v>130</v>
      </c>
      <c r="H26" s="114">
        <v>147</v>
      </c>
      <c r="I26" s="140">
        <v>243</v>
      </c>
      <c r="J26" s="115">
        <v>-84</v>
      </c>
      <c r="K26" s="116">
        <v>-34.567901234567898</v>
      </c>
    </row>
    <row r="27" spans="1:11" ht="14.1" customHeight="1" x14ac:dyDescent="0.2">
      <c r="A27" s="306">
        <v>27</v>
      </c>
      <c r="B27" s="307" t="s">
        <v>244</v>
      </c>
      <c r="C27" s="308"/>
      <c r="D27" s="113">
        <v>3.4598107617318168</v>
      </c>
      <c r="E27" s="115">
        <v>362</v>
      </c>
      <c r="F27" s="114">
        <v>367</v>
      </c>
      <c r="G27" s="114">
        <v>709</v>
      </c>
      <c r="H27" s="114">
        <v>246</v>
      </c>
      <c r="I27" s="140">
        <v>317</v>
      </c>
      <c r="J27" s="115">
        <v>45</v>
      </c>
      <c r="K27" s="116">
        <v>14.195583596214512</v>
      </c>
    </row>
    <row r="28" spans="1:11" ht="14.1" customHeight="1" x14ac:dyDescent="0.2">
      <c r="A28" s="306">
        <v>28</v>
      </c>
      <c r="B28" s="307" t="s">
        <v>245</v>
      </c>
      <c r="C28" s="308"/>
      <c r="D28" s="113">
        <v>0.93663385262353049</v>
      </c>
      <c r="E28" s="115">
        <v>98</v>
      </c>
      <c r="F28" s="114">
        <v>46</v>
      </c>
      <c r="G28" s="114">
        <v>8</v>
      </c>
      <c r="H28" s="114">
        <v>17</v>
      </c>
      <c r="I28" s="140">
        <v>11</v>
      </c>
      <c r="J28" s="115">
        <v>87</v>
      </c>
      <c r="K28" s="116" t="s">
        <v>514</v>
      </c>
    </row>
    <row r="29" spans="1:11" ht="14.1" customHeight="1" x14ac:dyDescent="0.2">
      <c r="A29" s="306">
        <v>29</v>
      </c>
      <c r="B29" s="307" t="s">
        <v>246</v>
      </c>
      <c r="C29" s="308"/>
      <c r="D29" s="113">
        <v>2.312912166682596</v>
      </c>
      <c r="E29" s="115">
        <v>242</v>
      </c>
      <c r="F29" s="114">
        <v>223</v>
      </c>
      <c r="G29" s="114">
        <v>278</v>
      </c>
      <c r="H29" s="114">
        <v>228</v>
      </c>
      <c r="I29" s="140">
        <v>264</v>
      </c>
      <c r="J29" s="115">
        <v>-22</v>
      </c>
      <c r="K29" s="116">
        <v>-8.3333333333333339</v>
      </c>
    </row>
    <row r="30" spans="1:11" ht="14.1" customHeight="1" x14ac:dyDescent="0.2">
      <c r="A30" s="306" t="s">
        <v>247</v>
      </c>
      <c r="B30" s="307" t="s">
        <v>248</v>
      </c>
      <c r="C30" s="308"/>
      <c r="D30" s="113" t="s">
        <v>513</v>
      </c>
      <c r="E30" s="115" t="s">
        <v>513</v>
      </c>
      <c r="F30" s="114">
        <v>62</v>
      </c>
      <c r="G30" s="114" t="s">
        <v>513</v>
      </c>
      <c r="H30" s="114" t="s">
        <v>513</v>
      </c>
      <c r="I30" s="140" t="s">
        <v>513</v>
      </c>
      <c r="J30" s="115" t="s">
        <v>513</v>
      </c>
      <c r="K30" s="116" t="s">
        <v>513</v>
      </c>
    </row>
    <row r="31" spans="1:11" ht="14.1" customHeight="1" x14ac:dyDescent="0.2">
      <c r="A31" s="306" t="s">
        <v>249</v>
      </c>
      <c r="B31" s="307" t="s">
        <v>250</v>
      </c>
      <c r="C31" s="308"/>
      <c r="D31" s="113">
        <v>1.7681353340342159</v>
      </c>
      <c r="E31" s="115">
        <v>185</v>
      </c>
      <c r="F31" s="114">
        <v>161</v>
      </c>
      <c r="G31" s="114">
        <v>213</v>
      </c>
      <c r="H31" s="114">
        <v>155</v>
      </c>
      <c r="I31" s="140">
        <v>185</v>
      </c>
      <c r="J31" s="115">
        <v>0</v>
      </c>
      <c r="K31" s="116">
        <v>0</v>
      </c>
    </row>
    <row r="32" spans="1:11" ht="14.1" customHeight="1" x14ac:dyDescent="0.2">
      <c r="A32" s="306">
        <v>31</v>
      </c>
      <c r="B32" s="307" t="s">
        <v>251</v>
      </c>
      <c r="C32" s="308"/>
      <c r="D32" s="113">
        <v>0.46831692631176525</v>
      </c>
      <c r="E32" s="115">
        <v>49</v>
      </c>
      <c r="F32" s="114">
        <v>25</v>
      </c>
      <c r="G32" s="114">
        <v>21</v>
      </c>
      <c r="H32" s="114">
        <v>28</v>
      </c>
      <c r="I32" s="140">
        <v>22</v>
      </c>
      <c r="J32" s="115">
        <v>27</v>
      </c>
      <c r="K32" s="116">
        <v>122.72727272727273</v>
      </c>
    </row>
    <row r="33" spans="1:11" ht="14.1" customHeight="1" x14ac:dyDescent="0.2">
      <c r="A33" s="306">
        <v>32</v>
      </c>
      <c r="B33" s="307" t="s">
        <v>252</v>
      </c>
      <c r="C33" s="308"/>
      <c r="D33" s="113">
        <v>3.2591035075982031</v>
      </c>
      <c r="E33" s="115">
        <v>341</v>
      </c>
      <c r="F33" s="114">
        <v>363</v>
      </c>
      <c r="G33" s="114">
        <v>463</v>
      </c>
      <c r="H33" s="114">
        <v>430</v>
      </c>
      <c r="I33" s="140">
        <v>430</v>
      </c>
      <c r="J33" s="115">
        <v>-89</v>
      </c>
      <c r="K33" s="116">
        <v>-20.697674418604652</v>
      </c>
    </row>
    <row r="34" spans="1:11" ht="14.1" customHeight="1" x14ac:dyDescent="0.2">
      <c r="A34" s="306">
        <v>33</v>
      </c>
      <c r="B34" s="307" t="s">
        <v>253</v>
      </c>
      <c r="C34" s="308"/>
      <c r="D34" s="113">
        <v>1.1086686418809137</v>
      </c>
      <c r="E34" s="115">
        <v>116</v>
      </c>
      <c r="F34" s="114">
        <v>180</v>
      </c>
      <c r="G34" s="114">
        <v>194</v>
      </c>
      <c r="H34" s="114">
        <v>127</v>
      </c>
      <c r="I34" s="140">
        <v>134</v>
      </c>
      <c r="J34" s="115">
        <v>-18</v>
      </c>
      <c r="K34" s="116">
        <v>-13.432835820895523</v>
      </c>
    </row>
    <row r="35" spans="1:11" ht="14.1" customHeight="1" x14ac:dyDescent="0.2">
      <c r="A35" s="306">
        <v>34</v>
      </c>
      <c r="B35" s="307" t="s">
        <v>254</v>
      </c>
      <c r="C35" s="308"/>
      <c r="D35" s="113">
        <v>1.4049507789352957</v>
      </c>
      <c r="E35" s="115">
        <v>147</v>
      </c>
      <c r="F35" s="114">
        <v>157</v>
      </c>
      <c r="G35" s="114">
        <v>164</v>
      </c>
      <c r="H35" s="114">
        <v>147</v>
      </c>
      <c r="I35" s="140">
        <v>125</v>
      </c>
      <c r="J35" s="115">
        <v>22</v>
      </c>
      <c r="K35" s="116">
        <v>17.600000000000001</v>
      </c>
    </row>
    <row r="36" spans="1:11" ht="14.1" customHeight="1" x14ac:dyDescent="0.2">
      <c r="A36" s="306">
        <v>41</v>
      </c>
      <c r="B36" s="307" t="s">
        <v>255</v>
      </c>
      <c r="C36" s="308"/>
      <c r="D36" s="113">
        <v>0.41097199655930422</v>
      </c>
      <c r="E36" s="115">
        <v>43</v>
      </c>
      <c r="F36" s="114">
        <v>79</v>
      </c>
      <c r="G36" s="114">
        <v>54</v>
      </c>
      <c r="H36" s="114">
        <v>46</v>
      </c>
      <c r="I36" s="140">
        <v>58</v>
      </c>
      <c r="J36" s="115">
        <v>-15</v>
      </c>
      <c r="K36" s="116">
        <v>-25.862068965517242</v>
      </c>
    </row>
    <row r="37" spans="1:11" ht="14.1" customHeight="1" x14ac:dyDescent="0.2">
      <c r="A37" s="306">
        <v>42</v>
      </c>
      <c r="B37" s="307" t="s">
        <v>256</v>
      </c>
      <c r="C37" s="308"/>
      <c r="D37" s="113" t="s">
        <v>513</v>
      </c>
      <c r="E37" s="115" t="s">
        <v>513</v>
      </c>
      <c r="F37" s="114">
        <v>0</v>
      </c>
      <c r="G37" s="114">
        <v>6</v>
      </c>
      <c r="H37" s="114" t="s">
        <v>513</v>
      </c>
      <c r="I37" s="140" t="s">
        <v>513</v>
      </c>
      <c r="J37" s="115" t="s">
        <v>513</v>
      </c>
      <c r="K37" s="116" t="s">
        <v>513</v>
      </c>
    </row>
    <row r="38" spans="1:11" ht="14.1" customHeight="1" x14ac:dyDescent="0.2">
      <c r="A38" s="306">
        <v>43</v>
      </c>
      <c r="B38" s="307" t="s">
        <v>257</v>
      </c>
      <c r="C38" s="308"/>
      <c r="D38" s="113">
        <v>1.749020357450062</v>
      </c>
      <c r="E38" s="115">
        <v>183</v>
      </c>
      <c r="F38" s="114">
        <v>125</v>
      </c>
      <c r="G38" s="114">
        <v>137</v>
      </c>
      <c r="H38" s="114">
        <v>203</v>
      </c>
      <c r="I38" s="140">
        <v>114</v>
      </c>
      <c r="J38" s="115">
        <v>69</v>
      </c>
      <c r="K38" s="116">
        <v>60.526315789473685</v>
      </c>
    </row>
    <row r="39" spans="1:11" ht="14.1" customHeight="1" x14ac:dyDescent="0.2">
      <c r="A39" s="306">
        <v>51</v>
      </c>
      <c r="B39" s="307" t="s">
        <v>258</v>
      </c>
      <c r="C39" s="308"/>
      <c r="D39" s="113">
        <v>21.571251075217432</v>
      </c>
      <c r="E39" s="115">
        <v>2257</v>
      </c>
      <c r="F39" s="114">
        <v>1781</v>
      </c>
      <c r="G39" s="114">
        <v>1777</v>
      </c>
      <c r="H39" s="114">
        <v>1427</v>
      </c>
      <c r="I39" s="140">
        <v>1736</v>
      </c>
      <c r="J39" s="115">
        <v>521</v>
      </c>
      <c r="K39" s="116">
        <v>30.011520737327189</v>
      </c>
    </row>
    <row r="40" spans="1:11" ht="14.1" customHeight="1" x14ac:dyDescent="0.2">
      <c r="A40" s="306" t="s">
        <v>259</v>
      </c>
      <c r="B40" s="307" t="s">
        <v>260</v>
      </c>
      <c r="C40" s="308"/>
      <c r="D40" s="113">
        <v>17.241708878906625</v>
      </c>
      <c r="E40" s="115">
        <v>1804</v>
      </c>
      <c r="F40" s="114">
        <v>1541</v>
      </c>
      <c r="G40" s="114">
        <v>1508</v>
      </c>
      <c r="H40" s="114">
        <v>1194</v>
      </c>
      <c r="I40" s="140">
        <v>1403</v>
      </c>
      <c r="J40" s="115">
        <v>401</v>
      </c>
      <c r="K40" s="116">
        <v>28.5816108339273</v>
      </c>
    </row>
    <row r="41" spans="1:11" ht="14.1" customHeight="1" x14ac:dyDescent="0.2">
      <c r="A41" s="306"/>
      <c r="B41" s="307" t="s">
        <v>261</v>
      </c>
      <c r="C41" s="308"/>
      <c r="D41" s="113">
        <v>15.139061454649719</v>
      </c>
      <c r="E41" s="115">
        <v>1584</v>
      </c>
      <c r="F41" s="114">
        <v>1371</v>
      </c>
      <c r="G41" s="114">
        <v>1305</v>
      </c>
      <c r="H41" s="114">
        <v>1063</v>
      </c>
      <c r="I41" s="140">
        <v>1252</v>
      </c>
      <c r="J41" s="115">
        <v>332</v>
      </c>
      <c r="K41" s="116">
        <v>26.517571884984026</v>
      </c>
    </row>
    <row r="42" spans="1:11" ht="14.1" customHeight="1" x14ac:dyDescent="0.2">
      <c r="A42" s="306">
        <v>52</v>
      </c>
      <c r="B42" s="307" t="s">
        <v>262</v>
      </c>
      <c r="C42" s="308"/>
      <c r="D42" s="113">
        <v>7.9040428175475483</v>
      </c>
      <c r="E42" s="115">
        <v>827</v>
      </c>
      <c r="F42" s="114">
        <v>773</v>
      </c>
      <c r="G42" s="114">
        <v>643</v>
      </c>
      <c r="H42" s="114">
        <v>571</v>
      </c>
      <c r="I42" s="140">
        <v>782</v>
      </c>
      <c r="J42" s="115">
        <v>45</v>
      </c>
      <c r="K42" s="116">
        <v>5.7544757033248084</v>
      </c>
    </row>
    <row r="43" spans="1:11" ht="14.1" customHeight="1" x14ac:dyDescent="0.2">
      <c r="A43" s="306" t="s">
        <v>263</v>
      </c>
      <c r="B43" s="307" t="s">
        <v>264</v>
      </c>
      <c r="C43" s="308"/>
      <c r="D43" s="113">
        <v>6.8527191054190961</v>
      </c>
      <c r="E43" s="115">
        <v>717</v>
      </c>
      <c r="F43" s="114">
        <v>687</v>
      </c>
      <c r="G43" s="114">
        <v>578</v>
      </c>
      <c r="H43" s="114">
        <v>510</v>
      </c>
      <c r="I43" s="140">
        <v>643</v>
      </c>
      <c r="J43" s="115">
        <v>74</v>
      </c>
      <c r="K43" s="116">
        <v>11.508553654743391</v>
      </c>
    </row>
    <row r="44" spans="1:11" ht="14.1" customHeight="1" x14ac:dyDescent="0.2">
      <c r="A44" s="306">
        <v>53</v>
      </c>
      <c r="B44" s="307" t="s">
        <v>265</v>
      </c>
      <c r="C44" s="308"/>
      <c r="D44" s="113">
        <v>1.3093758960145274</v>
      </c>
      <c r="E44" s="115">
        <v>137</v>
      </c>
      <c r="F44" s="114">
        <v>129</v>
      </c>
      <c r="G44" s="114">
        <v>108</v>
      </c>
      <c r="H44" s="114">
        <v>62</v>
      </c>
      <c r="I44" s="140">
        <v>99</v>
      </c>
      <c r="J44" s="115">
        <v>38</v>
      </c>
      <c r="K44" s="116">
        <v>38.383838383838381</v>
      </c>
    </row>
    <row r="45" spans="1:11" ht="14.1" customHeight="1" x14ac:dyDescent="0.2">
      <c r="A45" s="306" t="s">
        <v>266</v>
      </c>
      <c r="B45" s="307" t="s">
        <v>267</v>
      </c>
      <c r="C45" s="308"/>
      <c r="D45" s="113">
        <v>1.2902609194303738</v>
      </c>
      <c r="E45" s="115">
        <v>135</v>
      </c>
      <c r="F45" s="114">
        <v>128</v>
      </c>
      <c r="G45" s="114">
        <v>107</v>
      </c>
      <c r="H45" s="114">
        <v>61</v>
      </c>
      <c r="I45" s="140">
        <v>96</v>
      </c>
      <c r="J45" s="115">
        <v>39</v>
      </c>
      <c r="K45" s="116">
        <v>40.625</v>
      </c>
    </row>
    <row r="46" spans="1:11" ht="14.1" customHeight="1" x14ac:dyDescent="0.2">
      <c r="A46" s="306">
        <v>54</v>
      </c>
      <c r="B46" s="307" t="s">
        <v>268</v>
      </c>
      <c r="C46" s="308"/>
      <c r="D46" s="113">
        <v>4.8647615406671125</v>
      </c>
      <c r="E46" s="115">
        <v>509</v>
      </c>
      <c r="F46" s="114">
        <v>401</v>
      </c>
      <c r="G46" s="114">
        <v>492</v>
      </c>
      <c r="H46" s="114">
        <v>505</v>
      </c>
      <c r="I46" s="140">
        <v>977</v>
      </c>
      <c r="J46" s="115">
        <v>-468</v>
      </c>
      <c r="K46" s="116">
        <v>-47.901740020470832</v>
      </c>
    </row>
    <row r="47" spans="1:11" ht="14.1" customHeight="1" x14ac:dyDescent="0.2">
      <c r="A47" s="306">
        <v>61</v>
      </c>
      <c r="B47" s="307" t="s">
        <v>269</v>
      </c>
      <c r="C47" s="308"/>
      <c r="D47" s="113">
        <v>1.6916754276976012</v>
      </c>
      <c r="E47" s="115">
        <v>177</v>
      </c>
      <c r="F47" s="114">
        <v>123</v>
      </c>
      <c r="G47" s="114">
        <v>163</v>
      </c>
      <c r="H47" s="114">
        <v>145</v>
      </c>
      <c r="I47" s="140">
        <v>176</v>
      </c>
      <c r="J47" s="115">
        <v>1</v>
      </c>
      <c r="K47" s="116">
        <v>0.56818181818181823</v>
      </c>
    </row>
    <row r="48" spans="1:11" ht="14.1" customHeight="1" x14ac:dyDescent="0.2">
      <c r="A48" s="306">
        <v>62</v>
      </c>
      <c r="B48" s="307" t="s">
        <v>270</v>
      </c>
      <c r="C48" s="308"/>
      <c r="D48" s="113">
        <v>4.5398069387364997</v>
      </c>
      <c r="E48" s="115">
        <v>475</v>
      </c>
      <c r="F48" s="114">
        <v>443</v>
      </c>
      <c r="G48" s="114">
        <v>495</v>
      </c>
      <c r="H48" s="114">
        <v>455</v>
      </c>
      <c r="I48" s="140">
        <v>460</v>
      </c>
      <c r="J48" s="115">
        <v>15</v>
      </c>
      <c r="K48" s="116">
        <v>3.2608695652173911</v>
      </c>
    </row>
    <row r="49" spans="1:11" ht="14.1" customHeight="1" x14ac:dyDescent="0.2">
      <c r="A49" s="306">
        <v>63</v>
      </c>
      <c r="B49" s="307" t="s">
        <v>271</v>
      </c>
      <c r="C49" s="308"/>
      <c r="D49" s="113">
        <v>2.6665392334894391</v>
      </c>
      <c r="E49" s="115">
        <v>279</v>
      </c>
      <c r="F49" s="114">
        <v>248</v>
      </c>
      <c r="G49" s="114">
        <v>309</v>
      </c>
      <c r="H49" s="114">
        <v>318</v>
      </c>
      <c r="I49" s="140">
        <v>245</v>
      </c>
      <c r="J49" s="115">
        <v>34</v>
      </c>
      <c r="K49" s="116">
        <v>13.877551020408163</v>
      </c>
    </row>
    <row r="50" spans="1:11" ht="14.1" customHeight="1" x14ac:dyDescent="0.2">
      <c r="A50" s="306" t="s">
        <v>272</v>
      </c>
      <c r="B50" s="307" t="s">
        <v>273</v>
      </c>
      <c r="C50" s="308"/>
      <c r="D50" s="113">
        <v>0.52566185606422633</v>
      </c>
      <c r="E50" s="115">
        <v>55</v>
      </c>
      <c r="F50" s="114">
        <v>49</v>
      </c>
      <c r="G50" s="114">
        <v>60</v>
      </c>
      <c r="H50" s="114">
        <v>74</v>
      </c>
      <c r="I50" s="140">
        <v>72</v>
      </c>
      <c r="J50" s="115">
        <v>-17</v>
      </c>
      <c r="K50" s="116">
        <v>-23.611111111111111</v>
      </c>
    </row>
    <row r="51" spans="1:11" ht="14.1" customHeight="1" x14ac:dyDescent="0.2">
      <c r="A51" s="306" t="s">
        <v>274</v>
      </c>
      <c r="B51" s="307" t="s">
        <v>275</v>
      </c>
      <c r="C51" s="308"/>
      <c r="D51" s="113">
        <v>1.9497276115836759</v>
      </c>
      <c r="E51" s="115">
        <v>204</v>
      </c>
      <c r="F51" s="114">
        <v>178</v>
      </c>
      <c r="G51" s="114">
        <v>229</v>
      </c>
      <c r="H51" s="114">
        <v>228</v>
      </c>
      <c r="I51" s="140">
        <v>157</v>
      </c>
      <c r="J51" s="115">
        <v>47</v>
      </c>
      <c r="K51" s="116">
        <v>29.936305732484076</v>
      </c>
    </row>
    <row r="52" spans="1:11" ht="14.1" customHeight="1" x14ac:dyDescent="0.2">
      <c r="A52" s="306">
        <v>71</v>
      </c>
      <c r="B52" s="307" t="s">
        <v>276</v>
      </c>
      <c r="C52" s="308"/>
      <c r="D52" s="113">
        <v>10.647041957373602</v>
      </c>
      <c r="E52" s="115">
        <v>1114</v>
      </c>
      <c r="F52" s="114">
        <v>652</v>
      </c>
      <c r="G52" s="114">
        <v>798</v>
      </c>
      <c r="H52" s="114">
        <v>693</v>
      </c>
      <c r="I52" s="140">
        <v>900</v>
      </c>
      <c r="J52" s="115">
        <v>214</v>
      </c>
      <c r="K52" s="116">
        <v>23.777777777777779</v>
      </c>
    </row>
    <row r="53" spans="1:11" ht="14.1" customHeight="1" x14ac:dyDescent="0.2">
      <c r="A53" s="306" t="s">
        <v>277</v>
      </c>
      <c r="B53" s="307" t="s">
        <v>278</v>
      </c>
      <c r="C53" s="308"/>
      <c r="D53" s="113">
        <v>5.3426359552709544</v>
      </c>
      <c r="E53" s="115">
        <v>559</v>
      </c>
      <c r="F53" s="114">
        <v>299</v>
      </c>
      <c r="G53" s="114">
        <v>318</v>
      </c>
      <c r="H53" s="114">
        <v>264</v>
      </c>
      <c r="I53" s="140">
        <v>406</v>
      </c>
      <c r="J53" s="115">
        <v>153</v>
      </c>
      <c r="K53" s="116">
        <v>37.684729064039409</v>
      </c>
    </row>
    <row r="54" spans="1:11" ht="14.1" customHeight="1" x14ac:dyDescent="0.2">
      <c r="A54" s="306" t="s">
        <v>279</v>
      </c>
      <c r="B54" s="307" t="s">
        <v>280</v>
      </c>
      <c r="C54" s="308"/>
      <c r="D54" s="113">
        <v>4.2721972665583481</v>
      </c>
      <c r="E54" s="115">
        <v>447</v>
      </c>
      <c r="F54" s="114">
        <v>293</v>
      </c>
      <c r="G54" s="114">
        <v>398</v>
      </c>
      <c r="H54" s="114">
        <v>351</v>
      </c>
      <c r="I54" s="140">
        <v>400</v>
      </c>
      <c r="J54" s="115">
        <v>47</v>
      </c>
      <c r="K54" s="116">
        <v>11.75</v>
      </c>
    </row>
    <row r="55" spans="1:11" ht="14.1" customHeight="1" x14ac:dyDescent="0.2">
      <c r="A55" s="306">
        <v>72</v>
      </c>
      <c r="B55" s="307" t="s">
        <v>281</v>
      </c>
      <c r="C55" s="308"/>
      <c r="D55" s="113">
        <v>1.9401701232915989</v>
      </c>
      <c r="E55" s="115">
        <v>203</v>
      </c>
      <c r="F55" s="114">
        <v>122</v>
      </c>
      <c r="G55" s="114">
        <v>117</v>
      </c>
      <c r="H55" s="114">
        <v>131</v>
      </c>
      <c r="I55" s="140">
        <v>208</v>
      </c>
      <c r="J55" s="115">
        <v>-5</v>
      </c>
      <c r="K55" s="116">
        <v>-2.4038461538461537</v>
      </c>
    </row>
    <row r="56" spans="1:11" ht="14.1" customHeight="1" x14ac:dyDescent="0.2">
      <c r="A56" s="306" t="s">
        <v>282</v>
      </c>
      <c r="B56" s="307" t="s">
        <v>283</v>
      </c>
      <c r="C56" s="308"/>
      <c r="D56" s="113">
        <v>1.022651247252222</v>
      </c>
      <c r="E56" s="115">
        <v>107</v>
      </c>
      <c r="F56" s="114">
        <v>50</v>
      </c>
      <c r="G56" s="114">
        <v>50</v>
      </c>
      <c r="H56" s="114">
        <v>56</v>
      </c>
      <c r="I56" s="140">
        <v>99</v>
      </c>
      <c r="J56" s="115">
        <v>8</v>
      </c>
      <c r="K56" s="116">
        <v>8.0808080808080813</v>
      </c>
    </row>
    <row r="57" spans="1:11" ht="14.1" customHeight="1" x14ac:dyDescent="0.2">
      <c r="A57" s="306" t="s">
        <v>284</v>
      </c>
      <c r="B57" s="307" t="s">
        <v>285</v>
      </c>
      <c r="C57" s="308"/>
      <c r="D57" s="113">
        <v>0.75504157507407055</v>
      </c>
      <c r="E57" s="115">
        <v>79</v>
      </c>
      <c r="F57" s="114">
        <v>57</v>
      </c>
      <c r="G57" s="114">
        <v>56</v>
      </c>
      <c r="H57" s="114">
        <v>50</v>
      </c>
      <c r="I57" s="140">
        <v>77</v>
      </c>
      <c r="J57" s="115">
        <v>2</v>
      </c>
      <c r="K57" s="116">
        <v>2.5974025974025974</v>
      </c>
    </row>
    <row r="58" spans="1:11" ht="14.1" customHeight="1" x14ac:dyDescent="0.2">
      <c r="A58" s="306">
        <v>73</v>
      </c>
      <c r="B58" s="307" t="s">
        <v>286</v>
      </c>
      <c r="C58" s="308"/>
      <c r="D58" s="113">
        <v>1.2998184077224506</v>
      </c>
      <c r="E58" s="115">
        <v>136</v>
      </c>
      <c r="F58" s="114">
        <v>78</v>
      </c>
      <c r="G58" s="114">
        <v>113</v>
      </c>
      <c r="H58" s="114">
        <v>94</v>
      </c>
      <c r="I58" s="140">
        <v>126</v>
      </c>
      <c r="J58" s="115">
        <v>10</v>
      </c>
      <c r="K58" s="116">
        <v>7.9365079365079367</v>
      </c>
    </row>
    <row r="59" spans="1:11" ht="14.1" customHeight="1" x14ac:dyDescent="0.2">
      <c r="A59" s="306" t="s">
        <v>287</v>
      </c>
      <c r="B59" s="307" t="s">
        <v>288</v>
      </c>
      <c r="C59" s="308"/>
      <c r="D59" s="113">
        <v>1.0513237121284527</v>
      </c>
      <c r="E59" s="115">
        <v>110</v>
      </c>
      <c r="F59" s="114">
        <v>55</v>
      </c>
      <c r="G59" s="114">
        <v>75</v>
      </c>
      <c r="H59" s="114">
        <v>74</v>
      </c>
      <c r="I59" s="140">
        <v>93</v>
      </c>
      <c r="J59" s="115">
        <v>17</v>
      </c>
      <c r="K59" s="116">
        <v>18.27956989247312</v>
      </c>
    </row>
    <row r="60" spans="1:11" ht="14.1" customHeight="1" x14ac:dyDescent="0.2">
      <c r="A60" s="306">
        <v>81</v>
      </c>
      <c r="B60" s="307" t="s">
        <v>289</v>
      </c>
      <c r="C60" s="308"/>
      <c r="D60" s="113">
        <v>7.493070820988244</v>
      </c>
      <c r="E60" s="115">
        <v>784</v>
      </c>
      <c r="F60" s="114">
        <v>341</v>
      </c>
      <c r="G60" s="114">
        <v>338</v>
      </c>
      <c r="H60" s="114">
        <v>291</v>
      </c>
      <c r="I60" s="140">
        <v>347</v>
      </c>
      <c r="J60" s="115">
        <v>437</v>
      </c>
      <c r="K60" s="116">
        <v>125.93659942363112</v>
      </c>
    </row>
    <row r="61" spans="1:11" ht="14.1" customHeight="1" x14ac:dyDescent="0.2">
      <c r="A61" s="306" t="s">
        <v>290</v>
      </c>
      <c r="B61" s="307" t="s">
        <v>291</v>
      </c>
      <c r="C61" s="308"/>
      <c r="D61" s="113">
        <v>1.5100831501481411</v>
      </c>
      <c r="E61" s="115">
        <v>158</v>
      </c>
      <c r="F61" s="114">
        <v>92</v>
      </c>
      <c r="G61" s="114">
        <v>121</v>
      </c>
      <c r="H61" s="114">
        <v>105</v>
      </c>
      <c r="I61" s="140">
        <v>122</v>
      </c>
      <c r="J61" s="115">
        <v>36</v>
      </c>
      <c r="K61" s="116">
        <v>29.508196721311474</v>
      </c>
    </row>
    <row r="62" spans="1:11" ht="14.1" customHeight="1" x14ac:dyDescent="0.2">
      <c r="A62" s="306" t="s">
        <v>292</v>
      </c>
      <c r="B62" s="307" t="s">
        <v>293</v>
      </c>
      <c r="C62" s="308"/>
      <c r="D62" s="113">
        <v>3.7847653636624297</v>
      </c>
      <c r="E62" s="115">
        <v>396</v>
      </c>
      <c r="F62" s="114">
        <v>161</v>
      </c>
      <c r="G62" s="114">
        <v>129</v>
      </c>
      <c r="H62" s="114">
        <v>102</v>
      </c>
      <c r="I62" s="140">
        <v>117</v>
      </c>
      <c r="J62" s="115">
        <v>279</v>
      </c>
      <c r="K62" s="116">
        <v>238.46153846153845</v>
      </c>
    </row>
    <row r="63" spans="1:11" ht="14.1" customHeight="1" x14ac:dyDescent="0.2">
      <c r="A63" s="306"/>
      <c r="B63" s="307" t="s">
        <v>294</v>
      </c>
      <c r="C63" s="308"/>
      <c r="D63" s="113">
        <v>3.3929083436872789</v>
      </c>
      <c r="E63" s="115">
        <v>355</v>
      </c>
      <c r="F63" s="114">
        <v>140</v>
      </c>
      <c r="G63" s="114">
        <v>115</v>
      </c>
      <c r="H63" s="114">
        <v>79</v>
      </c>
      <c r="I63" s="140">
        <v>96</v>
      </c>
      <c r="J63" s="115">
        <v>259</v>
      </c>
      <c r="K63" s="116" t="s">
        <v>514</v>
      </c>
    </row>
    <row r="64" spans="1:11" ht="14.1" customHeight="1" x14ac:dyDescent="0.2">
      <c r="A64" s="306" t="s">
        <v>295</v>
      </c>
      <c r="B64" s="307" t="s">
        <v>296</v>
      </c>
      <c r="C64" s="308"/>
      <c r="D64" s="113">
        <v>1.1086686418809137</v>
      </c>
      <c r="E64" s="115">
        <v>116</v>
      </c>
      <c r="F64" s="114">
        <v>38</v>
      </c>
      <c r="G64" s="114">
        <v>46</v>
      </c>
      <c r="H64" s="114">
        <v>41</v>
      </c>
      <c r="I64" s="140">
        <v>55</v>
      </c>
      <c r="J64" s="115">
        <v>61</v>
      </c>
      <c r="K64" s="116">
        <v>110.90909090909091</v>
      </c>
    </row>
    <row r="65" spans="1:11" ht="14.1" customHeight="1" x14ac:dyDescent="0.2">
      <c r="A65" s="306" t="s">
        <v>297</v>
      </c>
      <c r="B65" s="307" t="s">
        <v>298</v>
      </c>
      <c r="C65" s="308"/>
      <c r="D65" s="113">
        <v>0.52566185606422633</v>
      </c>
      <c r="E65" s="115">
        <v>55</v>
      </c>
      <c r="F65" s="114">
        <v>21</v>
      </c>
      <c r="G65" s="114">
        <v>20</v>
      </c>
      <c r="H65" s="114">
        <v>12</v>
      </c>
      <c r="I65" s="140">
        <v>15</v>
      </c>
      <c r="J65" s="115">
        <v>40</v>
      </c>
      <c r="K65" s="116" t="s">
        <v>514</v>
      </c>
    </row>
    <row r="66" spans="1:11" ht="14.1" customHeight="1" x14ac:dyDescent="0.2">
      <c r="A66" s="306">
        <v>82</v>
      </c>
      <c r="B66" s="307" t="s">
        <v>299</v>
      </c>
      <c r="C66" s="308"/>
      <c r="D66" s="113">
        <v>1.4718531969798336</v>
      </c>
      <c r="E66" s="115">
        <v>154</v>
      </c>
      <c r="F66" s="114">
        <v>196</v>
      </c>
      <c r="G66" s="114">
        <v>279</v>
      </c>
      <c r="H66" s="114">
        <v>128</v>
      </c>
      <c r="I66" s="140">
        <v>159</v>
      </c>
      <c r="J66" s="115">
        <v>-5</v>
      </c>
      <c r="K66" s="116">
        <v>-3.1446540880503147</v>
      </c>
    </row>
    <row r="67" spans="1:11" ht="14.1" customHeight="1" x14ac:dyDescent="0.2">
      <c r="A67" s="306" t="s">
        <v>300</v>
      </c>
      <c r="B67" s="307" t="s">
        <v>301</v>
      </c>
      <c r="C67" s="308"/>
      <c r="D67" s="113">
        <v>0.87928892287106952</v>
      </c>
      <c r="E67" s="115">
        <v>92</v>
      </c>
      <c r="F67" s="114">
        <v>139</v>
      </c>
      <c r="G67" s="114">
        <v>222</v>
      </c>
      <c r="H67" s="114">
        <v>84</v>
      </c>
      <c r="I67" s="140">
        <v>98</v>
      </c>
      <c r="J67" s="115">
        <v>-6</v>
      </c>
      <c r="K67" s="116">
        <v>-6.1224489795918364</v>
      </c>
    </row>
    <row r="68" spans="1:11" ht="14.1" customHeight="1" x14ac:dyDescent="0.2">
      <c r="A68" s="306" t="s">
        <v>302</v>
      </c>
      <c r="B68" s="307" t="s">
        <v>303</v>
      </c>
      <c r="C68" s="308"/>
      <c r="D68" s="113">
        <v>0.45875943801968844</v>
      </c>
      <c r="E68" s="115">
        <v>48</v>
      </c>
      <c r="F68" s="114">
        <v>40</v>
      </c>
      <c r="G68" s="114">
        <v>39</v>
      </c>
      <c r="H68" s="114">
        <v>35</v>
      </c>
      <c r="I68" s="140">
        <v>45</v>
      </c>
      <c r="J68" s="115">
        <v>3</v>
      </c>
      <c r="K68" s="116">
        <v>6.666666666666667</v>
      </c>
    </row>
    <row r="69" spans="1:11" ht="14.1" customHeight="1" x14ac:dyDescent="0.2">
      <c r="A69" s="306">
        <v>83</v>
      </c>
      <c r="B69" s="307" t="s">
        <v>304</v>
      </c>
      <c r="C69" s="308"/>
      <c r="D69" s="113">
        <v>2.981936347127975</v>
      </c>
      <c r="E69" s="115">
        <v>312</v>
      </c>
      <c r="F69" s="114">
        <v>172</v>
      </c>
      <c r="G69" s="114">
        <v>349</v>
      </c>
      <c r="H69" s="114">
        <v>227</v>
      </c>
      <c r="I69" s="140">
        <v>210</v>
      </c>
      <c r="J69" s="115">
        <v>102</v>
      </c>
      <c r="K69" s="116">
        <v>48.571428571428569</v>
      </c>
    </row>
    <row r="70" spans="1:11" ht="14.1" customHeight="1" x14ac:dyDescent="0.2">
      <c r="A70" s="306" t="s">
        <v>305</v>
      </c>
      <c r="B70" s="307" t="s">
        <v>306</v>
      </c>
      <c r="C70" s="308"/>
      <c r="D70" s="113">
        <v>2.5805218388607476</v>
      </c>
      <c r="E70" s="115">
        <v>270</v>
      </c>
      <c r="F70" s="114">
        <v>144</v>
      </c>
      <c r="G70" s="114">
        <v>321</v>
      </c>
      <c r="H70" s="114">
        <v>183</v>
      </c>
      <c r="I70" s="140">
        <v>188</v>
      </c>
      <c r="J70" s="115">
        <v>82</v>
      </c>
      <c r="K70" s="116">
        <v>43.617021276595743</v>
      </c>
    </row>
    <row r="71" spans="1:11" ht="14.1" customHeight="1" x14ac:dyDescent="0.2">
      <c r="A71" s="306"/>
      <c r="B71" s="307" t="s">
        <v>307</v>
      </c>
      <c r="C71" s="308"/>
      <c r="D71" s="113">
        <v>1.749020357450062</v>
      </c>
      <c r="E71" s="115">
        <v>183</v>
      </c>
      <c r="F71" s="114">
        <v>77</v>
      </c>
      <c r="G71" s="114">
        <v>208</v>
      </c>
      <c r="H71" s="114">
        <v>102</v>
      </c>
      <c r="I71" s="140">
        <v>106</v>
      </c>
      <c r="J71" s="115">
        <v>77</v>
      </c>
      <c r="K71" s="116">
        <v>72.64150943396227</v>
      </c>
    </row>
    <row r="72" spans="1:11" ht="14.1" customHeight="1" x14ac:dyDescent="0.2">
      <c r="A72" s="306">
        <v>84</v>
      </c>
      <c r="B72" s="307" t="s">
        <v>308</v>
      </c>
      <c r="C72" s="308"/>
      <c r="D72" s="113">
        <v>1.2424734779699895</v>
      </c>
      <c r="E72" s="115">
        <v>130</v>
      </c>
      <c r="F72" s="114">
        <v>68</v>
      </c>
      <c r="G72" s="114">
        <v>167</v>
      </c>
      <c r="H72" s="114">
        <v>107</v>
      </c>
      <c r="I72" s="140">
        <v>140</v>
      </c>
      <c r="J72" s="115">
        <v>-10</v>
      </c>
      <c r="K72" s="116">
        <v>-7.1428571428571432</v>
      </c>
    </row>
    <row r="73" spans="1:11" ht="14.1" customHeight="1" x14ac:dyDescent="0.2">
      <c r="A73" s="306" t="s">
        <v>309</v>
      </c>
      <c r="B73" s="307" t="s">
        <v>310</v>
      </c>
      <c r="C73" s="308"/>
      <c r="D73" s="113">
        <v>0.86017394628691579</v>
      </c>
      <c r="E73" s="115">
        <v>90</v>
      </c>
      <c r="F73" s="114">
        <v>38</v>
      </c>
      <c r="G73" s="114">
        <v>99</v>
      </c>
      <c r="H73" s="114">
        <v>66</v>
      </c>
      <c r="I73" s="140">
        <v>86</v>
      </c>
      <c r="J73" s="115">
        <v>4</v>
      </c>
      <c r="K73" s="116">
        <v>4.6511627906976747</v>
      </c>
    </row>
    <row r="74" spans="1:11" ht="14.1" customHeight="1" x14ac:dyDescent="0.2">
      <c r="A74" s="306" t="s">
        <v>311</v>
      </c>
      <c r="B74" s="307" t="s">
        <v>312</v>
      </c>
      <c r="C74" s="308"/>
      <c r="D74" s="113">
        <v>9.557488292076842E-2</v>
      </c>
      <c r="E74" s="115">
        <v>10</v>
      </c>
      <c r="F74" s="114">
        <v>5</v>
      </c>
      <c r="G74" s="114">
        <v>14</v>
      </c>
      <c r="H74" s="114">
        <v>6</v>
      </c>
      <c r="I74" s="140">
        <v>11</v>
      </c>
      <c r="J74" s="115">
        <v>-1</v>
      </c>
      <c r="K74" s="116">
        <v>-9.0909090909090917</v>
      </c>
    </row>
    <row r="75" spans="1:11" ht="14.1" customHeight="1" x14ac:dyDescent="0.2">
      <c r="A75" s="306" t="s">
        <v>313</v>
      </c>
      <c r="B75" s="307" t="s">
        <v>314</v>
      </c>
      <c r="C75" s="308"/>
      <c r="D75" s="113">
        <v>5.7344929752461055E-2</v>
      </c>
      <c r="E75" s="115">
        <v>6</v>
      </c>
      <c r="F75" s="114">
        <v>10</v>
      </c>
      <c r="G75" s="114">
        <v>13</v>
      </c>
      <c r="H75" s="114">
        <v>14</v>
      </c>
      <c r="I75" s="140">
        <v>14</v>
      </c>
      <c r="J75" s="115">
        <v>-8</v>
      </c>
      <c r="K75" s="116">
        <v>-57.142857142857146</v>
      </c>
    </row>
    <row r="76" spans="1:11" ht="14.1" customHeight="1" x14ac:dyDescent="0.2">
      <c r="A76" s="306">
        <v>91</v>
      </c>
      <c r="B76" s="307" t="s">
        <v>315</v>
      </c>
      <c r="C76" s="308"/>
      <c r="D76" s="113">
        <v>0.31539711363853579</v>
      </c>
      <c r="E76" s="115">
        <v>33</v>
      </c>
      <c r="F76" s="114">
        <v>23</v>
      </c>
      <c r="G76" s="114">
        <v>48</v>
      </c>
      <c r="H76" s="114">
        <v>27</v>
      </c>
      <c r="I76" s="140">
        <v>27</v>
      </c>
      <c r="J76" s="115">
        <v>6</v>
      </c>
      <c r="K76" s="116">
        <v>22.222222222222221</v>
      </c>
    </row>
    <row r="77" spans="1:11" ht="14.1" customHeight="1" x14ac:dyDescent="0.2">
      <c r="A77" s="306">
        <v>92</v>
      </c>
      <c r="B77" s="307" t="s">
        <v>316</v>
      </c>
      <c r="C77" s="308"/>
      <c r="D77" s="113">
        <v>0.53521934435630314</v>
      </c>
      <c r="E77" s="115">
        <v>56</v>
      </c>
      <c r="F77" s="114">
        <v>61</v>
      </c>
      <c r="G77" s="114">
        <v>75</v>
      </c>
      <c r="H77" s="114">
        <v>55</v>
      </c>
      <c r="I77" s="140">
        <v>70</v>
      </c>
      <c r="J77" s="115">
        <v>-14</v>
      </c>
      <c r="K77" s="116">
        <v>-20</v>
      </c>
    </row>
    <row r="78" spans="1:11" ht="14.1" customHeight="1" x14ac:dyDescent="0.2">
      <c r="A78" s="306">
        <v>93</v>
      </c>
      <c r="B78" s="307" t="s">
        <v>317</v>
      </c>
      <c r="C78" s="308"/>
      <c r="D78" s="113">
        <v>0.15291981267322949</v>
      </c>
      <c r="E78" s="115">
        <v>16</v>
      </c>
      <c r="F78" s="114">
        <v>7</v>
      </c>
      <c r="G78" s="114">
        <v>10</v>
      </c>
      <c r="H78" s="114">
        <v>13</v>
      </c>
      <c r="I78" s="140">
        <v>31</v>
      </c>
      <c r="J78" s="115">
        <v>-15</v>
      </c>
      <c r="K78" s="116">
        <v>-48.387096774193552</v>
      </c>
    </row>
    <row r="79" spans="1:11" ht="14.1" customHeight="1" x14ac:dyDescent="0.2">
      <c r="A79" s="306">
        <v>94</v>
      </c>
      <c r="B79" s="307" t="s">
        <v>318</v>
      </c>
      <c r="C79" s="308"/>
      <c r="D79" s="113">
        <v>1.7394628691579852</v>
      </c>
      <c r="E79" s="115">
        <v>182</v>
      </c>
      <c r="F79" s="114">
        <v>280</v>
      </c>
      <c r="G79" s="114">
        <v>210</v>
      </c>
      <c r="H79" s="114">
        <v>200</v>
      </c>
      <c r="I79" s="140">
        <v>231</v>
      </c>
      <c r="J79" s="115">
        <v>-49</v>
      </c>
      <c r="K79" s="116">
        <v>-21.212121212121211</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87275</v>
      </c>
      <c r="C10" s="114">
        <v>55502</v>
      </c>
      <c r="D10" s="114">
        <v>31773</v>
      </c>
      <c r="E10" s="114">
        <v>68385</v>
      </c>
      <c r="F10" s="114">
        <v>18340</v>
      </c>
      <c r="G10" s="114">
        <v>7383</v>
      </c>
      <c r="H10" s="114">
        <v>23055</v>
      </c>
      <c r="I10" s="115">
        <v>19813</v>
      </c>
      <c r="J10" s="114">
        <v>12708</v>
      </c>
      <c r="K10" s="114">
        <v>7105</v>
      </c>
      <c r="L10" s="423">
        <v>5896</v>
      </c>
      <c r="M10" s="424">
        <v>6285</v>
      </c>
    </row>
    <row r="11" spans="1:13" ht="11.1" customHeight="1" x14ac:dyDescent="0.2">
      <c r="A11" s="422" t="s">
        <v>387</v>
      </c>
      <c r="B11" s="115">
        <v>87351</v>
      </c>
      <c r="C11" s="114">
        <v>55593</v>
      </c>
      <c r="D11" s="114">
        <v>31758</v>
      </c>
      <c r="E11" s="114">
        <v>68176</v>
      </c>
      <c r="F11" s="114">
        <v>18629</v>
      </c>
      <c r="G11" s="114">
        <v>7209</v>
      </c>
      <c r="H11" s="114">
        <v>23273</v>
      </c>
      <c r="I11" s="115">
        <v>21114</v>
      </c>
      <c r="J11" s="114">
        <v>13540</v>
      </c>
      <c r="K11" s="114">
        <v>7574</v>
      </c>
      <c r="L11" s="423">
        <v>5720</v>
      </c>
      <c r="M11" s="424">
        <v>5561</v>
      </c>
    </row>
    <row r="12" spans="1:13" ht="11.1" customHeight="1" x14ac:dyDescent="0.2">
      <c r="A12" s="422" t="s">
        <v>388</v>
      </c>
      <c r="B12" s="115">
        <v>89935</v>
      </c>
      <c r="C12" s="114">
        <v>57150</v>
      </c>
      <c r="D12" s="114">
        <v>32785</v>
      </c>
      <c r="E12" s="114">
        <v>70647</v>
      </c>
      <c r="F12" s="114">
        <v>18724</v>
      </c>
      <c r="G12" s="114">
        <v>8180</v>
      </c>
      <c r="H12" s="114">
        <v>23817</v>
      </c>
      <c r="I12" s="115">
        <v>21164</v>
      </c>
      <c r="J12" s="114">
        <v>13316</v>
      </c>
      <c r="K12" s="114">
        <v>7848</v>
      </c>
      <c r="L12" s="423">
        <v>8173</v>
      </c>
      <c r="M12" s="424">
        <v>6956</v>
      </c>
    </row>
    <row r="13" spans="1:13" s="110" customFormat="1" ht="11.1" customHeight="1" x14ac:dyDescent="0.2">
      <c r="A13" s="422" t="s">
        <v>389</v>
      </c>
      <c r="B13" s="115">
        <v>89567</v>
      </c>
      <c r="C13" s="114">
        <v>56862</v>
      </c>
      <c r="D13" s="114">
        <v>32705</v>
      </c>
      <c r="E13" s="114">
        <v>70192</v>
      </c>
      <c r="F13" s="114">
        <v>18810</v>
      </c>
      <c r="G13" s="114">
        <v>7928</v>
      </c>
      <c r="H13" s="114">
        <v>23956</v>
      </c>
      <c r="I13" s="115">
        <v>20913</v>
      </c>
      <c r="J13" s="114">
        <v>12966</v>
      </c>
      <c r="K13" s="114">
        <v>7947</v>
      </c>
      <c r="L13" s="423">
        <v>5273</v>
      </c>
      <c r="M13" s="424">
        <v>5626</v>
      </c>
    </row>
    <row r="14" spans="1:13" ht="15" customHeight="1" x14ac:dyDescent="0.2">
      <c r="A14" s="422" t="s">
        <v>390</v>
      </c>
      <c r="B14" s="115">
        <v>89716</v>
      </c>
      <c r="C14" s="114">
        <v>56907</v>
      </c>
      <c r="D14" s="114">
        <v>32809</v>
      </c>
      <c r="E14" s="114">
        <v>70497</v>
      </c>
      <c r="F14" s="114">
        <v>18779</v>
      </c>
      <c r="G14" s="114">
        <v>7867</v>
      </c>
      <c r="H14" s="114">
        <v>24123</v>
      </c>
      <c r="I14" s="115">
        <v>20939</v>
      </c>
      <c r="J14" s="114">
        <v>13084</v>
      </c>
      <c r="K14" s="114">
        <v>7855</v>
      </c>
      <c r="L14" s="423">
        <v>8494</v>
      </c>
      <c r="M14" s="424">
        <v>8352</v>
      </c>
    </row>
    <row r="15" spans="1:13" ht="11.1" customHeight="1" x14ac:dyDescent="0.2">
      <c r="A15" s="422" t="s">
        <v>387</v>
      </c>
      <c r="B15" s="115">
        <v>89507</v>
      </c>
      <c r="C15" s="114">
        <v>56734</v>
      </c>
      <c r="D15" s="114">
        <v>32773</v>
      </c>
      <c r="E15" s="114">
        <v>70232</v>
      </c>
      <c r="F15" s="114">
        <v>18848</v>
      </c>
      <c r="G15" s="114">
        <v>7698</v>
      </c>
      <c r="H15" s="114">
        <v>24166</v>
      </c>
      <c r="I15" s="115">
        <v>21179</v>
      </c>
      <c r="J15" s="114">
        <v>13270</v>
      </c>
      <c r="K15" s="114">
        <v>7909</v>
      </c>
      <c r="L15" s="423">
        <v>7213</v>
      </c>
      <c r="M15" s="424">
        <v>6410</v>
      </c>
    </row>
    <row r="16" spans="1:13" ht="11.1" customHeight="1" x14ac:dyDescent="0.2">
      <c r="A16" s="422" t="s">
        <v>388</v>
      </c>
      <c r="B16" s="115">
        <v>91204</v>
      </c>
      <c r="C16" s="114">
        <v>57810</v>
      </c>
      <c r="D16" s="114">
        <v>33394</v>
      </c>
      <c r="E16" s="114">
        <v>71852</v>
      </c>
      <c r="F16" s="114">
        <v>18895</v>
      </c>
      <c r="G16" s="114">
        <v>8801</v>
      </c>
      <c r="H16" s="114">
        <v>24463</v>
      </c>
      <c r="I16" s="115">
        <v>21468</v>
      </c>
      <c r="J16" s="114">
        <v>13219</v>
      </c>
      <c r="K16" s="114">
        <v>8249</v>
      </c>
      <c r="L16" s="423">
        <v>8241</v>
      </c>
      <c r="M16" s="424">
        <v>6606</v>
      </c>
    </row>
    <row r="17" spans="1:13" s="110" customFormat="1" ht="11.1" customHeight="1" x14ac:dyDescent="0.2">
      <c r="A17" s="422" t="s">
        <v>389</v>
      </c>
      <c r="B17" s="115">
        <v>90692</v>
      </c>
      <c r="C17" s="114">
        <v>57265</v>
      </c>
      <c r="D17" s="114">
        <v>33427</v>
      </c>
      <c r="E17" s="114">
        <v>71836</v>
      </c>
      <c r="F17" s="114">
        <v>18790</v>
      </c>
      <c r="G17" s="114">
        <v>8541</v>
      </c>
      <c r="H17" s="114">
        <v>24571</v>
      </c>
      <c r="I17" s="115">
        <v>21265</v>
      </c>
      <c r="J17" s="114">
        <v>13057</v>
      </c>
      <c r="K17" s="114">
        <v>8208</v>
      </c>
      <c r="L17" s="423">
        <v>5864</v>
      </c>
      <c r="M17" s="424">
        <v>5876</v>
      </c>
    </row>
    <row r="18" spans="1:13" ht="15" customHeight="1" x14ac:dyDescent="0.2">
      <c r="A18" s="422" t="s">
        <v>391</v>
      </c>
      <c r="B18" s="115">
        <v>90778</v>
      </c>
      <c r="C18" s="114">
        <v>57280</v>
      </c>
      <c r="D18" s="114">
        <v>33498</v>
      </c>
      <c r="E18" s="114">
        <v>71742</v>
      </c>
      <c r="F18" s="114">
        <v>18967</v>
      </c>
      <c r="G18" s="114">
        <v>8306</v>
      </c>
      <c r="H18" s="114">
        <v>24944</v>
      </c>
      <c r="I18" s="115">
        <v>20603</v>
      </c>
      <c r="J18" s="114">
        <v>12645</v>
      </c>
      <c r="K18" s="114">
        <v>7958</v>
      </c>
      <c r="L18" s="423">
        <v>6555</v>
      </c>
      <c r="M18" s="424">
        <v>6563</v>
      </c>
    </row>
    <row r="19" spans="1:13" ht="11.1" customHeight="1" x14ac:dyDescent="0.2">
      <c r="A19" s="422" t="s">
        <v>387</v>
      </c>
      <c r="B19" s="115">
        <v>89477</v>
      </c>
      <c r="C19" s="114">
        <v>57016</v>
      </c>
      <c r="D19" s="114">
        <v>32461</v>
      </c>
      <c r="E19" s="114">
        <v>70757</v>
      </c>
      <c r="F19" s="114">
        <v>18659</v>
      </c>
      <c r="G19" s="114">
        <v>7899</v>
      </c>
      <c r="H19" s="114">
        <v>25253</v>
      </c>
      <c r="I19" s="115">
        <v>20934</v>
      </c>
      <c r="J19" s="114">
        <v>12852</v>
      </c>
      <c r="K19" s="114">
        <v>8082</v>
      </c>
      <c r="L19" s="423">
        <v>5979</v>
      </c>
      <c r="M19" s="424">
        <v>5995</v>
      </c>
    </row>
    <row r="20" spans="1:13" ht="11.1" customHeight="1" x14ac:dyDescent="0.2">
      <c r="A20" s="422" t="s">
        <v>388</v>
      </c>
      <c r="B20" s="115">
        <v>90426</v>
      </c>
      <c r="C20" s="114">
        <v>57420</v>
      </c>
      <c r="D20" s="114">
        <v>33006</v>
      </c>
      <c r="E20" s="114">
        <v>71450</v>
      </c>
      <c r="F20" s="114">
        <v>18892</v>
      </c>
      <c r="G20" s="114">
        <v>8669</v>
      </c>
      <c r="H20" s="114">
        <v>25634</v>
      </c>
      <c r="I20" s="115">
        <v>21135</v>
      </c>
      <c r="J20" s="114">
        <v>12777</v>
      </c>
      <c r="K20" s="114">
        <v>8358</v>
      </c>
      <c r="L20" s="423">
        <v>7127</v>
      </c>
      <c r="M20" s="424">
        <v>6615</v>
      </c>
    </row>
    <row r="21" spans="1:13" s="110" customFormat="1" ht="11.1" customHeight="1" x14ac:dyDescent="0.2">
      <c r="A21" s="422" t="s">
        <v>389</v>
      </c>
      <c r="B21" s="115">
        <v>89491</v>
      </c>
      <c r="C21" s="114">
        <v>56802</v>
      </c>
      <c r="D21" s="114">
        <v>32689</v>
      </c>
      <c r="E21" s="114">
        <v>70643</v>
      </c>
      <c r="F21" s="114">
        <v>18834</v>
      </c>
      <c r="G21" s="114">
        <v>8368</v>
      </c>
      <c r="H21" s="114">
        <v>25767</v>
      </c>
      <c r="I21" s="115">
        <v>21329</v>
      </c>
      <c r="J21" s="114">
        <v>12901</v>
      </c>
      <c r="K21" s="114">
        <v>8428</v>
      </c>
      <c r="L21" s="423">
        <v>5019</v>
      </c>
      <c r="M21" s="424">
        <v>5961</v>
      </c>
    </row>
    <row r="22" spans="1:13" ht="15" customHeight="1" x14ac:dyDescent="0.2">
      <c r="A22" s="422" t="s">
        <v>392</v>
      </c>
      <c r="B22" s="115">
        <v>88589</v>
      </c>
      <c r="C22" s="114">
        <v>56179</v>
      </c>
      <c r="D22" s="114">
        <v>32410</v>
      </c>
      <c r="E22" s="114">
        <v>69634</v>
      </c>
      <c r="F22" s="114">
        <v>18901</v>
      </c>
      <c r="G22" s="114">
        <v>7877</v>
      </c>
      <c r="H22" s="114">
        <v>26111</v>
      </c>
      <c r="I22" s="115">
        <v>20827</v>
      </c>
      <c r="J22" s="114">
        <v>12618</v>
      </c>
      <c r="K22" s="114">
        <v>8209</v>
      </c>
      <c r="L22" s="423">
        <v>5411</v>
      </c>
      <c r="M22" s="424">
        <v>6367</v>
      </c>
    </row>
    <row r="23" spans="1:13" ht="11.1" customHeight="1" x14ac:dyDescent="0.2">
      <c r="A23" s="422" t="s">
        <v>387</v>
      </c>
      <c r="B23" s="115">
        <v>88642</v>
      </c>
      <c r="C23" s="114">
        <v>56352</v>
      </c>
      <c r="D23" s="114">
        <v>32290</v>
      </c>
      <c r="E23" s="114">
        <v>69437</v>
      </c>
      <c r="F23" s="114">
        <v>19142</v>
      </c>
      <c r="G23" s="114">
        <v>7549</v>
      </c>
      <c r="H23" s="114">
        <v>26641</v>
      </c>
      <c r="I23" s="115">
        <v>21588</v>
      </c>
      <c r="J23" s="114">
        <v>13072</v>
      </c>
      <c r="K23" s="114">
        <v>8516</v>
      </c>
      <c r="L23" s="423">
        <v>5050</v>
      </c>
      <c r="M23" s="424">
        <v>5026</v>
      </c>
    </row>
    <row r="24" spans="1:13" ht="11.1" customHeight="1" x14ac:dyDescent="0.2">
      <c r="A24" s="422" t="s">
        <v>388</v>
      </c>
      <c r="B24" s="115">
        <v>88358</v>
      </c>
      <c r="C24" s="114">
        <v>56100</v>
      </c>
      <c r="D24" s="114">
        <v>32258</v>
      </c>
      <c r="E24" s="114">
        <v>68647</v>
      </c>
      <c r="F24" s="114">
        <v>19206</v>
      </c>
      <c r="G24" s="114">
        <v>8039</v>
      </c>
      <c r="H24" s="114">
        <v>26813</v>
      </c>
      <c r="I24" s="115">
        <v>22346</v>
      </c>
      <c r="J24" s="114">
        <v>13428</v>
      </c>
      <c r="K24" s="114">
        <v>8918</v>
      </c>
      <c r="L24" s="423">
        <v>6976</v>
      </c>
      <c r="M24" s="424">
        <v>5890</v>
      </c>
    </row>
    <row r="25" spans="1:13" s="110" customFormat="1" ht="11.1" customHeight="1" x14ac:dyDescent="0.2">
      <c r="A25" s="422" t="s">
        <v>389</v>
      </c>
      <c r="B25" s="115">
        <v>87405</v>
      </c>
      <c r="C25" s="114">
        <v>55353</v>
      </c>
      <c r="D25" s="114">
        <v>32052</v>
      </c>
      <c r="E25" s="114">
        <v>67731</v>
      </c>
      <c r="F25" s="114">
        <v>19160</v>
      </c>
      <c r="G25" s="114">
        <v>7793</v>
      </c>
      <c r="H25" s="114">
        <v>26961</v>
      </c>
      <c r="I25" s="115">
        <v>22148</v>
      </c>
      <c r="J25" s="114">
        <v>13323</v>
      </c>
      <c r="K25" s="114">
        <v>8825</v>
      </c>
      <c r="L25" s="423">
        <v>4852</v>
      </c>
      <c r="M25" s="424">
        <v>5511</v>
      </c>
    </row>
    <row r="26" spans="1:13" ht="15" customHeight="1" x14ac:dyDescent="0.2">
      <c r="A26" s="422" t="s">
        <v>393</v>
      </c>
      <c r="B26" s="115">
        <v>87712</v>
      </c>
      <c r="C26" s="114">
        <v>55679</v>
      </c>
      <c r="D26" s="114">
        <v>32033</v>
      </c>
      <c r="E26" s="114">
        <v>67756</v>
      </c>
      <c r="F26" s="114">
        <v>19440</v>
      </c>
      <c r="G26" s="114">
        <v>7545</v>
      </c>
      <c r="H26" s="114">
        <v>27346</v>
      </c>
      <c r="I26" s="115">
        <v>21762</v>
      </c>
      <c r="J26" s="114">
        <v>13268</v>
      </c>
      <c r="K26" s="114">
        <v>8494</v>
      </c>
      <c r="L26" s="423">
        <v>6909</v>
      </c>
      <c r="M26" s="424">
        <v>6959</v>
      </c>
    </row>
    <row r="27" spans="1:13" ht="11.1" customHeight="1" x14ac:dyDescent="0.2">
      <c r="A27" s="422" t="s">
        <v>387</v>
      </c>
      <c r="B27" s="115">
        <v>88143</v>
      </c>
      <c r="C27" s="114">
        <v>55973</v>
      </c>
      <c r="D27" s="114">
        <v>32170</v>
      </c>
      <c r="E27" s="114">
        <v>67997</v>
      </c>
      <c r="F27" s="114">
        <v>19637</v>
      </c>
      <c r="G27" s="114">
        <v>7363</v>
      </c>
      <c r="H27" s="114">
        <v>27807</v>
      </c>
      <c r="I27" s="115">
        <v>22225</v>
      </c>
      <c r="J27" s="114">
        <v>13586</v>
      </c>
      <c r="K27" s="114">
        <v>8639</v>
      </c>
      <c r="L27" s="423">
        <v>5445</v>
      </c>
      <c r="M27" s="424">
        <v>5156</v>
      </c>
    </row>
    <row r="28" spans="1:13" ht="11.1" customHeight="1" x14ac:dyDescent="0.2">
      <c r="A28" s="422" t="s">
        <v>388</v>
      </c>
      <c r="B28" s="115">
        <v>90012</v>
      </c>
      <c r="C28" s="114">
        <v>57181</v>
      </c>
      <c r="D28" s="114">
        <v>32831</v>
      </c>
      <c r="E28" s="114">
        <v>69672</v>
      </c>
      <c r="F28" s="114">
        <v>20296</v>
      </c>
      <c r="G28" s="114">
        <v>8199</v>
      </c>
      <c r="H28" s="114">
        <v>28212</v>
      </c>
      <c r="I28" s="115">
        <v>21742</v>
      </c>
      <c r="J28" s="114">
        <v>13239</v>
      </c>
      <c r="K28" s="114">
        <v>8503</v>
      </c>
      <c r="L28" s="423">
        <v>7824</v>
      </c>
      <c r="M28" s="424">
        <v>6663</v>
      </c>
    </row>
    <row r="29" spans="1:13" s="110" customFormat="1" ht="11.1" customHeight="1" x14ac:dyDescent="0.2">
      <c r="A29" s="422" t="s">
        <v>389</v>
      </c>
      <c r="B29" s="115">
        <v>89767</v>
      </c>
      <c r="C29" s="114">
        <v>56908</v>
      </c>
      <c r="D29" s="114">
        <v>32859</v>
      </c>
      <c r="E29" s="114">
        <v>69215</v>
      </c>
      <c r="F29" s="114">
        <v>20536</v>
      </c>
      <c r="G29" s="114">
        <v>7975</v>
      </c>
      <c r="H29" s="114">
        <v>28324</v>
      </c>
      <c r="I29" s="115">
        <v>21666</v>
      </c>
      <c r="J29" s="114">
        <v>13206</v>
      </c>
      <c r="K29" s="114">
        <v>8460</v>
      </c>
      <c r="L29" s="423">
        <v>5203</v>
      </c>
      <c r="M29" s="424">
        <v>5670</v>
      </c>
    </row>
    <row r="30" spans="1:13" ht="15" customHeight="1" x14ac:dyDescent="0.2">
      <c r="A30" s="422" t="s">
        <v>394</v>
      </c>
      <c r="B30" s="115">
        <v>90313</v>
      </c>
      <c r="C30" s="114">
        <v>57291</v>
      </c>
      <c r="D30" s="114">
        <v>33022</v>
      </c>
      <c r="E30" s="114">
        <v>69330</v>
      </c>
      <c r="F30" s="114">
        <v>20971</v>
      </c>
      <c r="G30" s="114">
        <v>7816</v>
      </c>
      <c r="H30" s="114">
        <v>28672</v>
      </c>
      <c r="I30" s="115">
        <v>21127</v>
      </c>
      <c r="J30" s="114">
        <v>12880</v>
      </c>
      <c r="K30" s="114">
        <v>8247</v>
      </c>
      <c r="L30" s="423">
        <v>7096</v>
      </c>
      <c r="M30" s="424">
        <v>6823</v>
      </c>
    </row>
    <row r="31" spans="1:13" ht="11.1" customHeight="1" x14ac:dyDescent="0.2">
      <c r="A31" s="422" t="s">
        <v>387</v>
      </c>
      <c r="B31" s="115">
        <v>90720</v>
      </c>
      <c r="C31" s="114">
        <v>57834</v>
      </c>
      <c r="D31" s="114">
        <v>32886</v>
      </c>
      <c r="E31" s="114">
        <v>69355</v>
      </c>
      <c r="F31" s="114">
        <v>21356</v>
      </c>
      <c r="G31" s="114">
        <v>7614</v>
      </c>
      <c r="H31" s="114">
        <v>28959</v>
      </c>
      <c r="I31" s="115">
        <v>21464</v>
      </c>
      <c r="J31" s="114">
        <v>13096</v>
      </c>
      <c r="K31" s="114">
        <v>8368</v>
      </c>
      <c r="L31" s="423">
        <v>7144</v>
      </c>
      <c r="M31" s="424">
        <v>6595</v>
      </c>
    </row>
    <row r="32" spans="1:13" ht="11.1" customHeight="1" x14ac:dyDescent="0.2">
      <c r="A32" s="422" t="s">
        <v>388</v>
      </c>
      <c r="B32" s="115">
        <v>92320</v>
      </c>
      <c r="C32" s="114">
        <v>59066</v>
      </c>
      <c r="D32" s="114">
        <v>33254</v>
      </c>
      <c r="E32" s="114">
        <v>70647</v>
      </c>
      <c r="F32" s="114">
        <v>21664</v>
      </c>
      <c r="G32" s="114">
        <v>8277</v>
      </c>
      <c r="H32" s="114">
        <v>29268</v>
      </c>
      <c r="I32" s="115">
        <v>21606</v>
      </c>
      <c r="J32" s="114">
        <v>12850</v>
      </c>
      <c r="K32" s="114">
        <v>8756</v>
      </c>
      <c r="L32" s="423">
        <v>8743</v>
      </c>
      <c r="M32" s="424">
        <v>7084</v>
      </c>
    </row>
    <row r="33" spans="1:13" s="110" customFormat="1" ht="11.1" customHeight="1" x14ac:dyDescent="0.2">
      <c r="A33" s="422" t="s">
        <v>389</v>
      </c>
      <c r="B33" s="115">
        <v>92392</v>
      </c>
      <c r="C33" s="114">
        <v>58874</v>
      </c>
      <c r="D33" s="114">
        <v>33518</v>
      </c>
      <c r="E33" s="114">
        <v>70546</v>
      </c>
      <c r="F33" s="114">
        <v>21842</v>
      </c>
      <c r="G33" s="114">
        <v>8095</v>
      </c>
      <c r="H33" s="114">
        <v>29496</v>
      </c>
      <c r="I33" s="115">
        <v>21646</v>
      </c>
      <c r="J33" s="114">
        <v>12831</v>
      </c>
      <c r="K33" s="114">
        <v>8815</v>
      </c>
      <c r="L33" s="423">
        <v>5904</v>
      </c>
      <c r="M33" s="424">
        <v>6094</v>
      </c>
    </row>
    <row r="34" spans="1:13" ht="15" customHeight="1" x14ac:dyDescent="0.2">
      <c r="A34" s="422" t="s">
        <v>395</v>
      </c>
      <c r="B34" s="115">
        <v>92566</v>
      </c>
      <c r="C34" s="114">
        <v>59067</v>
      </c>
      <c r="D34" s="114">
        <v>33499</v>
      </c>
      <c r="E34" s="114">
        <v>70704</v>
      </c>
      <c r="F34" s="114">
        <v>21859</v>
      </c>
      <c r="G34" s="114">
        <v>7832</v>
      </c>
      <c r="H34" s="114">
        <v>29869</v>
      </c>
      <c r="I34" s="115">
        <v>21538</v>
      </c>
      <c r="J34" s="114">
        <v>12750</v>
      </c>
      <c r="K34" s="114">
        <v>8788</v>
      </c>
      <c r="L34" s="423">
        <v>7801</v>
      </c>
      <c r="M34" s="424">
        <v>7708</v>
      </c>
    </row>
    <row r="35" spans="1:13" ht="11.1" customHeight="1" x14ac:dyDescent="0.2">
      <c r="A35" s="422" t="s">
        <v>387</v>
      </c>
      <c r="B35" s="115">
        <v>93890</v>
      </c>
      <c r="C35" s="114">
        <v>59951</v>
      </c>
      <c r="D35" s="114">
        <v>33939</v>
      </c>
      <c r="E35" s="114">
        <v>71412</v>
      </c>
      <c r="F35" s="114">
        <v>22476</v>
      </c>
      <c r="G35" s="114">
        <v>7692</v>
      </c>
      <c r="H35" s="114">
        <v>30456</v>
      </c>
      <c r="I35" s="115">
        <v>22029</v>
      </c>
      <c r="J35" s="114">
        <v>13001</v>
      </c>
      <c r="K35" s="114">
        <v>9028</v>
      </c>
      <c r="L35" s="423">
        <v>7116</v>
      </c>
      <c r="M35" s="424">
        <v>5853</v>
      </c>
    </row>
    <row r="36" spans="1:13" ht="11.1" customHeight="1" x14ac:dyDescent="0.2">
      <c r="A36" s="422" t="s">
        <v>388</v>
      </c>
      <c r="B36" s="115">
        <v>96706</v>
      </c>
      <c r="C36" s="114">
        <v>61840</v>
      </c>
      <c r="D36" s="114">
        <v>34866</v>
      </c>
      <c r="E36" s="114">
        <v>73684</v>
      </c>
      <c r="F36" s="114">
        <v>23022</v>
      </c>
      <c r="G36" s="114">
        <v>8674</v>
      </c>
      <c r="H36" s="114">
        <v>31267</v>
      </c>
      <c r="I36" s="115">
        <v>22208</v>
      </c>
      <c r="J36" s="114">
        <v>12770</v>
      </c>
      <c r="K36" s="114">
        <v>9438</v>
      </c>
      <c r="L36" s="423">
        <v>9291</v>
      </c>
      <c r="M36" s="424">
        <v>7476</v>
      </c>
    </row>
    <row r="37" spans="1:13" s="110" customFormat="1" ht="11.1" customHeight="1" x14ac:dyDescent="0.2">
      <c r="A37" s="422" t="s">
        <v>389</v>
      </c>
      <c r="B37" s="115">
        <v>96758</v>
      </c>
      <c r="C37" s="114">
        <v>61683</v>
      </c>
      <c r="D37" s="114">
        <v>35075</v>
      </c>
      <c r="E37" s="114">
        <v>73360</v>
      </c>
      <c r="F37" s="114">
        <v>23398</v>
      </c>
      <c r="G37" s="114">
        <v>8571</v>
      </c>
      <c r="H37" s="114">
        <v>31469</v>
      </c>
      <c r="I37" s="115">
        <v>22270</v>
      </c>
      <c r="J37" s="114">
        <v>12796</v>
      </c>
      <c r="K37" s="114">
        <v>9474</v>
      </c>
      <c r="L37" s="423">
        <v>6569</v>
      </c>
      <c r="M37" s="424">
        <v>6588</v>
      </c>
    </row>
    <row r="38" spans="1:13" ht="15" customHeight="1" x14ac:dyDescent="0.2">
      <c r="A38" s="425" t="s">
        <v>396</v>
      </c>
      <c r="B38" s="115">
        <v>97448</v>
      </c>
      <c r="C38" s="114">
        <v>62289</v>
      </c>
      <c r="D38" s="114">
        <v>35159</v>
      </c>
      <c r="E38" s="114">
        <v>73935</v>
      </c>
      <c r="F38" s="114">
        <v>23513</v>
      </c>
      <c r="G38" s="114">
        <v>8382</v>
      </c>
      <c r="H38" s="114">
        <v>31983</v>
      </c>
      <c r="I38" s="115">
        <v>22212</v>
      </c>
      <c r="J38" s="114">
        <v>12722</v>
      </c>
      <c r="K38" s="114">
        <v>9490</v>
      </c>
      <c r="L38" s="423">
        <v>7441</v>
      </c>
      <c r="M38" s="424">
        <v>7012</v>
      </c>
    </row>
    <row r="39" spans="1:13" ht="11.1" customHeight="1" x14ac:dyDescent="0.2">
      <c r="A39" s="422" t="s">
        <v>387</v>
      </c>
      <c r="B39" s="115">
        <v>98042</v>
      </c>
      <c r="C39" s="114">
        <v>62822</v>
      </c>
      <c r="D39" s="114">
        <v>35220</v>
      </c>
      <c r="E39" s="114">
        <v>74412</v>
      </c>
      <c r="F39" s="114">
        <v>23630</v>
      </c>
      <c r="G39" s="114">
        <v>8095</v>
      </c>
      <c r="H39" s="114">
        <v>32674</v>
      </c>
      <c r="I39" s="115">
        <v>22672</v>
      </c>
      <c r="J39" s="114">
        <v>13048</v>
      </c>
      <c r="K39" s="114">
        <v>9624</v>
      </c>
      <c r="L39" s="423">
        <v>7070</v>
      </c>
      <c r="M39" s="424">
        <v>6523</v>
      </c>
    </row>
    <row r="40" spans="1:13" ht="11.1" customHeight="1" x14ac:dyDescent="0.2">
      <c r="A40" s="425" t="s">
        <v>388</v>
      </c>
      <c r="B40" s="115">
        <v>99744</v>
      </c>
      <c r="C40" s="114">
        <v>63917</v>
      </c>
      <c r="D40" s="114">
        <v>35827</v>
      </c>
      <c r="E40" s="114">
        <v>75792</v>
      </c>
      <c r="F40" s="114">
        <v>23952</v>
      </c>
      <c r="G40" s="114">
        <v>8999</v>
      </c>
      <c r="H40" s="114">
        <v>33137</v>
      </c>
      <c r="I40" s="115">
        <v>22694</v>
      </c>
      <c r="J40" s="114">
        <v>12867</v>
      </c>
      <c r="K40" s="114">
        <v>9827</v>
      </c>
      <c r="L40" s="423">
        <v>25235</v>
      </c>
      <c r="M40" s="424">
        <v>23905</v>
      </c>
    </row>
    <row r="41" spans="1:13" s="110" customFormat="1" ht="11.1" customHeight="1" x14ac:dyDescent="0.2">
      <c r="A41" s="422" t="s">
        <v>389</v>
      </c>
      <c r="B41" s="115">
        <v>100036</v>
      </c>
      <c r="C41" s="114">
        <v>63877</v>
      </c>
      <c r="D41" s="114">
        <v>36159</v>
      </c>
      <c r="E41" s="114">
        <v>75916</v>
      </c>
      <c r="F41" s="114">
        <v>24120</v>
      </c>
      <c r="G41" s="114">
        <v>8883</v>
      </c>
      <c r="H41" s="114">
        <v>33606</v>
      </c>
      <c r="I41" s="115">
        <v>22567</v>
      </c>
      <c r="J41" s="114">
        <v>12741</v>
      </c>
      <c r="K41" s="114">
        <v>9826</v>
      </c>
      <c r="L41" s="423">
        <v>6617</v>
      </c>
      <c r="M41" s="424">
        <v>6790</v>
      </c>
    </row>
    <row r="42" spans="1:13" ht="15" customHeight="1" x14ac:dyDescent="0.2">
      <c r="A42" s="422" t="s">
        <v>397</v>
      </c>
      <c r="B42" s="115">
        <v>100110</v>
      </c>
      <c r="C42" s="114">
        <v>64068</v>
      </c>
      <c r="D42" s="114">
        <v>36042</v>
      </c>
      <c r="E42" s="114">
        <v>75811</v>
      </c>
      <c r="F42" s="114">
        <v>24299</v>
      </c>
      <c r="G42" s="114">
        <v>8552</v>
      </c>
      <c r="H42" s="114">
        <v>34036</v>
      </c>
      <c r="I42" s="115">
        <v>22421</v>
      </c>
      <c r="J42" s="114">
        <v>12661</v>
      </c>
      <c r="K42" s="114">
        <v>9760</v>
      </c>
      <c r="L42" s="423">
        <v>8259</v>
      </c>
      <c r="M42" s="424">
        <v>8179</v>
      </c>
    </row>
    <row r="43" spans="1:13" ht="11.1" customHeight="1" x14ac:dyDescent="0.2">
      <c r="A43" s="422" t="s">
        <v>387</v>
      </c>
      <c r="B43" s="115">
        <v>100696</v>
      </c>
      <c r="C43" s="114">
        <v>64565</v>
      </c>
      <c r="D43" s="114">
        <v>36131</v>
      </c>
      <c r="E43" s="114">
        <v>76238</v>
      </c>
      <c r="F43" s="114">
        <v>24458</v>
      </c>
      <c r="G43" s="114">
        <v>8272</v>
      </c>
      <c r="H43" s="114">
        <v>34902</v>
      </c>
      <c r="I43" s="115">
        <v>23024</v>
      </c>
      <c r="J43" s="114">
        <v>12994</v>
      </c>
      <c r="K43" s="114">
        <v>10030</v>
      </c>
      <c r="L43" s="423">
        <v>7642</v>
      </c>
      <c r="M43" s="424">
        <v>7984</v>
      </c>
    </row>
    <row r="44" spans="1:13" ht="11.1" customHeight="1" x14ac:dyDescent="0.2">
      <c r="A44" s="422" t="s">
        <v>388</v>
      </c>
      <c r="B44" s="115">
        <v>101894</v>
      </c>
      <c r="C44" s="114">
        <v>65083</v>
      </c>
      <c r="D44" s="114">
        <v>36811</v>
      </c>
      <c r="E44" s="114">
        <v>77146</v>
      </c>
      <c r="F44" s="114">
        <v>24748</v>
      </c>
      <c r="G44" s="114">
        <v>9112</v>
      </c>
      <c r="H44" s="114">
        <v>35105</v>
      </c>
      <c r="I44" s="115">
        <v>22832</v>
      </c>
      <c r="J44" s="114">
        <v>12596</v>
      </c>
      <c r="K44" s="114">
        <v>10236</v>
      </c>
      <c r="L44" s="423">
        <v>9944</v>
      </c>
      <c r="M44" s="424">
        <v>8832</v>
      </c>
    </row>
    <row r="45" spans="1:13" s="110" customFormat="1" ht="11.1" customHeight="1" x14ac:dyDescent="0.2">
      <c r="A45" s="422" t="s">
        <v>389</v>
      </c>
      <c r="B45" s="115">
        <v>101601</v>
      </c>
      <c r="C45" s="114">
        <v>64844</v>
      </c>
      <c r="D45" s="114">
        <v>36757</v>
      </c>
      <c r="E45" s="114">
        <v>76832</v>
      </c>
      <c r="F45" s="114">
        <v>24769</v>
      </c>
      <c r="G45" s="114">
        <v>8904</v>
      </c>
      <c r="H45" s="114">
        <v>35252</v>
      </c>
      <c r="I45" s="115">
        <v>22862</v>
      </c>
      <c r="J45" s="114">
        <v>12683</v>
      </c>
      <c r="K45" s="114">
        <v>10179</v>
      </c>
      <c r="L45" s="423">
        <v>7919</v>
      </c>
      <c r="M45" s="424">
        <v>8632</v>
      </c>
    </row>
    <row r="46" spans="1:13" ht="15" customHeight="1" x14ac:dyDescent="0.2">
      <c r="A46" s="422" t="s">
        <v>398</v>
      </c>
      <c r="B46" s="115">
        <v>100967</v>
      </c>
      <c r="C46" s="114">
        <v>64183</v>
      </c>
      <c r="D46" s="114">
        <v>36784</v>
      </c>
      <c r="E46" s="114">
        <v>76309</v>
      </c>
      <c r="F46" s="114">
        <v>24658</v>
      </c>
      <c r="G46" s="114">
        <v>8507</v>
      </c>
      <c r="H46" s="114">
        <v>35365</v>
      </c>
      <c r="I46" s="115">
        <v>22623</v>
      </c>
      <c r="J46" s="114">
        <v>12457</v>
      </c>
      <c r="K46" s="114">
        <v>10166</v>
      </c>
      <c r="L46" s="423">
        <v>8572</v>
      </c>
      <c r="M46" s="424">
        <v>9692</v>
      </c>
    </row>
    <row r="47" spans="1:13" ht="11.1" customHeight="1" x14ac:dyDescent="0.2">
      <c r="A47" s="422" t="s">
        <v>387</v>
      </c>
      <c r="B47" s="115">
        <v>101095</v>
      </c>
      <c r="C47" s="114">
        <v>64188</v>
      </c>
      <c r="D47" s="114">
        <v>36907</v>
      </c>
      <c r="E47" s="114">
        <v>76016</v>
      </c>
      <c r="F47" s="114">
        <v>25079</v>
      </c>
      <c r="G47" s="114">
        <v>8296</v>
      </c>
      <c r="H47" s="114">
        <v>35701</v>
      </c>
      <c r="I47" s="115">
        <v>22956</v>
      </c>
      <c r="J47" s="114">
        <v>12573</v>
      </c>
      <c r="K47" s="114">
        <v>10383</v>
      </c>
      <c r="L47" s="423">
        <v>7917</v>
      </c>
      <c r="M47" s="424">
        <v>8028</v>
      </c>
    </row>
    <row r="48" spans="1:13" ht="11.1" customHeight="1" x14ac:dyDescent="0.2">
      <c r="A48" s="422" t="s">
        <v>388</v>
      </c>
      <c r="B48" s="115">
        <v>102564</v>
      </c>
      <c r="C48" s="114">
        <v>64948</v>
      </c>
      <c r="D48" s="114">
        <v>37616</v>
      </c>
      <c r="E48" s="114">
        <v>76998</v>
      </c>
      <c r="F48" s="114">
        <v>25566</v>
      </c>
      <c r="G48" s="114">
        <v>9217</v>
      </c>
      <c r="H48" s="114">
        <v>35992</v>
      </c>
      <c r="I48" s="115">
        <v>22901</v>
      </c>
      <c r="J48" s="114">
        <v>12296</v>
      </c>
      <c r="K48" s="114">
        <v>10605</v>
      </c>
      <c r="L48" s="423">
        <v>10622</v>
      </c>
      <c r="M48" s="424">
        <v>9810</v>
      </c>
    </row>
    <row r="49" spans="1:17" s="110" customFormat="1" ht="11.1" customHeight="1" x14ac:dyDescent="0.2">
      <c r="A49" s="422" t="s">
        <v>389</v>
      </c>
      <c r="B49" s="115">
        <v>101344</v>
      </c>
      <c r="C49" s="114">
        <v>63987</v>
      </c>
      <c r="D49" s="114">
        <v>37357</v>
      </c>
      <c r="E49" s="114">
        <v>75729</v>
      </c>
      <c r="F49" s="114">
        <v>25615</v>
      </c>
      <c r="G49" s="114">
        <v>9086</v>
      </c>
      <c r="H49" s="114">
        <v>35726</v>
      </c>
      <c r="I49" s="115">
        <v>22620</v>
      </c>
      <c r="J49" s="114">
        <v>12220</v>
      </c>
      <c r="K49" s="114">
        <v>10400</v>
      </c>
      <c r="L49" s="423">
        <v>7772</v>
      </c>
      <c r="M49" s="424">
        <v>8578</v>
      </c>
    </row>
    <row r="50" spans="1:17" ht="15" customHeight="1" x14ac:dyDescent="0.2">
      <c r="A50" s="422" t="s">
        <v>399</v>
      </c>
      <c r="B50" s="143">
        <v>100676</v>
      </c>
      <c r="C50" s="144">
        <v>63476</v>
      </c>
      <c r="D50" s="144">
        <v>37200</v>
      </c>
      <c r="E50" s="144">
        <v>75236</v>
      </c>
      <c r="F50" s="144">
        <v>25440</v>
      </c>
      <c r="G50" s="144">
        <v>8756</v>
      </c>
      <c r="H50" s="144">
        <v>35533</v>
      </c>
      <c r="I50" s="143">
        <v>21262</v>
      </c>
      <c r="J50" s="144">
        <v>11624</v>
      </c>
      <c r="K50" s="144">
        <v>9638</v>
      </c>
      <c r="L50" s="426">
        <v>9391</v>
      </c>
      <c r="M50" s="427">
        <v>10463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-0.28821298047877031</v>
      </c>
      <c r="C6" s="480">
        <f>'Tabelle 3.3'!J11</f>
        <v>-6.0160014144896783</v>
      </c>
      <c r="D6" s="481">
        <f t="shared" ref="D6:E9" si="0">IF(OR(AND(B6&gt;=-50,B6&lt;=50),ISNUMBER(B6)=FALSE),B6,"")</f>
        <v>-0.28821298047877031</v>
      </c>
      <c r="E6" s="481">
        <f t="shared" si="0"/>
        <v>-6.0160014144896783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-0.28821298047877031</v>
      </c>
      <c r="C14" s="480">
        <f>'Tabelle 3.3'!J11</f>
        <v>-6.0160014144896783</v>
      </c>
      <c r="D14" s="481">
        <f>IF(OR(AND(B14&gt;=-50,B14&lt;=50),ISNUMBER(B14)=FALSE),B14,"")</f>
        <v>-0.28821298047877031</v>
      </c>
      <c r="E14" s="481">
        <f>IF(OR(AND(C14&gt;=-50,C14&lt;=50),ISNUMBER(C14)=FALSE),C14,"")</f>
        <v>-6.0160014144896783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6.7647058823529411</v>
      </c>
      <c r="C15" s="480">
        <f>'Tabelle 3.3'!J12</f>
        <v>12.280701754385966</v>
      </c>
      <c r="D15" s="481">
        <f t="shared" ref="D15:E45" si="3">IF(OR(AND(B15&gt;=-50,B15&lt;=50),ISNUMBER(B15)=FALSE),B15,"")</f>
        <v>6.7647058823529411</v>
      </c>
      <c r="E15" s="481">
        <f t="shared" si="3"/>
        <v>12.280701754385966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-1.0730710270822688</v>
      </c>
      <c r="C16" s="480">
        <f>'Tabelle 3.3'!J13</f>
        <v>-23.80952380952381</v>
      </c>
      <c r="D16" s="481">
        <f t="shared" si="3"/>
        <v>-1.0730710270822688</v>
      </c>
      <c r="E16" s="481">
        <f t="shared" si="3"/>
        <v>-23.80952380952381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-10.911572750927782</v>
      </c>
      <c r="C17" s="480">
        <f>'Tabelle 3.3'!J14</f>
        <v>-8.2497212931995545</v>
      </c>
      <c r="D17" s="481">
        <f t="shared" si="3"/>
        <v>-10.911572750927782</v>
      </c>
      <c r="E17" s="481">
        <f t="shared" si="3"/>
        <v>-8.2497212931995545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-2.5783419278064259</v>
      </c>
      <c r="C18" s="480">
        <f>'Tabelle 3.3'!J15</f>
        <v>-11.560693641618498</v>
      </c>
      <c r="D18" s="481">
        <f t="shared" si="3"/>
        <v>-2.5783419278064259</v>
      </c>
      <c r="E18" s="481">
        <f t="shared" si="3"/>
        <v>-11.560693641618498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-13.25596252129472</v>
      </c>
      <c r="C19" s="480">
        <f>'Tabelle 3.3'!J16</f>
        <v>-5.1522248243559723</v>
      </c>
      <c r="D19" s="481">
        <f t="shared" si="3"/>
        <v>-13.25596252129472</v>
      </c>
      <c r="E19" s="481">
        <f t="shared" si="3"/>
        <v>-5.1522248243559723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-0.1403180542563143</v>
      </c>
      <c r="C20" s="480">
        <f>'Tabelle 3.3'!J17</f>
        <v>-9.67741935483871</v>
      </c>
      <c r="D20" s="481">
        <f t="shared" si="3"/>
        <v>-0.1403180542563143</v>
      </c>
      <c r="E20" s="481">
        <f t="shared" si="3"/>
        <v>-9.67741935483871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6.300403225806452</v>
      </c>
      <c r="C21" s="480">
        <f>'Tabelle 3.3'!J18</f>
        <v>-3.0023094688221708</v>
      </c>
      <c r="D21" s="481">
        <f t="shared" si="3"/>
        <v>6.300403225806452</v>
      </c>
      <c r="E21" s="481">
        <f t="shared" si="3"/>
        <v>-3.0023094688221708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-2.956830277942046E-2</v>
      </c>
      <c r="C22" s="480">
        <f>'Tabelle 3.3'!J19</f>
        <v>2.4062674874090653</v>
      </c>
      <c r="D22" s="481">
        <f t="shared" si="3"/>
        <v>-2.956830277942046E-2</v>
      </c>
      <c r="E22" s="481">
        <f t="shared" si="3"/>
        <v>2.4062674874090653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5.4409920579629372</v>
      </c>
      <c r="C23" s="480">
        <f>'Tabelle 3.3'!J20</f>
        <v>-11.861042183622828</v>
      </c>
      <c r="D23" s="481">
        <f t="shared" si="3"/>
        <v>5.4409920579629372</v>
      </c>
      <c r="E23" s="481">
        <f t="shared" si="3"/>
        <v>-11.861042183622828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-2.3239917976760083</v>
      </c>
      <c r="C24" s="480">
        <f>'Tabelle 3.3'!J21</f>
        <v>-11.969532100108815</v>
      </c>
      <c r="D24" s="481">
        <f t="shared" si="3"/>
        <v>-2.3239917976760083</v>
      </c>
      <c r="E24" s="481">
        <f t="shared" si="3"/>
        <v>-11.969532100108815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1.827071538857437</v>
      </c>
      <c r="C25" s="480">
        <f>'Tabelle 3.3'!J22</f>
        <v>-7.4941451990632322</v>
      </c>
      <c r="D25" s="481">
        <f t="shared" si="3"/>
        <v>1.827071538857437</v>
      </c>
      <c r="E25" s="481">
        <f t="shared" si="3"/>
        <v>-7.4941451990632322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-4.9248315189217209</v>
      </c>
      <c r="C26" s="480">
        <f>'Tabelle 3.3'!J23</f>
        <v>-3.3112582781456954</v>
      </c>
      <c r="D26" s="481">
        <f t="shared" si="3"/>
        <v>-4.9248315189217209</v>
      </c>
      <c r="E26" s="481">
        <f t="shared" si="3"/>
        <v>-3.3112582781456954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17.014812001519179</v>
      </c>
      <c r="C27" s="480">
        <f>'Tabelle 3.3'!J24</f>
        <v>-3.6430834213305174</v>
      </c>
      <c r="D27" s="481">
        <f t="shared" si="3"/>
        <v>17.014812001519179</v>
      </c>
      <c r="E27" s="481">
        <f t="shared" si="3"/>
        <v>-3.6430834213305174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-1.0236498411577832</v>
      </c>
      <c r="C28" s="480">
        <f>'Tabelle 3.3'!J25</f>
        <v>-11.714770797962649</v>
      </c>
      <c r="D28" s="481">
        <f t="shared" si="3"/>
        <v>-1.0236498411577832</v>
      </c>
      <c r="E28" s="481">
        <f t="shared" si="3"/>
        <v>-11.714770797962649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-2.8725314183123878</v>
      </c>
      <c r="C29" s="480">
        <f>'Tabelle 3.3'!J26</f>
        <v>-23.648648648648649</v>
      </c>
      <c r="D29" s="481">
        <f t="shared" si="3"/>
        <v>-2.8725314183123878</v>
      </c>
      <c r="E29" s="481">
        <f t="shared" si="3"/>
        <v>-23.648648648648649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3.3449733504870429</v>
      </c>
      <c r="C30" s="480">
        <f>'Tabelle 3.3'!J27</f>
        <v>-1.098901098901099</v>
      </c>
      <c r="D30" s="481">
        <f t="shared" si="3"/>
        <v>3.3449733504870429</v>
      </c>
      <c r="E30" s="481">
        <f t="shared" si="3"/>
        <v>-1.098901098901099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7.4327886136004215</v>
      </c>
      <c r="C31" s="480">
        <f>'Tabelle 3.3'!J28</f>
        <v>-0.78328981723237601</v>
      </c>
      <c r="D31" s="481">
        <f t="shared" si="3"/>
        <v>7.4327886136004215</v>
      </c>
      <c r="E31" s="481">
        <f t="shared" si="3"/>
        <v>-0.78328981723237601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2.2189073279880662</v>
      </c>
      <c r="C32" s="480">
        <f>'Tabelle 3.3'!J29</f>
        <v>-0.8994276369582993</v>
      </c>
      <c r="D32" s="481">
        <f t="shared" si="3"/>
        <v>2.2189073279880662</v>
      </c>
      <c r="E32" s="481">
        <f t="shared" si="3"/>
        <v>-0.8994276369582993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2.6276114581089813</v>
      </c>
      <c r="C33" s="480">
        <f>'Tabelle 3.3'!J30</f>
        <v>2.1121039805036554</v>
      </c>
      <c r="D33" s="481">
        <f t="shared" si="3"/>
        <v>2.6276114581089813</v>
      </c>
      <c r="E33" s="481">
        <f t="shared" si="3"/>
        <v>2.1121039805036554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-6.1918063314711356</v>
      </c>
      <c r="C34" s="480">
        <f>'Tabelle 3.3'!J31</f>
        <v>-4.0111940298507465</v>
      </c>
      <c r="D34" s="481">
        <f t="shared" si="3"/>
        <v>-6.1918063314711356</v>
      </c>
      <c r="E34" s="481">
        <f t="shared" si="3"/>
        <v>-4.0111940298507465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6.7647058823529411</v>
      </c>
      <c r="C37" s="480">
        <f>'Tabelle 3.3'!J34</f>
        <v>12.280701754385966</v>
      </c>
      <c r="D37" s="481">
        <f t="shared" si="3"/>
        <v>6.7647058823529411</v>
      </c>
      <c r="E37" s="481">
        <f t="shared" si="3"/>
        <v>12.280701754385966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-7.0298545547333502</v>
      </c>
      <c r="C38" s="480">
        <f>'Tabelle 3.3'!J35</f>
        <v>-6.6916488222698076</v>
      </c>
      <c r="D38" s="481">
        <f t="shared" si="3"/>
        <v>-7.0298545547333502</v>
      </c>
      <c r="E38" s="481">
        <f t="shared" si="3"/>
        <v>-6.6916488222698076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2.7282569469505593</v>
      </c>
      <c r="C39" s="480">
        <f>'Tabelle 3.3'!J36</f>
        <v>-6.0564949852221526</v>
      </c>
      <c r="D39" s="481">
        <f t="shared" si="3"/>
        <v>2.7282569469505593</v>
      </c>
      <c r="E39" s="481">
        <f t="shared" si="3"/>
        <v>-6.0564949852221526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2.7282569469505593</v>
      </c>
      <c r="C45" s="480">
        <f>'Tabelle 3.3'!J36</f>
        <v>-6.0564949852221526</v>
      </c>
      <c r="D45" s="481">
        <f t="shared" si="3"/>
        <v>2.7282569469505593</v>
      </c>
      <c r="E45" s="481">
        <f t="shared" si="3"/>
        <v>-6.0564949852221526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87712</v>
      </c>
      <c r="C51" s="487">
        <v>13268</v>
      </c>
      <c r="D51" s="487">
        <v>8494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88143</v>
      </c>
      <c r="C52" s="487">
        <v>13586</v>
      </c>
      <c r="D52" s="487">
        <v>8639</v>
      </c>
      <c r="E52" s="488">
        <f t="shared" ref="E52:G70" si="11">IF($A$51=37802,IF(COUNTBLANK(B$51:B$70)&gt;0,#N/A,B52/B$51*100),IF(COUNTBLANK(B$51:B$75)&gt;0,#N/A,B52/B$51*100))</f>
        <v>100.49138088288944</v>
      </c>
      <c r="F52" s="488">
        <f t="shared" si="11"/>
        <v>102.39674404582455</v>
      </c>
      <c r="G52" s="488">
        <f t="shared" si="11"/>
        <v>101.70708735578056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90012</v>
      </c>
      <c r="C53" s="487">
        <v>13239</v>
      </c>
      <c r="D53" s="487">
        <v>8503</v>
      </c>
      <c r="E53" s="488">
        <f t="shared" si="11"/>
        <v>102.62221816855161</v>
      </c>
      <c r="F53" s="488">
        <f t="shared" si="11"/>
        <v>99.781429002110343</v>
      </c>
      <c r="G53" s="488">
        <f t="shared" si="11"/>
        <v>100.10595714622086</v>
      </c>
      <c r="H53" s="489">
        <f>IF(ISERROR(L53)=TRUE,IF(MONTH(A53)=MONTH(MAX(A$51:A$75)),A53,""),"")</f>
        <v>41883</v>
      </c>
      <c r="I53" s="488">
        <f t="shared" si="12"/>
        <v>102.62221816855161</v>
      </c>
      <c r="J53" s="488">
        <f t="shared" si="10"/>
        <v>99.781429002110343</v>
      </c>
      <c r="K53" s="488">
        <f t="shared" si="10"/>
        <v>100.10595714622086</v>
      </c>
      <c r="L53" s="488" t="e">
        <f t="shared" si="13"/>
        <v>#N/A</v>
      </c>
    </row>
    <row r="54" spans="1:14" ht="15" customHeight="1" x14ac:dyDescent="0.2">
      <c r="A54" s="490" t="s">
        <v>462</v>
      </c>
      <c r="B54" s="487">
        <v>89767</v>
      </c>
      <c r="C54" s="487">
        <v>13206</v>
      </c>
      <c r="D54" s="487">
        <v>8460</v>
      </c>
      <c r="E54" s="488">
        <f t="shared" si="11"/>
        <v>102.34289492885809</v>
      </c>
      <c r="F54" s="488">
        <f t="shared" si="11"/>
        <v>99.532710280373834</v>
      </c>
      <c r="G54" s="488">
        <f t="shared" si="11"/>
        <v>99.599717447610075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90313</v>
      </c>
      <c r="C55" s="487">
        <v>12880</v>
      </c>
      <c r="D55" s="487">
        <v>8247</v>
      </c>
      <c r="E55" s="488">
        <f t="shared" si="11"/>
        <v>102.96538672017512</v>
      </c>
      <c r="F55" s="488">
        <f t="shared" si="11"/>
        <v>97.075670786855596</v>
      </c>
      <c r="G55" s="488">
        <f t="shared" si="11"/>
        <v>97.092064987049682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90720</v>
      </c>
      <c r="C56" s="487">
        <v>13096</v>
      </c>
      <c r="D56" s="487">
        <v>8368</v>
      </c>
      <c r="E56" s="488">
        <f t="shared" si="11"/>
        <v>103.42940532652317</v>
      </c>
      <c r="F56" s="488">
        <f t="shared" si="11"/>
        <v>98.703647874585471</v>
      </c>
      <c r="G56" s="488">
        <f t="shared" si="11"/>
        <v>98.516599952907939</v>
      </c>
      <c r="H56" s="489" t="str">
        <f t="shared" si="14"/>
        <v/>
      </c>
      <c r="I56" s="488" t="str">
        <f t="shared" si="12"/>
        <v/>
      </c>
      <c r="J56" s="488" t="str">
        <f t="shared" si="10"/>
        <v/>
      </c>
      <c r="K56" s="488" t="str">
        <f t="shared" si="10"/>
        <v/>
      </c>
      <c r="L56" s="488" t="e">
        <f t="shared" si="13"/>
        <v>#N/A</v>
      </c>
    </row>
    <row r="57" spans="1:14" ht="15" customHeight="1" x14ac:dyDescent="0.2">
      <c r="A57" s="490">
        <v>42248</v>
      </c>
      <c r="B57" s="487">
        <v>92320</v>
      </c>
      <c r="C57" s="487">
        <v>12850</v>
      </c>
      <c r="D57" s="487">
        <v>8756</v>
      </c>
      <c r="E57" s="488">
        <f t="shared" si="11"/>
        <v>105.25355709595038</v>
      </c>
      <c r="F57" s="488">
        <f t="shared" si="11"/>
        <v>96.849562858004219</v>
      </c>
      <c r="G57" s="488">
        <f t="shared" si="11"/>
        <v>103.08453025665176</v>
      </c>
      <c r="H57" s="489">
        <f t="shared" si="14"/>
        <v>42248</v>
      </c>
      <c r="I57" s="488">
        <f t="shared" si="12"/>
        <v>105.25355709595038</v>
      </c>
      <c r="J57" s="488">
        <f t="shared" si="10"/>
        <v>96.849562858004219</v>
      </c>
      <c r="K57" s="488">
        <f t="shared" si="10"/>
        <v>103.08453025665176</v>
      </c>
      <c r="L57" s="488" t="e">
        <f t="shared" si="13"/>
        <v>#N/A</v>
      </c>
    </row>
    <row r="58" spans="1:14" ht="15" customHeight="1" x14ac:dyDescent="0.2">
      <c r="A58" s="490" t="s">
        <v>465</v>
      </c>
      <c r="B58" s="487">
        <v>92392</v>
      </c>
      <c r="C58" s="487">
        <v>12831</v>
      </c>
      <c r="D58" s="487">
        <v>8815</v>
      </c>
      <c r="E58" s="488">
        <f t="shared" si="11"/>
        <v>105.33564392557462</v>
      </c>
      <c r="F58" s="488">
        <f t="shared" si="11"/>
        <v>96.706361169731679</v>
      </c>
      <c r="G58" s="488">
        <f t="shared" si="11"/>
        <v>103.77913821521074</v>
      </c>
      <c r="H58" s="489" t="str">
        <f t="shared" si="14"/>
        <v/>
      </c>
      <c r="I58" s="488" t="str">
        <f t="shared" si="12"/>
        <v/>
      </c>
      <c r="J58" s="488" t="str">
        <f t="shared" si="10"/>
        <v/>
      </c>
      <c r="K58" s="488" t="str">
        <f t="shared" si="10"/>
        <v/>
      </c>
      <c r="L58" s="488" t="e">
        <f t="shared" si="13"/>
        <v>#N/A</v>
      </c>
    </row>
    <row r="59" spans="1:14" ht="15" customHeight="1" x14ac:dyDescent="0.2">
      <c r="A59" s="490" t="s">
        <v>466</v>
      </c>
      <c r="B59" s="487">
        <v>92566</v>
      </c>
      <c r="C59" s="487">
        <v>12750</v>
      </c>
      <c r="D59" s="487">
        <v>8788</v>
      </c>
      <c r="E59" s="488">
        <f t="shared" si="11"/>
        <v>105.53402043049982</v>
      </c>
      <c r="F59" s="488">
        <f t="shared" si="11"/>
        <v>96.095869761832986</v>
      </c>
      <c r="G59" s="488">
        <f t="shared" si="11"/>
        <v>103.46126677654814</v>
      </c>
      <c r="H59" s="489" t="str">
        <f t="shared" si="14"/>
        <v/>
      </c>
      <c r="I59" s="488" t="str">
        <f t="shared" si="12"/>
        <v/>
      </c>
      <c r="J59" s="488" t="str">
        <f t="shared" si="10"/>
        <v/>
      </c>
      <c r="K59" s="488" t="str">
        <f t="shared" si="10"/>
        <v/>
      </c>
      <c r="L59" s="488" t="e">
        <f t="shared" si="13"/>
        <v>#N/A</v>
      </c>
    </row>
    <row r="60" spans="1:14" ht="15" customHeight="1" x14ac:dyDescent="0.2">
      <c r="A60" s="490" t="s">
        <v>467</v>
      </c>
      <c r="B60" s="487">
        <v>93890</v>
      </c>
      <c r="C60" s="487">
        <v>13001</v>
      </c>
      <c r="D60" s="487">
        <v>9028</v>
      </c>
      <c r="E60" s="488">
        <f t="shared" si="11"/>
        <v>107.04350601970083</v>
      </c>
      <c r="F60" s="488">
        <f t="shared" si="11"/>
        <v>97.987639433222796</v>
      </c>
      <c r="G60" s="488">
        <f t="shared" si="11"/>
        <v>106.28679067577113</v>
      </c>
      <c r="H60" s="489" t="str">
        <f t="shared" si="14"/>
        <v/>
      </c>
      <c r="I60" s="488" t="str">
        <f t="shared" si="12"/>
        <v/>
      </c>
      <c r="J60" s="488" t="str">
        <f t="shared" si="10"/>
        <v/>
      </c>
      <c r="K60" s="488" t="str">
        <f t="shared" si="10"/>
        <v/>
      </c>
      <c r="L60" s="488" t="e">
        <f t="shared" si="13"/>
        <v>#N/A</v>
      </c>
    </row>
    <row r="61" spans="1:14" ht="15" customHeight="1" x14ac:dyDescent="0.2">
      <c r="A61" s="490">
        <v>42614</v>
      </c>
      <c r="B61" s="487">
        <v>96706</v>
      </c>
      <c r="C61" s="487">
        <v>12770</v>
      </c>
      <c r="D61" s="487">
        <v>9438</v>
      </c>
      <c r="E61" s="488">
        <f t="shared" si="11"/>
        <v>110.25401313389274</v>
      </c>
      <c r="F61" s="488">
        <f t="shared" si="11"/>
        <v>96.246608381067233</v>
      </c>
      <c r="G61" s="488">
        <f t="shared" si="11"/>
        <v>111.11372733694374</v>
      </c>
      <c r="H61" s="489">
        <f t="shared" si="14"/>
        <v>42614</v>
      </c>
      <c r="I61" s="488">
        <f t="shared" si="12"/>
        <v>110.25401313389274</v>
      </c>
      <c r="J61" s="488">
        <f t="shared" si="10"/>
        <v>96.246608381067233</v>
      </c>
      <c r="K61" s="488">
        <f t="shared" si="10"/>
        <v>111.11372733694374</v>
      </c>
      <c r="L61" s="488" t="e">
        <f t="shared" si="13"/>
        <v>#N/A</v>
      </c>
    </row>
    <row r="62" spans="1:14" ht="15" customHeight="1" x14ac:dyDescent="0.2">
      <c r="A62" s="490" t="s">
        <v>468</v>
      </c>
      <c r="B62" s="487">
        <v>96758</v>
      </c>
      <c r="C62" s="487">
        <v>12796</v>
      </c>
      <c r="D62" s="487">
        <v>9474</v>
      </c>
      <c r="E62" s="488">
        <f t="shared" si="11"/>
        <v>110.31329806639914</v>
      </c>
      <c r="F62" s="488">
        <f t="shared" si="11"/>
        <v>96.442568586071758</v>
      </c>
      <c r="G62" s="488">
        <f t="shared" si="11"/>
        <v>111.53755592182716</v>
      </c>
      <c r="H62" s="489" t="str">
        <f t="shared" si="14"/>
        <v/>
      </c>
      <c r="I62" s="488" t="str">
        <f t="shared" si="12"/>
        <v/>
      </c>
      <c r="J62" s="488" t="str">
        <f t="shared" si="10"/>
        <v/>
      </c>
      <c r="K62" s="488" t="str">
        <f t="shared" si="10"/>
        <v/>
      </c>
      <c r="L62" s="488" t="e">
        <f t="shared" si="13"/>
        <v>#N/A</v>
      </c>
    </row>
    <row r="63" spans="1:14" ht="15" customHeight="1" x14ac:dyDescent="0.2">
      <c r="A63" s="490" t="s">
        <v>469</v>
      </c>
      <c r="B63" s="487">
        <v>97448</v>
      </c>
      <c r="C63" s="487">
        <v>12722</v>
      </c>
      <c r="D63" s="487">
        <v>9490</v>
      </c>
      <c r="E63" s="488">
        <f t="shared" si="11"/>
        <v>111.09996351696461</v>
      </c>
      <c r="F63" s="488">
        <f t="shared" si="11"/>
        <v>95.884835694905036</v>
      </c>
      <c r="G63" s="488">
        <f t="shared" si="11"/>
        <v>111.72592418177535</v>
      </c>
      <c r="H63" s="489" t="str">
        <f t="shared" si="14"/>
        <v/>
      </c>
      <c r="I63" s="488" t="str">
        <f t="shared" si="12"/>
        <v/>
      </c>
      <c r="J63" s="488" t="str">
        <f t="shared" si="10"/>
        <v/>
      </c>
      <c r="K63" s="488" t="str">
        <f t="shared" si="10"/>
        <v/>
      </c>
      <c r="L63" s="488" t="e">
        <f t="shared" si="13"/>
        <v>#N/A</v>
      </c>
    </row>
    <row r="64" spans="1:14" ht="15" customHeight="1" x14ac:dyDescent="0.2">
      <c r="A64" s="490" t="s">
        <v>470</v>
      </c>
      <c r="B64" s="487">
        <v>98042</v>
      </c>
      <c r="C64" s="487">
        <v>13048</v>
      </c>
      <c r="D64" s="487">
        <v>9624</v>
      </c>
      <c r="E64" s="488">
        <f t="shared" si="11"/>
        <v>111.77717986136446</v>
      </c>
      <c r="F64" s="488">
        <f t="shared" si="11"/>
        <v>98.341875188423273</v>
      </c>
      <c r="G64" s="488">
        <f t="shared" si="11"/>
        <v>113.30350835884153</v>
      </c>
      <c r="H64" s="489" t="str">
        <f t="shared" si="14"/>
        <v/>
      </c>
      <c r="I64" s="488" t="str">
        <f t="shared" si="12"/>
        <v/>
      </c>
      <c r="J64" s="488" t="str">
        <f t="shared" si="10"/>
        <v/>
      </c>
      <c r="K64" s="488" t="str">
        <f t="shared" si="10"/>
        <v/>
      </c>
      <c r="L64" s="488" t="e">
        <f t="shared" si="13"/>
        <v>#N/A</v>
      </c>
    </row>
    <row r="65" spans="1:12" ht="15" customHeight="1" x14ac:dyDescent="0.2">
      <c r="A65" s="490">
        <v>42979</v>
      </c>
      <c r="B65" s="487">
        <v>99744</v>
      </c>
      <c r="C65" s="487">
        <v>12867</v>
      </c>
      <c r="D65" s="487">
        <v>9827</v>
      </c>
      <c r="E65" s="488">
        <f t="shared" si="11"/>
        <v>113.71762130609267</v>
      </c>
      <c r="F65" s="488">
        <f t="shared" si="11"/>
        <v>96.977690684353334</v>
      </c>
      <c r="G65" s="488">
        <f t="shared" si="11"/>
        <v>115.69343065693431</v>
      </c>
      <c r="H65" s="489">
        <f t="shared" si="14"/>
        <v>42979</v>
      </c>
      <c r="I65" s="488">
        <f t="shared" si="12"/>
        <v>113.71762130609267</v>
      </c>
      <c r="J65" s="488">
        <f t="shared" si="10"/>
        <v>96.977690684353334</v>
      </c>
      <c r="K65" s="488">
        <f t="shared" si="10"/>
        <v>115.69343065693431</v>
      </c>
      <c r="L65" s="488" t="e">
        <f t="shared" si="13"/>
        <v>#N/A</v>
      </c>
    </row>
    <row r="66" spans="1:12" ht="15" customHeight="1" x14ac:dyDescent="0.2">
      <c r="A66" s="490" t="s">
        <v>471</v>
      </c>
      <c r="B66" s="487">
        <v>100036</v>
      </c>
      <c r="C66" s="487">
        <v>12741</v>
      </c>
      <c r="D66" s="487">
        <v>9826</v>
      </c>
      <c r="E66" s="488">
        <f t="shared" si="11"/>
        <v>114.05052900401313</v>
      </c>
      <c r="F66" s="488">
        <f t="shared" si="11"/>
        <v>96.028037383177562</v>
      </c>
      <c r="G66" s="488">
        <f t="shared" si="11"/>
        <v>115.68165764068755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100110</v>
      </c>
      <c r="C67" s="487">
        <v>12661</v>
      </c>
      <c r="D67" s="487">
        <v>9760</v>
      </c>
      <c r="E67" s="488">
        <f t="shared" si="11"/>
        <v>114.13489602334914</v>
      </c>
      <c r="F67" s="488">
        <f t="shared" si="11"/>
        <v>95.425082906240576</v>
      </c>
      <c r="G67" s="488">
        <f t="shared" si="11"/>
        <v>114.90463856840123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100696</v>
      </c>
      <c r="C68" s="487">
        <v>12994</v>
      </c>
      <c r="D68" s="487">
        <v>10030</v>
      </c>
      <c r="E68" s="488">
        <f t="shared" si="11"/>
        <v>114.80299160890186</v>
      </c>
      <c r="F68" s="488">
        <f t="shared" si="11"/>
        <v>97.934880916490812</v>
      </c>
      <c r="G68" s="488">
        <f t="shared" si="11"/>
        <v>118.08335295502708</v>
      </c>
      <c r="H68" s="489" t="str">
        <f t="shared" si="14"/>
        <v/>
      </c>
      <c r="I68" s="488" t="str">
        <f t="shared" si="12"/>
        <v/>
      </c>
      <c r="J68" s="488" t="str">
        <f t="shared" si="12"/>
        <v/>
      </c>
      <c r="K68" s="488" t="str">
        <f t="shared" si="12"/>
        <v/>
      </c>
      <c r="L68" s="488" t="e">
        <f t="shared" si="13"/>
        <v>#N/A</v>
      </c>
    </row>
    <row r="69" spans="1:12" ht="15" customHeight="1" x14ac:dyDescent="0.2">
      <c r="A69" s="490">
        <v>43344</v>
      </c>
      <c r="B69" s="487">
        <v>101894</v>
      </c>
      <c r="C69" s="487">
        <v>12596</v>
      </c>
      <c r="D69" s="487">
        <v>10236</v>
      </c>
      <c r="E69" s="488">
        <f t="shared" si="11"/>
        <v>116.16882524626048</v>
      </c>
      <c r="F69" s="488">
        <f t="shared" si="11"/>
        <v>94.935182393729278</v>
      </c>
      <c r="G69" s="488">
        <f t="shared" si="11"/>
        <v>120.50859430186014</v>
      </c>
      <c r="H69" s="489">
        <f t="shared" si="14"/>
        <v>43344</v>
      </c>
      <c r="I69" s="488">
        <f t="shared" si="12"/>
        <v>116.16882524626048</v>
      </c>
      <c r="J69" s="488">
        <f t="shared" si="12"/>
        <v>94.935182393729278</v>
      </c>
      <c r="K69" s="488">
        <f t="shared" si="12"/>
        <v>120.50859430186014</v>
      </c>
      <c r="L69" s="488" t="e">
        <f t="shared" si="13"/>
        <v>#N/A</v>
      </c>
    </row>
    <row r="70" spans="1:12" ht="15" customHeight="1" x14ac:dyDescent="0.2">
      <c r="A70" s="490" t="s">
        <v>474</v>
      </c>
      <c r="B70" s="487">
        <v>101601</v>
      </c>
      <c r="C70" s="487">
        <v>12683</v>
      </c>
      <c r="D70" s="487">
        <v>10179</v>
      </c>
      <c r="E70" s="488">
        <f t="shared" si="11"/>
        <v>115.83477745348414</v>
      </c>
      <c r="F70" s="488">
        <f t="shared" si="11"/>
        <v>95.590895387398263</v>
      </c>
      <c r="G70" s="488">
        <f t="shared" si="11"/>
        <v>119.83753237579468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100967</v>
      </c>
      <c r="C71" s="487">
        <v>12457</v>
      </c>
      <c r="D71" s="487">
        <v>10166</v>
      </c>
      <c r="E71" s="491">
        <f t="shared" ref="E71:G75" si="15">IF($A$51=37802,IF(COUNTBLANK(B$51:B$70)&gt;0,#N/A,IF(ISBLANK(B71)=FALSE,B71/B$51*100,#N/A)),IF(COUNTBLANK(B$51:B$75)&gt;0,#N/A,B71/B$51*100))</f>
        <v>115.1119573148486</v>
      </c>
      <c r="F71" s="491">
        <f t="shared" si="15"/>
        <v>93.887548990051243</v>
      </c>
      <c r="G71" s="491">
        <f t="shared" si="15"/>
        <v>119.68448316458678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101095</v>
      </c>
      <c r="C72" s="487">
        <v>12573</v>
      </c>
      <c r="D72" s="487">
        <v>10383</v>
      </c>
      <c r="E72" s="491">
        <f t="shared" si="15"/>
        <v>115.25788945640276</v>
      </c>
      <c r="F72" s="491">
        <f t="shared" si="15"/>
        <v>94.761832981609885</v>
      </c>
      <c r="G72" s="491">
        <f t="shared" si="15"/>
        <v>122.23922769013423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102564</v>
      </c>
      <c r="C73" s="487">
        <v>12296</v>
      </c>
      <c r="D73" s="487">
        <v>10605</v>
      </c>
      <c r="E73" s="491">
        <f t="shared" si="15"/>
        <v>116.93268879970813</v>
      </c>
      <c r="F73" s="491">
        <f t="shared" si="15"/>
        <v>92.674103105215551</v>
      </c>
      <c r="G73" s="491">
        <f t="shared" si="15"/>
        <v>124.85283729691548</v>
      </c>
      <c r="H73" s="492">
        <f>IF(A$51=37802,IF(ISERROR(L73)=TRUE,IF(ISBLANK(A73)=FALSE,IF(MONTH(A73)=MONTH(MAX(A$51:A$75)),A73,""),""),""),IF(ISERROR(L73)=TRUE,IF(MONTH(A73)=MONTH(MAX(A$51:A$75)),A73,""),""))</f>
        <v>43709</v>
      </c>
      <c r="I73" s="488">
        <f t="shared" si="12"/>
        <v>116.93268879970813</v>
      </c>
      <c r="J73" s="488">
        <f t="shared" si="12"/>
        <v>92.674103105215551</v>
      </c>
      <c r="K73" s="488">
        <f t="shared" si="12"/>
        <v>124.85283729691548</v>
      </c>
      <c r="L73" s="488" t="e">
        <f t="shared" si="13"/>
        <v>#N/A</v>
      </c>
    </row>
    <row r="74" spans="1:12" ht="15" customHeight="1" x14ac:dyDescent="0.2">
      <c r="A74" s="490" t="s">
        <v>477</v>
      </c>
      <c r="B74" s="487">
        <v>101344</v>
      </c>
      <c r="C74" s="487">
        <v>12220</v>
      </c>
      <c r="D74" s="487">
        <v>10400</v>
      </c>
      <c r="E74" s="491">
        <f t="shared" si="15"/>
        <v>115.5417730755199</v>
      </c>
      <c r="F74" s="491">
        <f t="shared" si="15"/>
        <v>92.101296352125416</v>
      </c>
      <c r="G74" s="491">
        <f t="shared" si="15"/>
        <v>122.43936896632917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100676</v>
      </c>
      <c r="C75" s="493">
        <v>11624</v>
      </c>
      <c r="D75" s="493">
        <v>9638</v>
      </c>
      <c r="E75" s="491">
        <f t="shared" si="15"/>
        <v>114.78018971178403</v>
      </c>
      <c r="F75" s="491">
        <f t="shared" si="15"/>
        <v>87.609285498944828</v>
      </c>
      <c r="G75" s="491">
        <f t="shared" si="15"/>
        <v>113.46833058629622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116.93268879970813</v>
      </c>
      <c r="J77" s="488">
        <f>IF(J75&lt;&gt;"",J75,IF(J74&lt;&gt;"",J74,IF(J73&lt;&gt;"",J73,IF(J72&lt;&gt;"",J72,IF(J71&lt;&gt;"",J71,IF(J70&lt;&gt;"",J70,""))))))</f>
        <v>92.674103105215551</v>
      </c>
      <c r="K77" s="488">
        <f>IF(K75&lt;&gt;"",K75,IF(K74&lt;&gt;"",K74,IF(K73&lt;&gt;"",K73,IF(K72&lt;&gt;"",K72,IF(K71&lt;&gt;"",K71,IF(K70&lt;&gt;"",K70,""))))))</f>
        <v>124.85283729691548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+16,9%</v>
      </c>
      <c r="J79" s="488" t="str">
        <f>"GeB - ausschließlich: "&amp;IF(J77&gt;100,"+","")&amp;TEXT(J77-100,"0,0")&amp;"%"</f>
        <v>GeB - ausschließlich: -7,3%</v>
      </c>
      <c r="K79" s="488" t="str">
        <f>"GeB - im Nebenjob: "&amp;IF(K77&gt;100,"+","")&amp;TEXT(K77-100,"0,0")&amp;"%"</f>
        <v>GeB - im Nebenjob: +24,9%</v>
      </c>
    </row>
    <row r="81" spans="9:9" ht="15" customHeight="1" x14ac:dyDescent="0.2">
      <c r="I81" s="488" t="str">
        <f>IF(ISERROR(HLOOKUP(1,I$78:K$79,2,FALSE)),"",HLOOKUP(1,I$78:K$79,2,FALSE))</f>
        <v>GeB - im Nebenjob: +24,9%</v>
      </c>
    </row>
    <row r="82" spans="9:9" ht="15" customHeight="1" x14ac:dyDescent="0.2">
      <c r="I82" s="488" t="str">
        <f>IF(ISERROR(HLOOKUP(2,I$78:K$79,2,FALSE)),"",HLOOKUP(2,I$78:K$79,2,FALSE))</f>
        <v>SvB: +16,9%</v>
      </c>
    </row>
    <row r="83" spans="9:9" ht="15" customHeight="1" x14ac:dyDescent="0.2">
      <c r="I83" s="488" t="str">
        <f>IF(ISERROR(HLOOKUP(3,I$78:K$79,2,FALSE)),"",HLOOKUP(3,I$78:K$79,2,FALSE))</f>
        <v>GeB - ausschließlich: -7,3%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100676</v>
      </c>
      <c r="E12" s="114">
        <v>101344</v>
      </c>
      <c r="F12" s="114">
        <v>102564</v>
      </c>
      <c r="G12" s="114">
        <v>101095</v>
      </c>
      <c r="H12" s="114">
        <v>100967</v>
      </c>
      <c r="I12" s="115">
        <v>-291</v>
      </c>
      <c r="J12" s="116">
        <v>-0.28821298047877031</v>
      </c>
      <c r="N12" s="117"/>
    </row>
    <row r="13" spans="1:15" s="110" customFormat="1" ht="13.5" customHeight="1" x14ac:dyDescent="0.2">
      <c r="A13" s="118" t="s">
        <v>105</v>
      </c>
      <c r="B13" s="119" t="s">
        <v>106</v>
      </c>
      <c r="C13" s="113">
        <v>63.049783463784813</v>
      </c>
      <c r="D13" s="114">
        <v>63476</v>
      </c>
      <c r="E13" s="114">
        <v>63987</v>
      </c>
      <c r="F13" s="114">
        <v>64948</v>
      </c>
      <c r="G13" s="114">
        <v>64188</v>
      </c>
      <c r="H13" s="114">
        <v>64183</v>
      </c>
      <c r="I13" s="115">
        <v>-707</v>
      </c>
      <c r="J13" s="116">
        <v>-1.1015377903806305</v>
      </c>
    </row>
    <row r="14" spans="1:15" s="110" customFormat="1" ht="13.5" customHeight="1" x14ac:dyDescent="0.2">
      <c r="A14" s="120"/>
      <c r="B14" s="119" t="s">
        <v>107</v>
      </c>
      <c r="C14" s="113">
        <v>36.950216536215187</v>
      </c>
      <c r="D14" s="114">
        <v>37200</v>
      </c>
      <c r="E14" s="114">
        <v>37357</v>
      </c>
      <c r="F14" s="114">
        <v>37616</v>
      </c>
      <c r="G14" s="114">
        <v>36907</v>
      </c>
      <c r="H14" s="114">
        <v>36784</v>
      </c>
      <c r="I14" s="115">
        <v>416</v>
      </c>
      <c r="J14" s="116">
        <v>1.1309264897781643</v>
      </c>
    </row>
    <row r="15" spans="1:15" s="110" customFormat="1" ht="13.5" customHeight="1" x14ac:dyDescent="0.2">
      <c r="A15" s="118" t="s">
        <v>105</v>
      </c>
      <c r="B15" s="121" t="s">
        <v>108</v>
      </c>
      <c r="C15" s="113">
        <v>8.697206881481188</v>
      </c>
      <c r="D15" s="114">
        <v>8756</v>
      </c>
      <c r="E15" s="114">
        <v>9086</v>
      </c>
      <c r="F15" s="114">
        <v>9217</v>
      </c>
      <c r="G15" s="114">
        <v>8296</v>
      </c>
      <c r="H15" s="114">
        <v>8507</v>
      </c>
      <c r="I15" s="115">
        <v>249</v>
      </c>
      <c r="J15" s="116">
        <v>2.92700129305278</v>
      </c>
    </row>
    <row r="16" spans="1:15" s="110" customFormat="1" ht="13.5" customHeight="1" x14ac:dyDescent="0.2">
      <c r="A16" s="118"/>
      <c r="B16" s="121" t="s">
        <v>109</v>
      </c>
      <c r="C16" s="113">
        <v>69.817036831022293</v>
      </c>
      <c r="D16" s="114">
        <v>70289</v>
      </c>
      <c r="E16" s="114">
        <v>70757</v>
      </c>
      <c r="F16" s="114">
        <v>71827</v>
      </c>
      <c r="G16" s="114">
        <v>71603</v>
      </c>
      <c r="H16" s="114">
        <v>71586</v>
      </c>
      <c r="I16" s="115">
        <v>-1297</v>
      </c>
      <c r="J16" s="116">
        <v>-1.8118067778615929</v>
      </c>
    </row>
    <row r="17" spans="1:10" s="110" customFormat="1" ht="13.5" customHeight="1" x14ac:dyDescent="0.2">
      <c r="A17" s="118"/>
      <c r="B17" s="121" t="s">
        <v>110</v>
      </c>
      <c r="C17" s="113">
        <v>20.53319559775915</v>
      </c>
      <c r="D17" s="114">
        <v>20672</v>
      </c>
      <c r="E17" s="114">
        <v>20580</v>
      </c>
      <c r="F17" s="114">
        <v>20613</v>
      </c>
      <c r="G17" s="114">
        <v>20320</v>
      </c>
      <c r="H17" s="114">
        <v>20017</v>
      </c>
      <c r="I17" s="115">
        <v>655</v>
      </c>
      <c r="J17" s="116">
        <v>3.2722186141779486</v>
      </c>
    </row>
    <row r="18" spans="1:10" s="110" customFormat="1" ht="13.5" customHeight="1" x14ac:dyDescent="0.2">
      <c r="A18" s="120"/>
      <c r="B18" s="121" t="s">
        <v>111</v>
      </c>
      <c r="C18" s="113">
        <v>0.95256068973737529</v>
      </c>
      <c r="D18" s="114">
        <v>959</v>
      </c>
      <c r="E18" s="114">
        <v>921</v>
      </c>
      <c r="F18" s="114">
        <v>907</v>
      </c>
      <c r="G18" s="114">
        <v>876</v>
      </c>
      <c r="H18" s="114">
        <v>857</v>
      </c>
      <c r="I18" s="115">
        <v>102</v>
      </c>
      <c r="J18" s="116">
        <v>11.901983663943991</v>
      </c>
    </row>
    <row r="19" spans="1:10" s="110" customFormat="1" ht="13.5" customHeight="1" x14ac:dyDescent="0.2">
      <c r="A19" s="120"/>
      <c r="B19" s="121" t="s">
        <v>112</v>
      </c>
      <c r="C19" s="113">
        <v>0.30195875879057571</v>
      </c>
      <c r="D19" s="114">
        <v>304</v>
      </c>
      <c r="E19" s="114">
        <v>277</v>
      </c>
      <c r="F19" s="114">
        <v>299</v>
      </c>
      <c r="G19" s="114">
        <v>271</v>
      </c>
      <c r="H19" s="114">
        <v>258</v>
      </c>
      <c r="I19" s="115">
        <v>46</v>
      </c>
      <c r="J19" s="116">
        <v>17.829457364341085</v>
      </c>
    </row>
    <row r="20" spans="1:10" s="110" customFormat="1" ht="13.5" customHeight="1" x14ac:dyDescent="0.2">
      <c r="A20" s="118" t="s">
        <v>113</v>
      </c>
      <c r="B20" s="122" t="s">
        <v>114</v>
      </c>
      <c r="C20" s="113">
        <v>74.730819659104455</v>
      </c>
      <c r="D20" s="114">
        <v>75236</v>
      </c>
      <c r="E20" s="114">
        <v>75729</v>
      </c>
      <c r="F20" s="114">
        <v>76998</v>
      </c>
      <c r="G20" s="114">
        <v>76016</v>
      </c>
      <c r="H20" s="114">
        <v>76309</v>
      </c>
      <c r="I20" s="115">
        <v>-1073</v>
      </c>
      <c r="J20" s="116">
        <v>-1.4061250966465293</v>
      </c>
    </row>
    <row r="21" spans="1:10" s="110" customFormat="1" ht="13.5" customHeight="1" x14ac:dyDescent="0.2">
      <c r="A21" s="120"/>
      <c r="B21" s="122" t="s">
        <v>115</v>
      </c>
      <c r="C21" s="113">
        <v>25.269180340895545</v>
      </c>
      <c r="D21" s="114">
        <v>25440</v>
      </c>
      <c r="E21" s="114">
        <v>25615</v>
      </c>
      <c r="F21" s="114">
        <v>25566</v>
      </c>
      <c r="G21" s="114">
        <v>25079</v>
      </c>
      <c r="H21" s="114">
        <v>24658</v>
      </c>
      <c r="I21" s="115">
        <v>782</v>
      </c>
      <c r="J21" s="116">
        <v>3.1713845405142349</v>
      </c>
    </row>
    <row r="22" spans="1:10" s="110" customFormat="1" ht="13.5" customHeight="1" x14ac:dyDescent="0.2">
      <c r="A22" s="118" t="s">
        <v>113</v>
      </c>
      <c r="B22" s="122" t="s">
        <v>116</v>
      </c>
      <c r="C22" s="113">
        <v>75.312884898088925</v>
      </c>
      <c r="D22" s="114">
        <v>75822</v>
      </c>
      <c r="E22" s="114">
        <v>76584</v>
      </c>
      <c r="F22" s="114">
        <v>77621</v>
      </c>
      <c r="G22" s="114">
        <v>76730</v>
      </c>
      <c r="H22" s="114">
        <v>77249</v>
      </c>
      <c r="I22" s="115">
        <v>-1427</v>
      </c>
      <c r="J22" s="116">
        <v>-1.8472731038589496</v>
      </c>
    </row>
    <row r="23" spans="1:10" s="110" customFormat="1" ht="13.5" customHeight="1" x14ac:dyDescent="0.2">
      <c r="A23" s="123"/>
      <c r="B23" s="124" t="s">
        <v>117</v>
      </c>
      <c r="C23" s="125">
        <v>24.602685843696612</v>
      </c>
      <c r="D23" s="114">
        <v>24769</v>
      </c>
      <c r="E23" s="114">
        <v>24675</v>
      </c>
      <c r="F23" s="114">
        <v>24866</v>
      </c>
      <c r="G23" s="114">
        <v>24284</v>
      </c>
      <c r="H23" s="114">
        <v>23640</v>
      </c>
      <c r="I23" s="115">
        <v>1129</v>
      </c>
      <c r="J23" s="116">
        <v>4.7758037225042305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21262</v>
      </c>
      <c r="E26" s="114">
        <v>22620</v>
      </c>
      <c r="F26" s="114">
        <v>22901</v>
      </c>
      <c r="G26" s="114">
        <v>22956</v>
      </c>
      <c r="H26" s="140">
        <v>22623</v>
      </c>
      <c r="I26" s="115">
        <v>-1361</v>
      </c>
      <c r="J26" s="116">
        <v>-6.0160014144896783</v>
      </c>
    </row>
    <row r="27" spans="1:10" s="110" customFormat="1" ht="13.5" customHeight="1" x14ac:dyDescent="0.2">
      <c r="A27" s="118" t="s">
        <v>105</v>
      </c>
      <c r="B27" s="119" t="s">
        <v>106</v>
      </c>
      <c r="C27" s="113">
        <v>43.744708870285017</v>
      </c>
      <c r="D27" s="115">
        <v>9301</v>
      </c>
      <c r="E27" s="114">
        <v>10150</v>
      </c>
      <c r="F27" s="114">
        <v>10318</v>
      </c>
      <c r="G27" s="114">
        <v>10361</v>
      </c>
      <c r="H27" s="140">
        <v>10174</v>
      </c>
      <c r="I27" s="115">
        <v>-873</v>
      </c>
      <c r="J27" s="116">
        <v>-8.5806958914881069</v>
      </c>
    </row>
    <row r="28" spans="1:10" s="110" customFormat="1" ht="13.5" customHeight="1" x14ac:dyDescent="0.2">
      <c r="A28" s="120"/>
      <c r="B28" s="119" t="s">
        <v>107</v>
      </c>
      <c r="C28" s="113">
        <v>56.255291129714983</v>
      </c>
      <c r="D28" s="115">
        <v>11961</v>
      </c>
      <c r="E28" s="114">
        <v>12470</v>
      </c>
      <c r="F28" s="114">
        <v>12583</v>
      </c>
      <c r="G28" s="114">
        <v>12595</v>
      </c>
      <c r="H28" s="140">
        <v>12449</v>
      </c>
      <c r="I28" s="115">
        <v>-488</v>
      </c>
      <c r="J28" s="116">
        <v>-3.9199935737810265</v>
      </c>
    </row>
    <row r="29" spans="1:10" s="110" customFormat="1" ht="13.5" customHeight="1" x14ac:dyDescent="0.2">
      <c r="A29" s="118" t="s">
        <v>105</v>
      </c>
      <c r="B29" s="121" t="s">
        <v>108</v>
      </c>
      <c r="C29" s="113">
        <v>14.721098673690152</v>
      </c>
      <c r="D29" s="115">
        <v>3130</v>
      </c>
      <c r="E29" s="114">
        <v>3382</v>
      </c>
      <c r="F29" s="114">
        <v>3479</v>
      </c>
      <c r="G29" s="114">
        <v>3562</v>
      </c>
      <c r="H29" s="140">
        <v>3399</v>
      </c>
      <c r="I29" s="115">
        <v>-269</v>
      </c>
      <c r="J29" s="116">
        <v>-7.9140923801117973</v>
      </c>
    </row>
    <row r="30" spans="1:10" s="110" customFormat="1" ht="13.5" customHeight="1" x14ac:dyDescent="0.2">
      <c r="A30" s="118"/>
      <c r="B30" s="121" t="s">
        <v>109</v>
      </c>
      <c r="C30" s="113">
        <v>54.792587715172608</v>
      </c>
      <c r="D30" s="115">
        <v>11650</v>
      </c>
      <c r="E30" s="114">
        <v>12620</v>
      </c>
      <c r="F30" s="114">
        <v>12802</v>
      </c>
      <c r="G30" s="114">
        <v>12791</v>
      </c>
      <c r="H30" s="140">
        <v>12745</v>
      </c>
      <c r="I30" s="115">
        <v>-1095</v>
      </c>
      <c r="J30" s="116">
        <v>-8.5916045508042362</v>
      </c>
    </row>
    <row r="31" spans="1:10" s="110" customFormat="1" ht="13.5" customHeight="1" x14ac:dyDescent="0.2">
      <c r="A31" s="118"/>
      <c r="B31" s="121" t="s">
        <v>110</v>
      </c>
      <c r="C31" s="113">
        <v>17.552440974508514</v>
      </c>
      <c r="D31" s="115">
        <v>3732</v>
      </c>
      <c r="E31" s="114">
        <v>3799</v>
      </c>
      <c r="F31" s="114">
        <v>3830</v>
      </c>
      <c r="G31" s="114">
        <v>3853</v>
      </c>
      <c r="H31" s="140">
        <v>3765</v>
      </c>
      <c r="I31" s="115">
        <v>-33</v>
      </c>
      <c r="J31" s="116">
        <v>-0.87649402390438247</v>
      </c>
    </row>
    <row r="32" spans="1:10" s="110" customFormat="1" ht="13.5" customHeight="1" x14ac:dyDescent="0.2">
      <c r="A32" s="120"/>
      <c r="B32" s="121" t="s">
        <v>111</v>
      </c>
      <c r="C32" s="113">
        <v>12.933872636628728</v>
      </c>
      <c r="D32" s="115">
        <v>2750</v>
      </c>
      <c r="E32" s="114">
        <v>2819</v>
      </c>
      <c r="F32" s="114">
        <v>2790</v>
      </c>
      <c r="G32" s="114">
        <v>2750</v>
      </c>
      <c r="H32" s="140">
        <v>2714</v>
      </c>
      <c r="I32" s="115">
        <v>36</v>
      </c>
      <c r="J32" s="116">
        <v>1.3264554163596167</v>
      </c>
    </row>
    <row r="33" spans="1:10" s="110" customFormat="1" ht="13.5" customHeight="1" x14ac:dyDescent="0.2">
      <c r="A33" s="120"/>
      <c r="B33" s="121" t="s">
        <v>112</v>
      </c>
      <c r="C33" s="113">
        <v>1.3122001693161509</v>
      </c>
      <c r="D33" s="115">
        <v>279</v>
      </c>
      <c r="E33" s="114">
        <v>262</v>
      </c>
      <c r="F33" s="114">
        <v>276</v>
      </c>
      <c r="G33" s="114">
        <v>231</v>
      </c>
      <c r="H33" s="140">
        <v>233</v>
      </c>
      <c r="I33" s="115">
        <v>46</v>
      </c>
      <c r="J33" s="116">
        <v>19.742489270386265</v>
      </c>
    </row>
    <row r="34" spans="1:10" s="110" customFormat="1" ht="13.5" customHeight="1" x14ac:dyDescent="0.2">
      <c r="A34" s="118" t="s">
        <v>113</v>
      </c>
      <c r="B34" s="122" t="s">
        <v>116</v>
      </c>
      <c r="C34" s="113">
        <v>73.793622424983539</v>
      </c>
      <c r="D34" s="115">
        <v>15690</v>
      </c>
      <c r="E34" s="114">
        <v>16554</v>
      </c>
      <c r="F34" s="114">
        <v>16782</v>
      </c>
      <c r="G34" s="114">
        <v>16782</v>
      </c>
      <c r="H34" s="140">
        <v>16622</v>
      </c>
      <c r="I34" s="115">
        <v>-932</v>
      </c>
      <c r="J34" s="116">
        <v>-5.6070268319095176</v>
      </c>
    </row>
    <row r="35" spans="1:10" s="110" customFormat="1" ht="13.5" customHeight="1" x14ac:dyDescent="0.2">
      <c r="A35" s="118"/>
      <c r="B35" s="119" t="s">
        <v>117</v>
      </c>
      <c r="C35" s="113">
        <v>25.754867839337784</v>
      </c>
      <c r="D35" s="115">
        <v>5476</v>
      </c>
      <c r="E35" s="114">
        <v>5971</v>
      </c>
      <c r="F35" s="114">
        <v>6026</v>
      </c>
      <c r="G35" s="114">
        <v>6083</v>
      </c>
      <c r="H35" s="140">
        <v>5916</v>
      </c>
      <c r="I35" s="115">
        <v>-440</v>
      </c>
      <c r="J35" s="116">
        <v>-7.4374577417173766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11624</v>
      </c>
      <c r="E37" s="114">
        <v>12220</v>
      </c>
      <c r="F37" s="114">
        <v>12296</v>
      </c>
      <c r="G37" s="114">
        <v>12573</v>
      </c>
      <c r="H37" s="140">
        <v>12457</v>
      </c>
      <c r="I37" s="115">
        <v>-833</v>
      </c>
      <c r="J37" s="116">
        <v>-6.6870032913221484</v>
      </c>
    </row>
    <row r="38" spans="1:10" s="110" customFormat="1" ht="13.5" customHeight="1" x14ac:dyDescent="0.2">
      <c r="A38" s="118" t="s">
        <v>105</v>
      </c>
      <c r="B38" s="119" t="s">
        <v>106</v>
      </c>
      <c r="C38" s="113">
        <v>37.749483826565729</v>
      </c>
      <c r="D38" s="115">
        <v>4388</v>
      </c>
      <c r="E38" s="114">
        <v>4690</v>
      </c>
      <c r="F38" s="114">
        <v>4700</v>
      </c>
      <c r="G38" s="114">
        <v>4843</v>
      </c>
      <c r="H38" s="140">
        <v>4788</v>
      </c>
      <c r="I38" s="115">
        <v>-400</v>
      </c>
      <c r="J38" s="116">
        <v>-8.3542188805346704</v>
      </c>
    </row>
    <row r="39" spans="1:10" s="110" customFormat="1" ht="13.5" customHeight="1" x14ac:dyDescent="0.2">
      <c r="A39" s="120"/>
      <c r="B39" s="119" t="s">
        <v>107</v>
      </c>
      <c r="C39" s="113">
        <v>62.250516173434271</v>
      </c>
      <c r="D39" s="115">
        <v>7236</v>
      </c>
      <c r="E39" s="114">
        <v>7530</v>
      </c>
      <c r="F39" s="114">
        <v>7596</v>
      </c>
      <c r="G39" s="114">
        <v>7730</v>
      </c>
      <c r="H39" s="140">
        <v>7669</v>
      </c>
      <c r="I39" s="115">
        <v>-433</v>
      </c>
      <c r="J39" s="116">
        <v>-5.6461077063502412</v>
      </c>
    </row>
    <row r="40" spans="1:10" s="110" customFormat="1" ht="13.5" customHeight="1" x14ac:dyDescent="0.2">
      <c r="A40" s="118" t="s">
        <v>105</v>
      </c>
      <c r="B40" s="121" t="s">
        <v>108</v>
      </c>
      <c r="C40" s="113">
        <v>18.444597384721266</v>
      </c>
      <c r="D40" s="115">
        <v>2144</v>
      </c>
      <c r="E40" s="114">
        <v>2267</v>
      </c>
      <c r="F40" s="114">
        <v>2327</v>
      </c>
      <c r="G40" s="114">
        <v>2526</v>
      </c>
      <c r="H40" s="140">
        <v>2403</v>
      </c>
      <c r="I40" s="115">
        <v>-259</v>
      </c>
      <c r="J40" s="116">
        <v>-10.778193924261339</v>
      </c>
    </row>
    <row r="41" spans="1:10" s="110" customFormat="1" ht="13.5" customHeight="1" x14ac:dyDescent="0.2">
      <c r="A41" s="118"/>
      <c r="B41" s="121" t="s">
        <v>109</v>
      </c>
      <c r="C41" s="113">
        <v>40.115278733654506</v>
      </c>
      <c r="D41" s="115">
        <v>4663</v>
      </c>
      <c r="E41" s="114">
        <v>5028</v>
      </c>
      <c r="F41" s="114">
        <v>5030</v>
      </c>
      <c r="G41" s="114">
        <v>5104</v>
      </c>
      <c r="H41" s="140">
        <v>5178</v>
      </c>
      <c r="I41" s="115">
        <v>-515</v>
      </c>
      <c r="J41" s="116">
        <v>-9.9459250675936648</v>
      </c>
    </row>
    <row r="42" spans="1:10" s="110" customFormat="1" ht="13.5" customHeight="1" x14ac:dyDescent="0.2">
      <c r="A42" s="118"/>
      <c r="B42" s="121" t="s">
        <v>110</v>
      </c>
      <c r="C42" s="113">
        <v>18.737095664143151</v>
      </c>
      <c r="D42" s="115">
        <v>2178</v>
      </c>
      <c r="E42" s="114">
        <v>2216</v>
      </c>
      <c r="F42" s="114">
        <v>2261</v>
      </c>
      <c r="G42" s="114">
        <v>2292</v>
      </c>
      <c r="H42" s="140">
        <v>2253</v>
      </c>
      <c r="I42" s="115">
        <v>-75</v>
      </c>
      <c r="J42" s="116">
        <v>-3.3288948069241013</v>
      </c>
    </row>
    <row r="43" spans="1:10" s="110" customFormat="1" ht="13.5" customHeight="1" x14ac:dyDescent="0.2">
      <c r="A43" s="120"/>
      <c r="B43" s="121" t="s">
        <v>111</v>
      </c>
      <c r="C43" s="113">
        <v>22.703028217481073</v>
      </c>
      <c r="D43" s="115">
        <v>2639</v>
      </c>
      <c r="E43" s="114">
        <v>2709</v>
      </c>
      <c r="F43" s="114">
        <v>2678</v>
      </c>
      <c r="G43" s="114">
        <v>2651</v>
      </c>
      <c r="H43" s="140">
        <v>2623</v>
      </c>
      <c r="I43" s="115">
        <v>16</v>
      </c>
      <c r="J43" s="116">
        <v>0.60998856271444912</v>
      </c>
    </row>
    <row r="44" spans="1:10" s="110" customFormat="1" ht="13.5" customHeight="1" x14ac:dyDescent="0.2">
      <c r="A44" s="120"/>
      <c r="B44" s="121" t="s">
        <v>112</v>
      </c>
      <c r="C44" s="113">
        <v>2.1765313145216791</v>
      </c>
      <c r="D44" s="115">
        <v>253</v>
      </c>
      <c r="E44" s="114">
        <v>235</v>
      </c>
      <c r="F44" s="114">
        <v>237</v>
      </c>
      <c r="G44" s="114">
        <v>201</v>
      </c>
      <c r="H44" s="140">
        <v>209</v>
      </c>
      <c r="I44" s="115">
        <v>44</v>
      </c>
      <c r="J44" s="116">
        <v>21.05263157894737</v>
      </c>
    </row>
    <row r="45" spans="1:10" s="110" customFormat="1" ht="13.5" customHeight="1" x14ac:dyDescent="0.2">
      <c r="A45" s="118" t="s">
        <v>113</v>
      </c>
      <c r="B45" s="122" t="s">
        <v>116</v>
      </c>
      <c r="C45" s="113">
        <v>75.335512732278048</v>
      </c>
      <c r="D45" s="115">
        <v>8757</v>
      </c>
      <c r="E45" s="114">
        <v>9133</v>
      </c>
      <c r="F45" s="114">
        <v>9234</v>
      </c>
      <c r="G45" s="114">
        <v>9419</v>
      </c>
      <c r="H45" s="140">
        <v>9322</v>
      </c>
      <c r="I45" s="115">
        <v>-565</v>
      </c>
      <c r="J45" s="116">
        <v>-6.0609311306586573</v>
      </c>
    </row>
    <row r="46" spans="1:10" s="110" customFormat="1" ht="13.5" customHeight="1" x14ac:dyDescent="0.2">
      <c r="A46" s="118"/>
      <c r="B46" s="119" t="s">
        <v>117</v>
      </c>
      <c r="C46" s="113">
        <v>23.847212663454922</v>
      </c>
      <c r="D46" s="115">
        <v>2772</v>
      </c>
      <c r="E46" s="114">
        <v>2993</v>
      </c>
      <c r="F46" s="114">
        <v>2970</v>
      </c>
      <c r="G46" s="114">
        <v>3064</v>
      </c>
      <c r="H46" s="140">
        <v>3051</v>
      </c>
      <c r="I46" s="115">
        <v>-279</v>
      </c>
      <c r="J46" s="116">
        <v>-9.1445427728613566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9638</v>
      </c>
      <c r="E48" s="114">
        <v>10400</v>
      </c>
      <c r="F48" s="114">
        <v>10605</v>
      </c>
      <c r="G48" s="114">
        <v>10383</v>
      </c>
      <c r="H48" s="140">
        <v>10166</v>
      </c>
      <c r="I48" s="115">
        <v>-528</v>
      </c>
      <c r="J48" s="116">
        <v>-5.1937831988982888</v>
      </c>
    </row>
    <row r="49" spans="1:12" s="110" customFormat="1" ht="13.5" customHeight="1" x14ac:dyDescent="0.2">
      <c r="A49" s="118" t="s">
        <v>105</v>
      </c>
      <c r="B49" s="119" t="s">
        <v>106</v>
      </c>
      <c r="C49" s="113">
        <v>50.975306080099607</v>
      </c>
      <c r="D49" s="115">
        <v>4913</v>
      </c>
      <c r="E49" s="114">
        <v>5460</v>
      </c>
      <c r="F49" s="114">
        <v>5618</v>
      </c>
      <c r="G49" s="114">
        <v>5518</v>
      </c>
      <c r="H49" s="140">
        <v>5386</v>
      </c>
      <c r="I49" s="115">
        <v>-473</v>
      </c>
      <c r="J49" s="116">
        <v>-8.782027478648347</v>
      </c>
    </row>
    <row r="50" spans="1:12" s="110" customFormat="1" ht="13.5" customHeight="1" x14ac:dyDescent="0.2">
      <c r="A50" s="120"/>
      <c r="B50" s="119" t="s">
        <v>107</v>
      </c>
      <c r="C50" s="113">
        <v>49.024693919900393</v>
      </c>
      <c r="D50" s="115">
        <v>4725</v>
      </c>
      <c r="E50" s="114">
        <v>4940</v>
      </c>
      <c r="F50" s="114">
        <v>4987</v>
      </c>
      <c r="G50" s="114">
        <v>4865</v>
      </c>
      <c r="H50" s="140">
        <v>4780</v>
      </c>
      <c r="I50" s="115">
        <v>-55</v>
      </c>
      <c r="J50" s="116">
        <v>-1.1506276150627615</v>
      </c>
    </row>
    <row r="51" spans="1:12" s="110" customFormat="1" ht="13.5" customHeight="1" x14ac:dyDescent="0.2">
      <c r="A51" s="118" t="s">
        <v>105</v>
      </c>
      <c r="B51" s="121" t="s">
        <v>108</v>
      </c>
      <c r="C51" s="113">
        <v>10.230338244449056</v>
      </c>
      <c r="D51" s="115">
        <v>986</v>
      </c>
      <c r="E51" s="114">
        <v>1115</v>
      </c>
      <c r="F51" s="114">
        <v>1152</v>
      </c>
      <c r="G51" s="114">
        <v>1036</v>
      </c>
      <c r="H51" s="140">
        <v>996</v>
      </c>
      <c r="I51" s="115">
        <v>-10</v>
      </c>
      <c r="J51" s="116">
        <v>-1.0040160642570282</v>
      </c>
    </row>
    <row r="52" spans="1:12" s="110" customFormat="1" ht="13.5" customHeight="1" x14ac:dyDescent="0.2">
      <c r="A52" s="118"/>
      <c r="B52" s="121" t="s">
        <v>109</v>
      </c>
      <c r="C52" s="113">
        <v>72.49429342187176</v>
      </c>
      <c r="D52" s="115">
        <v>6987</v>
      </c>
      <c r="E52" s="114">
        <v>7592</v>
      </c>
      <c r="F52" s="114">
        <v>7772</v>
      </c>
      <c r="G52" s="114">
        <v>7687</v>
      </c>
      <c r="H52" s="140">
        <v>7567</v>
      </c>
      <c r="I52" s="115">
        <v>-580</v>
      </c>
      <c r="J52" s="116">
        <v>-7.6648605788291269</v>
      </c>
    </row>
    <row r="53" spans="1:12" s="110" customFormat="1" ht="13.5" customHeight="1" x14ac:dyDescent="0.2">
      <c r="A53" s="118"/>
      <c r="B53" s="121" t="s">
        <v>110</v>
      </c>
      <c r="C53" s="113">
        <v>16.123677111433906</v>
      </c>
      <c r="D53" s="115">
        <v>1554</v>
      </c>
      <c r="E53" s="114">
        <v>1583</v>
      </c>
      <c r="F53" s="114">
        <v>1569</v>
      </c>
      <c r="G53" s="114">
        <v>1561</v>
      </c>
      <c r="H53" s="140">
        <v>1512</v>
      </c>
      <c r="I53" s="115">
        <v>42</v>
      </c>
      <c r="J53" s="116">
        <v>2.7777777777777777</v>
      </c>
    </row>
    <row r="54" spans="1:12" s="110" customFormat="1" ht="13.5" customHeight="1" x14ac:dyDescent="0.2">
      <c r="A54" s="120"/>
      <c r="B54" s="121" t="s">
        <v>111</v>
      </c>
      <c r="C54" s="113">
        <v>1.1516912222452791</v>
      </c>
      <c r="D54" s="115">
        <v>111</v>
      </c>
      <c r="E54" s="114">
        <v>110</v>
      </c>
      <c r="F54" s="114">
        <v>112</v>
      </c>
      <c r="G54" s="114">
        <v>99</v>
      </c>
      <c r="H54" s="140">
        <v>91</v>
      </c>
      <c r="I54" s="115">
        <v>20</v>
      </c>
      <c r="J54" s="116">
        <v>21.978021978021978</v>
      </c>
    </row>
    <row r="55" spans="1:12" s="110" customFormat="1" ht="13.5" customHeight="1" x14ac:dyDescent="0.2">
      <c r="A55" s="120"/>
      <c r="B55" s="121" t="s">
        <v>112</v>
      </c>
      <c r="C55" s="113">
        <v>0.26976551151691225</v>
      </c>
      <c r="D55" s="115">
        <v>26</v>
      </c>
      <c r="E55" s="114">
        <v>27</v>
      </c>
      <c r="F55" s="114">
        <v>39</v>
      </c>
      <c r="G55" s="114">
        <v>30</v>
      </c>
      <c r="H55" s="140">
        <v>24</v>
      </c>
      <c r="I55" s="115">
        <v>2</v>
      </c>
      <c r="J55" s="116">
        <v>8.3333333333333339</v>
      </c>
    </row>
    <row r="56" spans="1:12" s="110" customFormat="1" ht="13.5" customHeight="1" x14ac:dyDescent="0.2">
      <c r="A56" s="118" t="s">
        <v>113</v>
      </c>
      <c r="B56" s="122" t="s">
        <v>116</v>
      </c>
      <c r="C56" s="113">
        <v>71.934011205644325</v>
      </c>
      <c r="D56" s="115">
        <v>6933</v>
      </c>
      <c r="E56" s="114">
        <v>7421</v>
      </c>
      <c r="F56" s="114">
        <v>7548</v>
      </c>
      <c r="G56" s="114">
        <v>7363</v>
      </c>
      <c r="H56" s="140">
        <v>7300</v>
      </c>
      <c r="I56" s="115">
        <v>-367</v>
      </c>
      <c r="J56" s="116">
        <v>-5.0273972602739727</v>
      </c>
    </row>
    <row r="57" spans="1:12" s="110" customFormat="1" ht="13.5" customHeight="1" x14ac:dyDescent="0.2">
      <c r="A57" s="142"/>
      <c r="B57" s="124" t="s">
        <v>117</v>
      </c>
      <c r="C57" s="125">
        <v>28.05561319775887</v>
      </c>
      <c r="D57" s="143">
        <v>2704</v>
      </c>
      <c r="E57" s="144">
        <v>2978</v>
      </c>
      <c r="F57" s="144">
        <v>3056</v>
      </c>
      <c r="G57" s="144">
        <v>3019</v>
      </c>
      <c r="H57" s="145">
        <v>2865</v>
      </c>
      <c r="I57" s="143">
        <v>-161</v>
      </c>
      <c r="J57" s="146">
        <v>-5.6195462478184988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100676</v>
      </c>
      <c r="E12" s="236">
        <v>101344</v>
      </c>
      <c r="F12" s="114">
        <v>102564</v>
      </c>
      <c r="G12" s="114">
        <v>101095</v>
      </c>
      <c r="H12" s="140">
        <v>100967</v>
      </c>
      <c r="I12" s="115">
        <v>-291</v>
      </c>
      <c r="J12" s="116">
        <v>-0.28821298047877031</v>
      </c>
    </row>
    <row r="13" spans="1:15" s="110" customFormat="1" ht="12" customHeight="1" x14ac:dyDescent="0.2">
      <c r="A13" s="118" t="s">
        <v>105</v>
      </c>
      <c r="B13" s="119" t="s">
        <v>106</v>
      </c>
      <c r="C13" s="113">
        <v>63.049783463784813</v>
      </c>
      <c r="D13" s="115">
        <v>63476</v>
      </c>
      <c r="E13" s="114">
        <v>63987</v>
      </c>
      <c r="F13" s="114">
        <v>64948</v>
      </c>
      <c r="G13" s="114">
        <v>64188</v>
      </c>
      <c r="H13" s="140">
        <v>64183</v>
      </c>
      <c r="I13" s="115">
        <v>-707</v>
      </c>
      <c r="J13" s="116">
        <v>-1.1015377903806305</v>
      </c>
    </row>
    <row r="14" spans="1:15" s="110" customFormat="1" ht="12" customHeight="1" x14ac:dyDescent="0.2">
      <c r="A14" s="118"/>
      <c r="B14" s="119" t="s">
        <v>107</v>
      </c>
      <c r="C14" s="113">
        <v>36.950216536215187</v>
      </c>
      <c r="D14" s="115">
        <v>37200</v>
      </c>
      <c r="E14" s="114">
        <v>37357</v>
      </c>
      <c r="F14" s="114">
        <v>37616</v>
      </c>
      <c r="G14" s="114">
        <v>36907</v>
      </c>
      <c r="H14" s="140">
        <v>36784</v>
      </c>
      <c r="I14" s="115">
        <v>416</v>
      </c>
      <c r="J14" s="116">
        <v>1.1309264897781643</v>
      </c>
    </row>
    <row r="15" spans="1:15" s="110" customFormat="1" ht="12" customHeight="1" x14ac:dyDescent="0.2">
      <c r="A15" s="118" t="s">
        <v>105</v>
      </c>
      <c r="B15" s="121" t="s">
        <v>108</v>
      </c>
      <c r="C15" s="113">
        <v>8.697206881481188</v>
      </c>
      <c r="D15" s="115">
        <v>8756</v>
      </c>
      <c r="E15" s="114">
        <v>9086</v>
      </c>
      <c r="F15" s="114">
        <v>9217</v>
      </c>
      <c r="G15" s="114">
        <v>8296</v>
      </c>
      <c r="H15" s="140">
        <v>8507</v>
      </c>
      <c r="I15" s="115">
        <v>249</v>
      </c>
      <c r="J15" s="116">
        <v>2.92700129305278</v>
      </c>
    </row>
    <row r="16" spans="1:15" s="110" customFormat="1" ht="12" customHeight="1" x14ac:dyDescent="0.2">
      <c r="A16" s="118"/>
      <c r="B16" s="121" t="s">
        <v>109</v>
      </c>
      <c r="C16" s="113">
        <v>69.817036831022293</v>
      </c>
      <c r="D16" s="115">
        <v>70289</v>
      </c>
      <c r="E16" s="114">
        <v>70757</v>
      </c>
      <c r="F16" s="114">
        <v>71827</v>
      </c>
      <c r="G16" s="114">
        <v>71603</v>
      </c>
      <c r="H16" s="140">
        <v>71586</v>
      </c>
      <c r="I16" s="115">
        <v>-1297</v>
      </c>
      <c r="J16" s="116">
        <v>-1.8118067778615929</v>
      </c>
    </row>
    <row r="17" spans="1:10" s="110" customFormat="1" ht="12" customHeight="1" x14ac:dyDescent="0.2">
      <c r="A17" s="118"/>
      <c r="B17" s="121" t="s">
        <v>110</v>
      </c>
      <c r="C17" s="113">
        <v>20.53319559775915</v>
      </c>
      <c r="D17" s="115">
        <v>20672</v>
      </c>
      <c r="E17" s="114">
        <v>20580</v>
      </c>
      <c r="F17" s="114">
        <v>20613</v>
      </c>
      <c r="G17" s="114">
        <v>20320</v>
      </c>
      <c r="H17" s="140">
        <v>20017</v>
      </c>
      <c r="I17" s="115">
        <v>655</v>
      </c>
      <c r="J17" s="116">
        <v>3.2722186141779486</v>
      </c>
    </row>
    <row r="18" spans="1:10" s="110" customFormat="1" ht="12" customHeight="1" x14ac:dyDescent="0.2">
      <c r="A18" s="120"/>
      <c r="B18" s="121" t="s">
        <v>111</v>
      </c>
      <c r="C18" s="113">
        <v>0.95256068973737529</v>
      </c>
      <c r="D18" s="115">
        <v>959</v>
      </c>
      <c r="E18" s="114">
        <v>921</v>
      </c>
      <c r="F18" s="114">
        <v>907</v>
      </c>
      <c r="G18" s="114">
        <v>876</v>
      </c>
      <c r="H18" s="140">
        <v>857</v>
      </c>
      <c r="I18" s="115">
        <v>102</v>
      </c>
      <c r="J18" s="116">
        <v>11.901983663943991</v>
      </c>
    </row>
    <row r="19" spans="1:10" s="110" customFormat="1" ht="12" customHeight="1" x14ac:dyDescent="0.2">
      <c r="A19" s="120"/>
      <c r="B19" s="121" t="s">
        <v>112</v>
      </c>
      <c r="C19" s="113">
        <v>0.30195875879057571</v>
      </c>
      <c r="D19" s="115">
        <v>304</v>
      </c>
      <c r="E19" s="114">
        <v>277</v>
      </c>
      <c r="F19" s="114">
        <v>299</v>
      </c>
      <c r="G19" s="114">
        <v>271</v>
      </c>
      <c r="H19" s="140">
        <v>258</v>
      </c>
      <c r="I19" s="115">
        <v>46</v>
      </c>
      <c r="J19" s="116">
        <v>17.829457364341085</v>
      </c>
    </row>
    <row r="20" spans="1:10" s="110" customFormat="1" ht="12" customHeight="1" x14ac:dyDescent="0.2">
      <c r="A20" s="118" t="s">
        <v>113</v>
      </c>
      <c r="B20" s="119" t="s">
        <v>181</v>
      </c>
      <c r="C20" s="113">
        <v>74.730819659104455</v>
      </c>
      <c r="D20" s="115">
        <v>75236</v>
      </c>
      <c r="E20" s="114">
        <v>75729</v>
      </c>
      <c r="F20" s="114">
        <v>76998</v>
      </c>
      <c r="G20" s="114">
        <v>76016</v>
      </c>
      <c r="H20" s="140">
        <v>76309</v>
      </c>
      <c r="I20" s="115">
        <v>-1073</v>
      </c>
      <c r="J20" s="116">
        <v>-1.4061250966465293</v>
      </c>
    </row>
    <row r="21" spans="1:10" s="110" customFormat="1" ht="12" customHeight="1" x14ac:dyDescent="0.2">
      <c r="A21" s="118"/>
      <c r="B21" s="119" t="s">
        <v>182</v>
      </c>
      <c r="C21" s="113">
        <v>25.269180340895545</v>
      </c>
      <c r="D21" s="115">
        <v>25440</v>
      </c>
      <c r="E21" s="114">
        <v>25615</v>
      </c>
      <c r="F21" s="114">
        <v>25566</v>
      </c>
      <c r="G21" s="114">
        <v>25079</v>
      </c>
      <c r="H21" s="140">
        <v>24658</v>
      </c>
      <c r="I21" s="115">
        <v>782</v>
      </c>
      <c r="J21" s="116">
        <v>3.1713845405142349</v>
      </c>
    </row>
    <row r="22" spans="1:10" s="110" customFormat="1" ht="12" customHeight="1" x14ac:dyDescent="0.2">
      <c r="A22" s="118" t="s">
        <v>113</v>
      </c>
      <c r="B22" s="119" t="s">
        <v>116</v>
      </c>
      <c r="C22" s="113">
        <v>75.312884898088925</v>
      </c>
      <c r="D22" s="115">
        <v>75822</v>
      </c>
      <c r="E22" s="114">
        <v>76584</v>
      </c>
      <c r="F22" s="114">
        <v>77621</v>
      </c>
      <c r="G22" s="114">
        <v>76730</v>
      </c>
      <c r="H22" s="140">
        <v>77249</v>
      </c>
      <c r="I22" s="115">
        <v>-1427</v>
      </c>
      <c r="J22" s="116">
        <v>-1.8472731038589496</v>
      </c>
    </row>
    <row r="23" spans="1:10" s="110" customFormat="1" ht="12" customHeight="1" x14ac:dyDescent="0.2">
      <c r="A23" s="118"/>
      <c r="B23" s="119" t="s">
        <v>117</v>
      </c>
      <c r="C23" s="113">
        <v>24.602685843696612</v>
      </c>
      <c r="D23" s="115">
        <v>24769</v>
      </c>
      <c r="E23" s="114">
        <v>24675</v>
      </c>
      <c r="F23" s="114">
        <v>24866</v>
      </c>
      <c r="G23" s="114">
        <v>24284</v>
      </c>
      <c r="H23" s="140">
        <v>23640</v>
      </c>
      <c r="I23" s="115">
        <v>1129</v>
      </c>
      <c r="J23" s="116">
        <v>4.7758037225042305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115970</v>
      </c>
      <c r="E64" s="236">
        <v>116263</v>
      </c>
      <c r="F64" s="236">
        <v>116702</v>
      </c>
      <c r="G64" s="236">
        <v>114559</v>
      </c>
      <c r="H64" s="140">
        <v>114497</v>
      </c>
      <c r="I64" s="115">
        <v>1473</v>
      </c>
      <c r="J64" s="116">
        <v>1.2864965894302907</v>
      </c>
    </row>
    <row r="65" spans="1:12" s="110" customFormat="1" ht="12" customHeight="1" x14ac:dyDescent="0.2">
      <c r="A65" s="118" t="s">
        <v>105</v>
      </c>
      <c r="B65" s="119" t="s">
        <v>106</v>
      </c>
      <c r="C65" s="113">
        <v>56.215400534621025</v>
      </c>
      <c r="D65" s="235">
        <v>65193</v>
      </c>
      <c r="E65" s="236">
        <v>65310</v>
      </c>
      <c r="F65" s="236">
        <v>65861</v>
      </c>
      <c r="G65" s="236">
        <v>64624</v>
      </c>
      <c r="H65" s="140">
        <v>64491</v>
      </c>
      <c r="I65" s="115">
        <v>702</v>
      </c>
      <c r="J65" s="116">
        <v>1.0885239800902451</v>
      </c>
    </row>
    <row r="66" spans="1:12" s="110" customFormat="1" ht="12" customHeight="1" x14ac:dyDescent="0.2">
      <c r="A66" s="118"/>
      <c r="B66" s="119" t="s">
        <v>107</v>
      </c>
      <c r="C66" s="113">
        <v>43.784599465378975</v>
      </c>
      <c r="D66" s="235">
        <v>50777</v>
      </c>
      <c r="E66" s="236">
        <v>50953</v>
      </c>
      <c r="F66" s="236">
        <v>50841</v>
      </c>
      <c r="G66" s="236">
        <v>49935</v>
      </c>
      <c r="H66" s="140">
        <v>50006</v>
      </c>
      <c r="I66" s="115">
        <v>771</v>
      </c>
      <c r="J66" s="116">
        <v>1.5418149822021356</v>
      </c>
    </row>
    <row r="67" spans="1:12" s="110" customFormat="1" ht="12" customHeight="1" x14ac:dyDescent="0.2">
      <c r="A67" s="118" t="s">
        <v>105</v>
      </c>
      <c r="B67" s="121" t="s">
        <v>108</v>
      </c>
      <c r="C67" s="113">
        <v>10.410450978701387</v>
      </c>
      <c r="D67" s="235">
        <v>12073</v>
      </c>
      <c r="E67" s="236">
        <v>12529</v>
      </c>
      <c r="F67" s="236">
        <v>12728</v>
      </c>
      <c r="G67" s="236">
        <v>11475</v>
      </c>
      <c r="H67" s="140">
        <v>11979</v>
      </c>
      <c r="I67" s="115">
        <v>94</v>
      </c>
      <c r="J67" s="116">
        <v>0.78470656983053677</v>
      </c>
    </row>
    <row r="68" spans="1:12" s="110" customFormat="1" ht="12" customHeight="1" x14ac:dyDescent="0.2">
      <c r="A68" s="118"/>
      <c r="B68" s="121" t="s">
        <v>109</v>
      </c>
      <c r="C68" s="113">
        <v>70.208674657238944</v>
      </c>
      <c r="D68" s="235">
        <v>81421</v>
      </c>
      <c r="E68" s="236">
        <v>81500</v>
      </c>
      <c r="F68" s="236">
        <v>81959</v>
      </c>
      <c r="G68" s="236">
        <v>81493</v>
      </c>
      <c r="H68" s="140">
        <v>81337</v>
      </c>
      <c r="I68" s="115">
        <v>84</v>
      </c>
      <c r="J68" s="116">
        <v>0.10327403272803275</v>
      </c>
    </row>
    <row r="69" spans="1:12" s="110" customFormat="1" ht="12" customHeight="1" x14ac:dyDescent="0.2">
      <c r="A69" s="118"/>
      <c r="B69" s="121" t="s">
        <v>110</v>
      </c>
      <c r="C69" s="113">
        <v>18.559110114684831</v>
      </c>
      <c r="D69" s="235">
        <v>21523</v>
      </c>
      <c r="E69" s="236">
        <v>21289</v>
      </c>
      <c r="F69" s="236">
        <v>21086</v>
      </c>
      <c r="G69" s="236">
        <v>20708</v>
      </c>
      <c r="H69" s="140">
        <v>20328</v>
      </c>
      <c r="I69" s="115">
        <v>1195</v>
      </c>
      <c r="J69" s="116">
        <v>5.8785911058638334</v>
      </c>
    </row>
    <row r="70" spans="1:12" s="110" customFormat="1" ht="12" customHeight="1" x14ac:dyDescent="0.2">
      <c r="A70" s="120"/>
      <c r="B70" s="121" t="s">
        <v>111</v>
      </c>
      <c r="C70" s="113">
        <v>0.82176424937483827</v>
      </c>
      <c r="D70" s="235">
        <v>953</v>
      </c>
      <c r="E70" s="236">
        <v>945</v>
      </c>
      <c r="F70" s="236">
        <v>929</v>
      </c>
      <c r="G70" s="236">
        <v>883</v>
      </c>
      <c r="H70" s="140">
        <v>853</v>
      </c>
      <c r="I70" s="115">
        <v>100</v>
      </c>
      <c r="J70" s="116">
        <v>11.723329425556859</v>
      </c>
    </row>
    <row r="71" spans="1:12" s="110" customFormat="1" ht="12" customHeight="1" x14ac:dyDescent="0.2">
      <c r="A71" s="120"/>
      <c r="B71" s="121" t="s">
        <v>112</v>
      </c>
      <c r="C71" s="113">
        <v>0.28283176683625078</v>
      </c>
      <c r="D71" s="235">
        <v>328</v>
      </c>
      <c r="E71" s="236">
        <v>303</v>
      </c>
      <c r="F71" s="236">
        <v>333</v>
      </c>
      <c r="G71" s="236">
        <v>290</v>
      </c>
      <c r="H71" s="140">
        <v>273</v>
      </c>
      <c r="I71" s="115">
        <v>55</v>
      </c>
      <c r="J71" s="116">
        <v>20.146520146520146</v>
      </c>
    </row>
    <row r="72" spans="1:12" s="110" customFormat="1" ht="12" customHeight="1" x14ac:dyDescent="0.2">
      <c r="A72" s="118" t="s">
        <v>113</v>
      </c>
      <c r="B72" s="119" t="s">
        <v>181</v>
      </c>
      <c r="C72" s="113">
        <v>72.071225316892296</v>
      </c>
      <c r="D72" s="235">
        <v>83581</v>
      </c>
      <c r="E72" s="236">
        <v>83708</v>
      </c>
      <c r="F72" s="236">
        <v>84409</v>
      </c>
      <c r="G72" s="236">
        <v>82576</v>
      </c>
      <c r="H72" s="140">
        <v>82789</v>
      </c>
      <c r="I72" s="115">
        <v>792</v>
      </c>
      <c r="J72" s="116">
        <v>0.95664883015859592</v>
      </c>
    </row>
    <row r="73" spans="1:12" s="110" customFormat="1" ht="12" customHeight="1" x14ac:dyDescent="0.2">
      <c r="A73" s="118"/>
      <c r="B73" s="119" t="s">
        <v>182</v>
      </c>
      <c r="C73" s="113">
        <v>27.928774683107701</v>
      </c>
      <c r="D73" s="115">
        <v>32389</v>
      </c>
      <c r="E73" s="114">
        <v>32555</v>
      </c>
      <c r="F73" s="114">
        <v>32293</v>
      </c>
      <c r="G73" s="114">
        <v>31983</v>
      </c>
      <c r="H73" s="140">
        <v>31708</v>
      </c>
      <c r="I73" s="115">
        <v>681</v>
      </c>
      <c r="J73" s="116">
        <v>2.1477229721206004</v>
      </c>
    </row>
    <row r="74" spans="1:12" s="110" customFormat="1" ht="12" customHeight="1" x14ac:dyDescent="0.2">
      <c r="A74" s="118" t="s">
        <v>113</v>
      </c>
      <c r="B74" s="119" t="s">
        <v>116</v>
      </c>
      <c r="C74" s="113">
        <v>76.128309045442791</v>
      </c>
      <c r="D74" s="115">
        <v>88286</v>
      </c>
      <c r="E74" s="114">
        <v>88827</v>
      </c>
      <c r="F74" s="114">
        <v>89092</v>
      </c>
      <c r="G74" s="114">
        <v>87611</v>
      </c>
      <c r="H74" s="140">
        <v>88044</v>
      </c>
      <c r="I74" s="115">
        <v>242</v>
      </c>
      <c r="J74" s="116">
        <v>0.27486256871564219</v>
      </c>
    </row>
    <row r="75" spans="1:12" s="110" customFormat="1" ht="12" customHeight="1" x14ac:dyDescent="0.2">
      <c r="A75" s="142"/>
      <c r="B75" s="124" t="s">
        <v>117</v>
      </c>
      <c r="C75" s="125">
        <v>23.792360093127535</v>
      </c>
      <c r="D75" s="143">
        <v>27592</v>
      </c>
      <c r="E75" s="144">
        <v>27344</v>
      </c>
      <c r="F75" s="144">
        <v>27520</v>
      </c>
      <c r="G75" s="144">
        <v>26859</v>
      </c>
      <c r="H75" s="145">
        <v>26363</v>
      </c>
      <c r="I75" s="143">
        <v>1229</v>
      </c>
      <c r="J75" s="146">
        <v>4.6618366650229488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100676</v>
      </c>
      <c r="G11" s="114">
        <v>101344</v>
      </c>
      <c r="H11" s="114">
        <v>102564</v>
      </c>
      <c r="I11" s="114">
        <v>101095</v>
      </c>
      <c r="J11" s="140">
        <v>100967</v>
      </c>
      <c r="K11" s="114">
        <v>-291</v>
      </c>
      <c r="L11" s="116">
        <v>-0.28821298047877031</v>
      </c>
    </row>
    <row r="12" spans="1:17" s="110" customFormat="1" ht="24.95" customHeight="1" x14ac:dyDescent="0.2">
      <c r="A12" s="604" t="s">
        <v>185</v>
      </c>
      <c r="B12" s="605"/>
      <c r="C12" s="605"/>
      <c r="D12" s="606"/>
      <c r="E12" s="113">
        <v>63.049783463784813</v>
      </c>
      <c r="F12" s="115">
        <v>63476</v>
      </c>
      <c r="G12" s="114">
        <v>63987</v>
      </c>
      <c r="H12" s="114">
        <v>64948</v>
      </c>
      <c r="I12" s="114">
        <v>64188</v>
      </c>
      <c r="J12" s="140">
        <v>64183</v>
      </c>
      <c r="K12" s="114">
        <v>-707</v>
      </c>
      <c r="L12" s="116">
        <v>-1.1015377903806305</v>
      </c>
    </row>
    <row r="13" spans="1:17" s="110" customFormat="1" ht="15" customHeight="1" x14ac:dyDescent="0.2">
      <c r="A13" s="120"/>
      <c r="B13" s="612" t="s">
        <v>107</v>
      </c>
      <c r="C13" s="612"/>
      <c r="E13" s="113">
        <v>36.950216536215187</v>
      </c>
      <c r="F13" s="115">
        <v>37200</v>
      </c>
      <c r="G13" s="114">
        <v>37357</v>
      </c>
      <c r="H13" s="114">
        <v>37616</v>
      </c>
      <c r="I13" s="114">
        <v>36907</v>
      </c>
      <c r="J13" s="140">
        <v>36784</v>
      </c>
      <c r="K13" s="114">
        <v>416</v>
      </c>
      <c r="L13" s="116">
        <v>1.1309264897781643</v>
      </c>
    </row>
    <row r="14" spans="1:17" s="110" customFormat="1" ht="24.95" customHeight="1" x14ac:dyDescent="0.2">
      <c r="A14" s="604" t="s">
        <v>186</v>
      </c>
      <c r="B14" s="605"/>
      <c r="C14" s="605"/>
      <c r="D14" s="606"/>
      <c r="E14" s="113">
        <v>8.697206881481188</v>
      </c>
      <c r="F14" s="115">
        <v>8756</v>
      </c>
      <c r="G14" s="114">
        <v>9086</v>
      </c>
      <c r="H14" s="114">
        <v>9217</v>
      </c>
      <c r="I14" s="114">
        <v>8296</v>
      </c>
      <c r="J14" s="140">
        <v>8507</v>
      </c>
      <c r="K14" s="114">
        <v>249</v>
      </c>
      <c r="L14" s="116">
        <v>2.92700129305278</v>
      </c>
    </row>
    <row r="15" spans="1:17" s="110" customFormat="1" ht="15" customHeight="1" x14ac:dyDescent="0.2">
      <c r="A15" s="120"/>
      <c r="B15" s="119"/>
      <c r="C15" s="258" t="s">
        <v>106</v>
      </c>
      <c r="E15" s="113">
        <v>60.609867519415261</v>
      </c>
      <c r="F15" s="115">
        <v>5307</v>
      </c>
      <c r="G15" s="114">
        <v>5525</v>
      </c>
      <c r="H15" s="114">
        <v>5627</v>
      </c>
      <c r="I15" s="114">
        <v>5048</v>
      </c>
      <c r="J15" s="140">
        <v>5188</v>
      </c>
      <c r="K15" s="114">
        <v>119</v>
      </c>
      <c r="L15" s="116">
        <v>2.2937548188126446</v>
      </c>
    </row>
    <row r="16" spans="1:17" s="110" customFormat="1" ht="15" customHeight="1" x14ac:dyDescent="0.2">
      <c r="A16" s="120"/>
      <c r="B16" s="119"/>
      <c r="C16" s="258" t="s">
        <v>107</v>
      </c>
      <c r="E16" s="113">
        <v>39.390132480584739</v>
      </c>
      <c r="F16" s="115">
        <v>3449</v>
      </c>
      <c r="G16" s="114">
        <v>3561</v>
      </c>
      <c r="H16" s="114">
        <v>3590</v>
      </c>
      <c r="I16" s="114">
        <v>3248</v>
      </c>
      <c r="J16" s="140">
        <v>3319</v>
      </c>
      <c r="K16" s="114">
        <v>130</v>
      </c>
      <c r="L16" s="116">
        <v>3.9168424224163907</v>
      </c>
    </row>
    <row r="17" spans="1:12" s="110" customFormat="1" ht="15" customHeight="1" x14ac:dyDescent="0.2">
      <c r="A17" s="120"/>
      <c r="B17" s="121" t="s">
        <v>109</v>
      </c>
      <c r="C17" s="258"/>
      <c r="E17" s="113">
        <v>69.817036831022293</v>
      </c>
      <c r="F17" s="115">
        <v>70289</v>
      </c>
      <c r="G17" s="114">
        <v>70757</v>
      </c>
      <c r="H17" s="114">
        <v>71827</v>
      </c>
      <c r="I17" s="114">
        <v>71603</v>
      </c>
      <c r="J17" s="140">
        <v>71586</v>
      </c>
      <c r="K17" s="114">
        <v>-1297</v>
      </c>
      <c r="L17" s="116">
        <v>-1.8118067778615929</v>
      </c>
    </row>
    <row r="18" spans="1:12" s="110" customFormat="1" ht="15" customHeight="1" x14ac:dyDescent="0.2">
      <c r="A18" s="120"/>
      <c r="B18" s="119"/>
      <c r="C18" s="258" t="s">
        <v>106</v>
      </c>
      <c r="E18" s="113">
        <v>62.685484215168806</v>
      </c>
      <c r="F18" s="115">
        <v>44061</v>
      </c>
      <c r="G18" s="114">
        <v>44417</v>
      </c>
      <c r="H18" s="114">
        <v>45228</v>
      </c>
      <c r="I18" s="114">
        <v>45236</v>
      </c>
      <c r="J18" s="140">
        <v>45301</v>
      </c>
      <c r="K18" s="114">
        <v>-1240</v>
      </c>
      <c r="L18" s="116">
        <v>-2.7372464184013596</v>
      </c>
    </row>
    <row r="19" spans="1:12" s="110" customFormat="1" ht="15" customHeight="1" x14ac:dyDescent="0.2">
      <c r="A19" s="120"/>
      <c r="B19" s="119"/>
      <c r="C19" s="258" t="s">
        <v>107</v>
      </c>
      <c r="E19" s="113">
        <v>37.314515784831194</v>
      </c>
      <c r="F19" s="115">
        <v>26228</v>
      </c>
      <c r="G19" s="114">
        <v>26340</v>
      </c>
      <c r="H19" s="114">
        <v>26599</v>
      </c>
      <c r="I19" s="114">
        <v>26367</v>
      </c>
      <c r="J19" s="140">
        <v>26285</v>
      </c>
      <c r="K19" s="114">
        <v>-57</v>
      </c>
      <c r="L19" s="116">
        <v>-0.21685371885105573</v>
      </c>
    </row>
    <row r="20" spans="1:12" s="110" customFormat="1" ht="15" customHeight="1" x14ac:dyDescent="0.2">
      <c r="A20" s="120"/>
      <c r="B20" s="121" t="s">
        <v>110</v>
      </c>
      <c r="C20" s="258"/>
      <c r="E20" s="113">
        <v>20.53319559775915</v>
      </c>
      <c r="F20" s="115">
        <v>20672</v>
      </c>
      <c r="G20" s="114">
        <v>20580</v>
      </c>
      <c r="H20" s="114">
        <v>20613</v>
      </c>
      <c r="I20" s="114">
        <v>20320</v>
      </c>
      <c r="J20" s="140">
        <v>20017</v>
      </c>
      <c r="K20" s="114">
        <v>655</v>
      </c>
      <c r="L20" s="116">
        <v>3.2722186141779486</v>
      </c>
    </row>
    <row r="21" spans="1:12" s="110" customFormat="1" ht="15" customHeight="1" x14ac:dyDescent="0.2">
      <c r="A21" s="120"/>
      <c r="B21" s="119"/>
      <c r="C21" s="258" t="s">
        <v>106</v>
      </c>
      <c r="E21" s="113">
        <v>65.296052631578945</v>
      </c>
      <c r="F21" s="115">
        <v>13498</v>
      </c>
      <c r="G21" s="114">
        <v>13467</v>
      </c>
      <c r="H21" s="114">
        <v>13522</v>
      </c>
      <c r="I21" s="114">
        <v>13335</v>
      </c>
      <c r="J21" s="140">
        <v>13139</v>
      </c>
      <c r="K21" s="114">
        <v>359</v>
      </c>
      <c r="L21" s="116">
        <v>2.7323236167136007</v>
      </c>
    </row>
    <row r="22" spans="1:12" s="110" customFormat="1" ht="15" customHeight="1" x14ac:dyDescent="0.2">
      <c r="A22" s="120"/>
      <c r="B22" s="119"/>
      <c r="C22" s="258" t="s">
        <v>107</v>
      </c>
      <c r="E22" s="113">
        <v>34.703947368421055</v>
      </c>
      <c r="F22" s="115">
        <v>7174</v>
      </c>
      <c r="G22" s="114">
        <v>7113</v>
      </c>
      <c r="H22" s="114">
        <v>7091</v>
      </c>
      <c r="I22" s="114">
        <v>6985</v>
      </c>
      <c r="J22" s="140">
        <v>6878</v>
      </c>
      <c r="K22" s="114">
        <v>296</v>
      </c>
      <c r="L22" s="116">
        <v>4.3035766211107882</v>
      </c>
    </row>
    <row r="23" spans="1:12" s="110" customFormat="1" ht="15" customHeight="1" x14ac:dyDescent="0.2">
      <c r="A23" s="120"/>
      <c r="B23" s="121" t="s">
        <v>111</v>
      </c>
      <c r="C23" s="258"/>
      <c r="E23" s="113">
        <v>0.95256068973737529</v>
      </c>
      <c r="F23" s="115">
        <v>959</v>
      </c>
      <c r="G23" s="114">
        <v>921</v>
      </c>
      <c r="H23" s="114">
        <v>907</v>
      </c>
      <c r="I23" s="114">
        <v>876</v>
      </c>
      <c r="J23" s="140">
        <v>857</v>
      </c>
      <c r="K23" s="114">
        <v>102</v>
      </c>
      <c r="L23" s="116">
        <v>11.901983663943991</v>
      </c>
    </row>
    <row r="24" spans="1:12" s="110" customFormat="1" ht="15" customHeight="1" x14ac:dyDescent="0.2">
      <c r="A24" s="120"/>
      <c r="B24" s="119"/>
      <c r="C24" s="258" t="s">
        <v>106</v>
      </c>
      <c r="E24" s="113">
        <v>63.607924921793533</v>
      </c>
      <c r="F24" s="115">
        <v>610</v>
      </c>
      <c r="G24" s="114">
        <v>578</v>
      </c>
      <c r="H24" s="114">
        <v>571</v>
      </c>
      <c r="I24" s="114">
        <v>569</v>
      </c>
      <c r="J24" s="140">
        <v>555</v>
      </c>
      <c r="K24" s="114">
        <v>55</v>
      </c>
      <c r="L24" s="116">
        <v>9.9099099099099099</v>
      </c>
    </row>
    <row r="25" spans="1:12" s="110" customFormat="1" ht="15" customHeight="1" x14ac:dyDescent="0.2">
      <c r="A25" s="120"/>
      <c r="B25" s="119"/>
      <c r="C25" s="258" t="s">
        <v>107</v>
      </c>
      <c r="E25" s="113">
        <v>36.392075078206467</v>
      </c>
      <c r="F25" s="115">
        <v>349</v>
      </c>
      <c r="G25" s="114">
        <v>343</v>
      </c>
      <c r="H25" s="114">
        <v>336</v>
      </c>
      <c r="I25" s="114">
        <v>307</v>
      </c>
      <c r="J25" s="140">
        <v>302</v>
      </c>
      <c r="K25" s="114">
        <v>47</v>
      </c>
      <c r="L25" s="116">
        <v>15.562913907284768</v>
      </c>
    </row>
    <row r="26" spans="1:12" s="110" customFormat="1" ht="15" customHeight="1" x14ac:dyDescent="0.2">
      <c r="A26" s="120"/>
      <c r="C26" s="121" t="s">
        <v>187</v>
      </c>
      <c r="D26" s="110" t="s">
        <v>188</v>
      </c>
      <c r="E26" s="113">
        <v>0.30195875879057571</v>
      </c>
      <c r="F26" s="115">
        <v>304</v>
      </c>
      <c r="G26" s="114">
        <v>277</v>
      </c>
      <c r="H26" s="114">
        <v>299</v>
      </c>
      <c r="I26" s="114">
        <v>271</v>
      </c>
      <c r="J26" s="140">
        <v>258</v>
      </c>
      <c r="K26" s="114">
        <v>46</v>
      </c>
      <c r="L26" s="116">
        <v>17.829457364341085</v>
      </c>
    </row>
    <row r="27" spans="1:12" s="110" customFormat="1" ht="15" customHeight="1" x14ac:dyDescent="0.2">
      <c r="A27" s="120"/>
      <c r="B27" s="119"/>
      <c r="D27" s="259" t="s">
        <v>106</v>
      </c>
      <c r="E27" s="113">
        <v>59.210526315789473</v>
      </c>
      <c r="F27" s="115">
        <v>180</v>
      </c>
      <c r="G27" s="114">
        <v>162</v>
      </c>
      <c r="H27" s="114">
        <v>172</v>
      </c>
      <c r="I27" s="114">
        <v>166</v>
      </c>
      <c r="J27" s="140">
        <v>154</v>
      </c>
      <c r="K27" s="114">
        <v>26</v>
      </c>
      <c r="L27" s="116">
        <v>16.883116883116884</v>
      </c>
    </row>
    <row r="28" spans="1:12" s="110" customFormat="1" ht="15" customHeight="1" x14ac:dyDescent="0.2">
      <c r="A28" s="120"/>
      <c r="B28" s="119"/>
      <c r="D28" s="259" t="s">
        <v>107</v>
      </c>
      <c r="E28" s="113">
        <v>40.789473684210527</v>
      </c>
      <c r="F28" s="115">
        <v>124</v>
      </c>
      <c r="G28" s="114">
        <v>115</v>
      </c>
      <c r="H28" s="114">
        <v>127</v>
      </c>
      <c r="I28" s="114">
        <v>105</v>
      </c>
      <c r="J28" s="140">
        <v>104</v>
      </c>
      <c r="K28" s="114">
        <v>20</v>
      </c>
      <c r="L28" s="116">
        <v>19.23076923076923</v>
      </c>
    </row>
    <row r="29" spans="1:12" s="110" customFormat="1" ht="24.95" customHeight="1" x14ac:dyDescent="0.2">
      <c r="A29" s="604" t="s">
        <v>189</v>
      </c>
      <c r="B29" s="605"/>
      <c r="C29" s="605"/>
      <c r="D29" s="606"/>
      <c r="E29" s="113">
        <v>75.312884898088925</v>
      </c>
      <c r="F29" s="115">
        <v>75822</v>
      </c>
      <c r="G29" s="114">
        <v>76584</v>
      </c>
      <c r="H29" s="114">
        <v>77621</v>
      </c>
      <c r="I29" s="114">
        <v>76730</v>
      </c>
      <c r="J29" s="140">
        <v>77249</v>
      </c>
      <c r="K29" s="114">
        <v>-1427</v>
      </c>
      <c r="L29" s="116">
        <v>-1.8472731038589496</v>
      </c>
    </row>
    <row r="30" spans="1:12" s="110" customFormat="1" ht="15" customHeight="1" x14ac:dyDescent="0.2">
      <c r="A30" s="120"/>
      <c r="B30" s="119"/>
      <c r="C30" s="258" t="s">
        <v>106</v>
      </c>
      <c r="E30" s="113">
        <v>60.966474110416499</v>
      </c>
      <c r="F30" s="115">
        <v>46226</v>
      </c>
      <c r="G30" s="114">
        <v>46826</v>
      </c>
      <c r="H30" s="114">
        <v>47673</v>
      </c>
      <c r="I30" s="114">
        <v>47242</v>
      </c>
      <c r="J30" s="140">
        <v>47694</v>
      </c>
      <c r="K30" s="114">
        <v>-1468</v>
      </c>
      <c r="L30" s="116">
        <v>-3.0779552983603806</v>
      </c>
    </row>
    <row r="31" spans="1:12" s="110" customFormat="1" ht="15" customHeight="1" x14ac:dyDescent="0.2">
      <c r="A31" s="120"/>
      <c r="B31" s="119"/>
      <c r="C31" s="258" t="s">
        <v>107</v>
      </c>
      <c r="E31" s="113">
        <v>39.033525889583501</v>
      </c>
      <c r="F31" s="115">
        <v>29596</v>
      </c>
      <c r="G31" s="114">
        <v>29758</v>
      </c>
      <c r="H31" s="114">
        <v>29948</v>
      </c>
      <c r="I31" s="114">
        <v>29488</v>
      </c>
      <c r="J31" s="140">
        <v>29555</v>
      </c>
      <c r="K31" s="114">
        <v>41</v>
      </c>
      <c r="L31" s="116">
        <v>0.13872441211300965</v>
      </c>
    </row>
    <row r="32" spans="1:12" s="110" customFormat="1" ht="15" customHeight="1" x14ac:dyDescent="0.2">
      <c r="A32" s="120"/>
      <c r="B32" s="119" t="s">
        <v>117</v>
      </c>
      <c r="C32" s="258"/>
      <c r="E32" s="113">
        <v>24.602685843696612</v>
      </c>
      <c r="F32" s="115">
        <v>24769</v>
      </c>
      <c r="G32" s="114">
        <v>24675</v>
      </c>
      <c r="H32" s="114">
        <v>24866</v>
      </c>
      <c r="I32" s="114">
        <v>24284</v>
      </c>
      <c r="J32" s="140">
        <v>23640</v>
      </c>
      <c r="K32" s="114">
        <v>1129</v>
      </c>
      <c r="L32" s="116">
        <v>4.7758037225042305</v>
      </c>
    </row>
    <row r="33" spans="1:12" s="110" customFormat="1" ht="15" customHeight="1" x14ac:dyDescent="0.2">
      <c r="A33" s="120"/>
      <c r="B33" s="119"/>
      <c r="C33" s="258" t="s">
        <v>106</v>
      </c>
      <c r="E33" s="113">
        <v>69.437603455932816</v>
      </c>
      <c r="F33" s="115">
        <v>17199</v>
      </c>
      <c r="G33" s="114">
        <v>17112</v>
      </c>
      <c r="H33" s="114">
        <v>17235</v>
      </c>
      <c r="I33" s="114">
        <v>16900</v>
      </c>
      <c r="J33" s="140">
        <v>16443</v>
      </c>
      <c r="K33" s="114">
        <v>756</v>
      </c>
      <c r="L33" s="116">
        <v>4.5977011494252871</v>
      </c>
    </row>
    <row r="34" spans="1:12" s="110" customFormat="1" ht="15" customHeight="1" x14ac:dyDescent="0.2">
      <c r="A34" s="120"/>
      <c r="B34" s="119"/>
      <c r="C34" s="258" t="s">
        <v>107</v>
      </c>
      <c r="E34" s="113">
        <v>30.56239654406718</v>
      </c>
      <c r="F34" s="115">
        <v>7570</v>
      </c>
      <c r="G34" s="114">
        <v>7563</v>
      </c>
      <c r="H34" s="114">
        <v>7631</v>
      </c>
      <c r="I34" s="114">
        <v>7384</v>
      </c>
      <c r="J34" s="140">
        <v>7197</v>
      </c>
      <c r="K34" s="114">
        <v>373</v>
      </c>
      <c r="L34" s="116">
        <v>5.1827150201472838</v>
      </c>
    </row>
    <row r="35" spans="1:12" s="110" customFormat="1" ht="24.95" customHeight="1" x14ac:dyDescent="0.2">
      <c r="A35" s="604" t="s">
        <v>190</v>
      </c>
      <c r="B35" s="605"/>
      <c r="C35" s="605"/>
      <c r="D35" s="606"/>
      <c r="E35" s="113">
        <v>74.730819659104455</v>
      </c>
      <c r="F35" s="115">
        <v>75236</v>
      </c>
      <c r="G35" s="114">
        <v>75729</v>
      </c>
      <c r="H35" s="114">
        <v>76998</v>
      </c>
      <c r="I35" s="114">
        <v>76016</v>
      </c>
      <c r="J35" s="140">
        <v>76309</v>
      </c>
      <c r="K35" s="114">
        <v>-1073</v>
      </c>
      <c r="L35" s="116">
        <v>-1.4061250966465293</v>
      </c>
    </row>
    <row r="36" spans="1:12" s="110" customFormat="1" ht="15" customHeight="1" x14ac:dyDescent="0.2">
      <c r="A36" s="120"/>
      <c r="B36" s="119"/>
      <c r="C36" s="258" t="s">
        <v>106</v>
      </c>
      <c r="E36" s="113">
        <v>74.924238396512308</v>
      </c>
      <c r="F36" s="115">
        <v>56370</v>
      </c>
      <c r="G36" s="114">
        <v>56687</v>
      </c>
      <c r="H36" s="114">
        <v>57748</v>
      </c>
      <c r="I36" s="114">
        <v>57237</v>
      </c>
      <c r="J36" s="140">
        <v>57463</v>
      </c>
      <c r="K36" s="114">
        <v>-1093</v>
      </c>
      <c r="L36" s="116">
        <v>-1.9020935210483267</v>
      </c>
    </row>
    <row r="37" spans="1:12" s="110" customFormat="1" ht="15" customHeight="1" x14ac:dyDescent="0.2">
      <c r="A37" s="120"/>
      <c r="B37" s="119"/>
      <c r="C37" s="258" t="s">
        <v>107</v>
      </c>
      <c r="E37" s="113">
        <v>25.075761603487692</v>
      </c>
      <c r="F37" s="115">
        <v>18866</v>
      </c>
      <c r="G37" s="114">
        <v>19042</v>
      </c>
      <c r="H37" s="114">
        <v>19250</v>
      </c>
      <c r="I37" s="114">
        <v>18779</v>
      </c>
      <c r="J37" s="140">
        <v>18846</v>
      </c>
      <c r="K37" s="114">
        <v>20</v>
      </c>
      <c r="L37" s="116">
        <v>0.10612331529236974</v>
      </c>
    </row>
    <row r="38" spans="1:12" s="110" customFormat="1" ht="15" customHeight="1" x14ac:dyDescent="0.2">
      <c r="A38" s="120"/>
      <c r="B38" s="119" t="s">
        <v>182</v>
      </c>
      <c r="C38" s="258"/>
      <c r="E38" s="113">
        <v>25.269180340895545</v>
      </c>
      <c r="F38" s="115">
        <v>25440</v>
      </c>
      <c r="G38" s="114">
        <v>25615</v>
      </c>
      <c r="H38" s="114">
        <v>25566</v>
      </c>
      <c r="I38" s="114">
        <v>25079</v>
      </c>
      <c r="J38" s="140">
        <v>24658</v>
      </c>
      <c r="K38" s="114">
        <v>782</v>
      </c>
      <c r="L38" s="116">
        <v>3.1713845405142349</v>
      </c>
    </row>
    <row r="39" spans="1:12" s="110" customFormat="1" ht="15" customHeight="1" x14ac:dyDescent="0.2">
      <c r="A39" s="120"/>
      <c r="B39" s="119"/>
      <c r="C39" s="258" t="s">
        <v>106</v>
      </c>
      <c r="E39" s="113">
        <v>27.932389937106919</v>
      </c>
      <c r="F39" s="115">
        <v>7106</v>
      </c>
      <c r="G39" s="114">
        <v>7300</v>
      </c>
      <c r="H39" s="114">
        <v>7200</v>
      </c>
      <c r="I39" s="114">
        <v>6951</v>
      </c>
      <c r="J39" s="140">
        <v>6720</v>
      </c>
      <c r="K39" s="114">
        <v>386</v>
      </c>
      <c r="L39" s="116">
        <v>5.7440476190476186</v>
      </c>
    </row>
    <row r="40" spans="1:12" s="110" customFormat="1" ht="15" customHeight="1" x14ac:dyDescent="0.2">
      <c r="A40" s="120"/>
      <c r="B40" s="119"/>
      <c r="C40" s="258" t="s">
        <v>107</v>
      </c>
      <c r="E40" s="113">
        <v>72.067610062893081</v>
      </c>
      <c r="F40" s="115">
        <v>18334</v>
      </c>
      <c r="G40" s="114">
        <v>18315</v>
      </c>
      <c r="H40" s="114">
        <v>18366</v>
      </c>
      <c r="I40" s="114">
        <v>18128</v>
      </c>
      <c r="J40" s="140">
        <v>17938</v>
      </c>
      <c r="K40" s="114">
        <v>396</v>
      </c>
      <c r="L40" s="116">
        <v>2.2076039692273386</v>
      </c>
    </row>
    <row r="41" spans="1:12" s="110" customFormat="1" ht="24.75" customHeight="1" x14ac:dyDescent="0.2">
      <c r="A41" s="604" t="s">
        <v>518</v>
      </c>
      <c r="B41" s="605"/>
      <c r="C41" s="605"/>
      <c r="D41" s="606"/>
      <c r="E41" s="113">
        <v>3.2579760816877905</v>
      </c>
      <c r="F41" s="115">
        <v>3280</v>
      </c>
      <c r="G41" s="114">
        <v>3645</v>
      </c>
      <c r="H41" s="114">
        <v>3688</v>
      </c>
      <c r="I41" s="114">
        <v>2803</v>
      </c>
      <c r="J41" s="140">
        <v>3247</v>
      </c>
      <c r="K41" s="114">
        <v>33</v>
      </c>
      <c r="L41" s="116">
        <v>1.0163227594702802</v>
      </c>
    </row>
    <row r="42" spans="1:12" s="110" customFormat="1" ht="15" customHeight="1" x14ac:dyDescent="0.2">
      <c r="A42" s="120"/>
      <c r="B42" s="119"/>
      <c r="C42" s="258" t="s">
        <v>106</v>
      </c>
      <c r="E42" s="113">
        <v>59.81707317073171</v>
      </c>
      <c r="F42" s="115">
        <v>1962</v>
      </c>
      <c r="G42" s="114">
        <v>2185</v>
      </c>
      <c r="H42" s="114">
        <v>2239</v>
      </c>
      <c r="I42" s="114">
        <v>1668</v>
      </c>
      <c r="J42" s="140">
        <v>1967</v>
      </c>
      <c r="K42" s="114">
        <v>-5</v>
      </c>
      <c r="L42" s="116">
        <v>-0.2541942043721403</v>
      </c>
    </row>
    <row r="43" spans="1:12" s="110" customFormat="1" ht="15" customHeight="1" x14ac:dyDescent="0.2">
      <c r="A43" s="123"/>
      <c r="B43" s="124"/>
      <c r="C43" s="260" t="s">
        <v>107</v>
      </c>
      <c r="D43" s="261"/>
      <c r="E43" s="125">
        <v>40.18292682926829</v>
      </c>
      <c r="F43" s="143">
        <v>1318</v>
      </c>
      <c r="G43" s="144">
        <v>1460</v>
      </c>
      <c r="H43" s="144">
        <v>1449</v>
      </c>
      <c r="I43" s="144">
        <v>1135</v>
      </c>
      <c r="J43" s="145">
        <v>1280</v>
      </c>
      <c r="K43" s="144">
        <v>38</v>
      </c>
      <c r="L43" s="146">
        <v>2.96875</v>
      </c>
    </row>
    <row r="44" spans="1:12" s="110" customFormat="1" ht="45.75" customHeight="1" x14ac:dyDescent="0.2">
      <c r="A44" s="604" t="s">
        <v>191</v>
      </c>
      <c r="B44" s="605"/>
      <c r="C44" s="605"/>
      <c r="D44" s="606"/>
      <c r="E44" s="113">
        <v>0.59994437601811756</v>
      </c>
      <c r="F44" s="115">
        <v>604</v>
      </c>
      <c r="G44" s="114">
        <v>610</v>
      </c>
      <c r="H44" s="114">
        <v>613</v>
      </c>
      <c r="I44" s="114">
        <v>596</v>
      </c>
      <c r="J44" s="140">
        <v>603</v>
      </c>
      <c r="K44" s="114">
        <v>1</v>
      </c>
      <c r="L44" s="116">
        <v>0.16583747927031509</v>
      </c>
    </row>
    <row r="45" spans="1:12" s="110" customFormat="1" ht="15" customHeight="1" x14ac:dyDescent="0.2">
      <c r="A45" s="120"/>
      <c r="B45" s="119"/>
      <c r="C45" s="258" t="s">
        <v>106</v>
      </c>
      <c r="E45" s="113">
        <v>59.602649006622514</v>
      </c>
      <c r="F45" s="115">
        <v>360</v>
      </c>
      <c r="G45" s="114">
        <v>369</v>
      </c>
      <c r="H45" s="114">
        <v>376</v>
      </c>
      <c r="I45" s="114">
        <v>363</v>
      </c>
      <c r="J45" s="140">
        <v>367</v>
      </c>
      <c r="K45" s="114">
        <v>-7</v>
      </c>
      <c r="L45" s="116">
        <v>-1.9073569482288828</v>
      </c>
    </row>
    <row r="46" spans="1:12" s="110" customFormat="1" ht="15" customHeight="1" x14ac:dyDescent="0.2">
      <c r="A46" s="123"/>
      <c r="B46" s="124"/>
      <c r="C46" s="260" t="s">
        <v>107</v>
      </c>
      <c r="D46" s="261"/>
      <c r="E46" s="125">
        <v>40.397350993377486</v>
      </c>
      <c r="F46" s="143">
        <v>244</v>
      </c>
      <c r="G46" s="144">
        <v>241</v>
      </c>
      <c r="H46" s="144">
        <v>237</v>
      </c>
      <c r="I46" s="144">
        <v>233</v>
      </c>
      <c r="J46" s="145">
        <v>236</v>
      </c>
      <c r="K46" s="144">
        <v>8</v>
      </c>
      <c r="L46" s="146">
        <v>3.3898305084745761</v>
      </c>
    </row>
    <row r="47" spans="1:12" s="110" customFormat="1" ht="39" customHeight="1" x14ac:dyDescent="0.2">
      <c r="A47" s="604" t="s">
        <v>519</v>
      </c>
      <c r="B47" s="607"/>
      <c r="C47" s="607"/>
      <c r="D47" s="608"/>
      <c r="E47" s="113">
        <v>0.20263021971472844</v>
      </c>
      <c r="F47" s="115">
        <v>204</v>
      </c>
      <c r="G47" s="114">
        <v>209</v>
      </c>
      <c r="H47" s="114">
        <v>187</v>
      </c>
      <c r="I47" s="114">
        <v>184</v>
      </c>
      <c r="J47" s="140">
        <v>198</v>
      </c>
      <c r="K47" s="114">
        <v>6</v>
      </c>
      <c r="L47" s="116">
        <v>3.0303030303030303</v>
      </c>
    </row>
    <row r="48" spans="1:12" s="110" customFormat="1" ht="15" customHeight="1" x14ac:dyDescent="0.2">
      <c r="A48" s="120"/>
      <c r="B48" s="119"/>
      <c r="C48" s="258" t="s">
        <v>106</v>
      </c>
      <c r="E48" s="113">
        <v>37.745098039215684</v>
      </c>
      <c r="F48" s="115">
        <v>77</v>
      </c>
      <c r="G48" s="114">
        <v>77</v>
      </c>
      <c r="H48" s="114">
        <v>71</v>
      </c>
      <c r="I48" s="114">
        <v>74</v>
      </c>
      <c r="J48" s="140">
        <v>81</v>
      </c>
      <c r="K48" s="114">
        <v>-4</v>
      </c>
      <c r="L48" s="116">
        <v>-4.9382716049382713</v>
      </c>
    </row>
    <row r="49" spans="1:12" s="110" customFormat="1" ht="15" customHeight="1" x14ac:dyDescent="0.2">
      <c r="A49" s="123"/>
      <c r="B49" s="124"/>
      <c r="C49" s="260" t="s">
        <v>107</v>
      </c>
      <c r="D49" s="261"/>
      <c r="E49" s="125">
        <v>62.254901960784316</v>
      </c>
      <c r="F49" s="143">
        <v>127</v>
      </c>
      <c r="G49" s="144">
        <v>132</v>
      </c>
      <c r="H49" s="144">
        <v>116</v>
      </c>
      <c r="I49" s="144">
        <v>110</v>
      </c>
      <c r="J49" s="145">
        <v>117</v>
      </c>
      <c r="K49" s="144">
        <v>10</v>
      </c>
      <c r="L49" s="146">
        <v>8.5470085470085468</v>
      </c>
    </row>
    <row r="50" spans="1:12" s="110" customFormat="1" ht="24.95" customHeight="1" x14ac:dyDescent="0.2">
      <c r="A50" s="609" t="s">
        <v>192</v>
      </c>
      <c r="B50" s="610"/>
      <c r="C50" s="610"/>
      <c r="D50" s="611"/>
      <c r="E50" s="262">
        <v>14.948945130915014</v>
      </c>
      <c r="F50" s="263">
        <v>15050</v>
      </c>
      <c r="G50" s="264">
        <v>15365</v>
      </c>
      <c r="H50" s="264">
        <v>15243</v>
      </c>
      <c r="I50" s="264">
        <v>14344</v>
      </c>
      <c r="J50" s="265">
        <v>14257</v>
      </c>
      <c r="K50" s="263">
        <v>793</v>
      </c>
      <c r="L50" s="266">
        <v>5.5621799817633439</v>
      </c>
    </row>
    <row r="51" spans="1:12" s="110" customFormat="1" ht="15" customHeight="1" x14ac:dyDescent="0.2">
      <c r="A51" s="120"/>
      <c r="B51" s="119"/>
      <c r="C51" s="258" t="s">
        <v>106</v>
      </c>
      <c r="E51" s="113">
        <v>67.242524916943523</v>
      </c>
      <c r="F51" s="115">
        <v>10120</v>
      </c>
      <c r="G51" s="114">
        <v>10314</v>
      </c>
      <c r="H51" s="114">
        <v>10209</v>
      </c>
      <c r="I51" s="114">
        <v>9641</v>
      </c>
      <c r="J51" s="140">
        <v>9558</v>
      </c>
      <c r="K51" s="114">
        <v>562</v>
      </c>
      <c r="L51" s="116">
        <v>5.8798911906256537</v>
      </c>
    </row>
    <row r="52" spans="1:12" s="110" customFormat="1" ht="15" customHeight="1" x14ac:dyDescent="0.2">
      <c r="A52" s="120"/>
      <c r="B52" s="119"/>
      <c r="C52" s="258" t="s">
        <v>107</v>
      </c>
      <c r="E52" s="113">
        <v>32.757475083056477</v>
      </c>
      <c r="F52" s="115">
        <v>4930</v>
      </c>
      <c r="G52" s="114">
        <v>5051</v>
      </c>
      <c r="H52" s="114">
        <v>5034</v>
      </c>
      <c r="I52" s="114">
        <v>4703</v>
      </c>
      <c r="J52" s="140">
        <v>4699</v>
      </c>
      <c r="K52" s="114">
        <v>231</v>
      </c>
      <c r="L52" s="116">
        <v>4.9159395616088526</v>
      </c>
    </row>
    <row r="53" spans="1:12" s="110" customFormat="1" ht="15" customHeight="1" x14ac:dyDescent="0.2">
      <c r="A53" s="120"/>
      <c r="B53" s="119"/>
      <c r="C53" s="258" t="s">
        <v>187</v>
      </c>
      <c r="D53" s="110" t="s">
        <v>193</v>
      </c>
      <c r="E53" s="113">
        <v>15.674418604651162</v>
      </c>
      <c r="F53" s="115">
        <v>2359</v>
      </c>
      <c r="G53" s="114">
        <v>2664</v>
      </c>
      <c r="H53" s="114">
        <v>2721</v>
      </c>
      <c r="I53" s="114">
        <v>2082</v>
      </c>
      <c r="J53" s="140">
        <v>2276</v>
      </c>
      <c r="K53" s="114">
        <v>83</v>
      </c>
      <c r="L53" s="116">
        <v>3.646748681898067</v>
      </c>
    </row>
    <row r="54" spans="1:12" s="110" customFormat="1" ht="15" customHeight="1" x14ac:dyDescent="0.2">
      <c r="A54" s="120"/>
      <c r="B54" s="119"/>
      <c r="D54" s="267" t="s">
        <v>194</v>
      </c>
      <c r="E54" s="113">
        <v>62.144976685036035</v>
      </c>
      <c r="F54" s="115">
        <v>1466</v>
      </c>
      <c r="G54" s="114">
        <v>1642</v>
      </c>
      <c r="H54" s="114">
        <v>1703</v>
      </c>
      <c r="I54" s="114">
        <v>1315</v>
      </c>
      <c r="J54" s="140">
        <v>1445</v>
      </c>
      <c r="K54" s="114">
        <v>21</v>
      </c>
      <c r="L54" s="116">
        <v>1.453287197231834</v>
      </c>
    </row>
    <row r="55" spans="1:12" s="110" customFormat="1" ht="15" customHeight="1" x14ac:dyDescent="0.2">
      <c r="A55" s="120"/>
      <c r="B55" s="119"/>
      <c r="D55" s="267" t="s">
        <v>195</v>
      </c>
      <c r="E55" s="113">
        <v>37.855023314963965</v>
      </c>
      <c r="F55" s="115">
        <v>893</v>
      </c>
      <c r="G55" s="114">
        <v>1022</v>
      </c>
      <c r="H55" s="114">
        <v>1018</v>
      </c>
      <c r="I55" s="114">
        <v>767</v>
      </c>
      <c r="J55" s="140">
        <v>831</v>
      </c>
      <c r="K55" s="114">
        <v>62</v>
      </c>
      <c r="L55" s="116">
        <v>7.4608904933814681</v>
      </c>
    </row>
    <row r="56" spans="1:12" s="110" customFormat="1" ht="15" customHeight="1" x14ac:dyDescent="0.2">
      <c r="A56" s="120"/>
      <c r="B56" s="119" t="s">
        <v>196</v>
      </c>
      <c r="C56" s="258"/>
      <c r="E56" s="113">
        <v>54.687313758989234</v>
      </c>
      <c r="F56" s="115">
        <v>55057</v>
      </c>
      <c r="G56" s="114">
        <v>55495</v>
      </c>
      <c r="H56" s="114">
        <v>56266</v>
      </c>
      <c r="I56" s="114">
        <v>55976</v>
      </c>
      <c r="J56" s="140">
        <v>56026</v>
      </c>
      <c r="K56" s="114">
        <v>-969</v>
      </c>
      <c r="L56" s="116">
        <v>-1.7295541355799093</v>
      </c>
    </row>
    <row r="57" spans="1:12" s="110" customFormat="1" ht="15" customHeight="1" x14ac:dyDescent="0.2">
      <c r="A57" s="120"/>
      <c r="B57" s="119"/>
      <c r="C57" s="258" t="s">
        <v>106</v>
      </c>
      <c r="E57" s="113">
        <v>59.905189167589953</v>
      </c>
      <c r="F57" s="115">
        <v>32982</v>
      </c>
      <c r="G57" s="114">
        <v>33368</v>
      </c>
      <c r="H57" s="114">
        <v>33896</v>
      </c>
      <c r="I57" s="114">
        <v>33847</v>
      </c>
      <c r="J57" s="140">
        <v>33959</v>
      </c>
      <c r="K57" s="114">
        <v>-977</v>
      </c>
      <c r="L57" s="116">
        <v>-2.8769987337671901</v>
      </c>
    </row>
    <row r="58" spans="1:12" s="110" customFormat="1" ht="15" customHeight="1" x14ac:dyDescent="0.2">
      <c r="A58" s="120"/>
      <c r="B58" s="119"/>
      <c r="C58" s="258" t="s">
        <v>107</v>
      </c>
      <c r="E58" s="113">
        <v>40.094810832410047</v>
      </c>
      <c r="F58" s="115">
        <v>22075</v>
      </c>
      <c r="G58" s="114">
        <v>22127</v>
      </c>
      <c r="H58" s="114">
        <v>22370</v>
      </c>
      <c r="I58" s="114">
        <v>22129</v>
      </c>
      <c r="J58" s="140">
        <v>22067</v>
      </c>
      <c r="K58" s="114">
        <v>8</v>
      </c>
      <c r="L58" s="116">
        <v>3.6253228803190284E-2</v>
      </c>
    </row>
    <row r="59" spans="1:12" s="110" customFormat="1" ht="15" customHeight="1" x14ac:dyDescent="0.2">
      <c r="A59" s="120"/>
      <c r="B59" s="119"/>
      <c r="C59" s="258" t="s">
        <v>105</v>
      </c>
      <c r="D59" s="110" t="s">
        <v>197</v>
      </c>
      <c r="E59" s="113">
        <v>91.13464227981909</v>
      </c>
      <c r="F59" s="115">
        <v>50176</v>
      </c>
      <c r="G59" s="114">
        <v>50595</v>
      </c>
      <c r="H59" s="114">
        <v>51282</v>
      </c>
      <c r="I59" s="114">
        <v>51025</v>
      </c>
      <c r="J59" s="140">
        <v>51082</v>
      </c>
      <c r="K59" s="114">
        <v>-906</v>
      </c>
      <c r="L59" s="116">
        <v>-1.7736188872792764</v>
      </c>
    </row>
    <row r="60" spans="1:12" s="110" customFormat="1" ht="15" customHeight="1" x14ac:dyDescent="0.2">
      <c r="A60" s="120"/>
      <c r="B60" s="119"/>
      <c r="C60" s="258"/>
      <c r="D60" s="267" t="s">
        <v>198</v>
      </c>
      <c r="E60" s="113">
        <v>58.101482780612244</v>
      </c>
      <c r="F60" s="115">
        <v>29153</v>
      </c>
      <c r="G60" s="114">
        <v>29512</v>
      </c>
      <c r="H60" s="114">
        <v>29956</v>
      </c>
      <c r="I60" s="114">
        <v>29920</v>
      </c>
      <c r="J60" s="140">
        <v>30021</v>
      </c>
      <c r="K60" s="114">
        <v>-868</v>
      </c>
      <c r="L60" s="116">
        <v>-2.8913094167416142</v>
      </c>
    </row>
    <row r="61" spans="1:12" s="110" customFormat="1" ht="15" customHeight="1" x14ac:dyDescent="0.2">
      <c r="A61" s="120"/>
      <c r="B61" s="119"/>
      <c r="C61" s="258"/>
      <c r="D61" s="267" t="s">
        <v>199</v>
      </c>
      <c r="E61" s="113">
        <v>41.898517219387756</v>
      </c>
      <c r="F61" s="115">
        <v>21023</v>
      </c>
      <c r="G61" s="114">
        <v>21083</v>
      </c>
      <c r="H61" s="114">
        <v>21326</v>
      </c>
      <c r="I61" s="114">
        <v>21105</v>
      </c>
      <c r="J61" s="140">
        <v>21061</v>
      </c>
      <c r="K61" s="114">
        <v>-38</v>
      </c>
      <c r="L61" s="116">
        <v>-0.18042827975879588</v>
      </c>
    </row>
    <row r="62" spans="1:12" s="110" customFormat="1" ht="15" customHeight="1" x14ac:dyDescent="0.2">
      <c r="A62" s="120"/>
      <c r="B62" s="119"/>
      <c r="C62" s="258"/>
      <c r="D62" s="258" t="s">
        <v>200</v>
      </c>
      <c r="E62" s="113">
        <v>8.8653577201809028</v>
      </c>
      <c r="F62" s="115">
        <v>4881</v>
      </c>
      <c r="G62" s="114">
        <v>4900</v>
      </c>
      <c r="H62" s="114">
        <v>4984</v>
      </c>
      <c r="I62" s="114">
        <v>4951</v>
      </c>
      <c r="J62" s="140">
        <v>4944</v>
      </c>
      <c r="K62" s="114">
        <v>-63</v>
      </c>
      <c r="L62" s="116">
        <v>-1.2742718446601942</v>
      </c>
    </row>
    <row r="63" spans="1:12" s="110" customFormat="1" ht="15" customHeight="1" x14ac:dyDescent="0.2">
      <c r="A63" s="120"/>
      <c r="B63" s="119"/>
      <c r="C63" s="258"/>
      <c r="D63" s="267" t="s">
        <v>198</v>
      </c>
      <c r="E63" s="113">
        <v>78.447039541077643</v>
      </c>
      <c r="F63" s="115">
        <v>3829</v>
      </c>
      <c r="G63" s="114">
        <v>3856</v>
      </c>
      <c r="H63" s="114">
        <v>3940</v>
      </c>
      <c r="I63" s="114">
        <v>3927</v>
      </c>
      <c r="J63" s="140">
        <v>3938</v>
      </c>
      <c r="K63" s="114">
        <v>-109</v>
      </c>
      <c r="L63" s="116">
        <v>-2.7679024885728798</v>
      </c>
    </row>
    <row r="64" spans="1:12" s="110" customFormat="1" ht="15" customHeight="1" x14ac:dyDescent="0.2">
      <c r="A64" s="120"/>
      <c r="B64" s="119"/>
      <c r="C64" s="258"/>
      <c r="D64" s="267" t="s">
        <v>199</v>
      </c>
      <c r="E64" s="113">
        <v>21.552960458922353</v>
      </c>
      <c r="F64" s="115">
        <v>1052</v>
      </c>
      <c r="G64" s="114">
        <v>1044</v>
      </c>
      <c r="H64" s="114">
        <v>1044</v>
      </c>
      <c r="I64" s="114">
        <v>1024</v>
      </c>
      <c r="J64" s="140">
        <v>1006</v>
      </c>
      <c r="K64" s="114">
        <v>46</v>
      </c>
      <c r="L64" s="116">
        <v>4.5725646123260439</v>
      </c>
    </row>
    <row r="65" spans="1:12" s="110" customFormat="1" ht="15" customHeight="1" x14ac:dyDescent="0.2">
      <c r="A65" s="120"/>
      <c r="B65" s="119" t="s">
        <v>201</v>
      </c>
      <c r="C65" s="258"/>
      <c r="E65" s="113">
        <v>17.142119273709721</v>
      </c>
      <c r="F65" s="115">
        <v>17258</v>
      </c>
      <c r="G65" s="114">
        <v>17367</v>
      </c>
      <c r="H65" s="114">
        <v>17456</v>
      </c>
      <c r="I65" s="114">
        <v>17359</v>
      </c>
      <c r="J65" s="140">
        <v>17499</v>
      </c>
      <c r="K65" s="114">
        <v>-241</v>
      </c>
      <c r="L65" s="116">
        <v>-1.3772215555174581</v>
      </c>
    </row>
    <row r="66" spans="1:12" s="110" customFormat="1" ht="15" customHeight="1" x14ac:dyDescent="0.2">
      <c r="A66" s="120"/>
      <c r="B66" s="119"/>
      <c r="C66" s="258" t="s">
        <v>106</v>
      </c>
      <c r="E66" s="113">
        <v>64.816317070344184</v>
      </c>
      <c r="F66" s="115">
        <v>11186</v>
      </c>
      <c r="G66" s="114">
        <v>11308</v>
      </c>
      <c r="H66" s="114">
        <v>11461</v>
      </c>
      <c r="I66" s="114">
        <v>11453</v>
      </c>
      <c r="J66" s="140">
        <v>11617</v>
      </c>
      <c r="K66" s="114">
        <v>-431</v>
      </c>
      <c r="L66" s="116">
        <v>-3.7100800550916762</v>
      </c>
    </row>
    <row r="67" spans="1:12" s="110" customFormat="1" ht="15" customHeight="1" x14ac:dyDescent="0.2">
      <c r="A67" s="120"/>
      <c r="B67" s="119"/>
      <c r="C67" s="258" t="s">
        <v>107</v>
      </c>
      <c r="E67" s="113">
        <v>35.183682929655809</v>
      </c>
      <c r="F67" s="115">
        <v>6072</v>
      </c>
      <c r="G67" s="114">
        <v>6059</v>
      </c>
      <c r="H67" s="114">
        <v>5995</v>
      </c>
      <c r="I67" s="114">
        <v>5906</v>
      </c>
      <c r="J67" s="140">
        <v>5882</v>
      </c>
      <c r="K67" s="114">
        <v>190</v>
      </c>
      <c r="L67" s="116">
        <v>3.2301938116286979</v>
      </c>
    </row>
    <row r="68" spans="1:12" s="110" customFormat="1" ht="15" customHeight="1" x14ac:dyDescent="0.2">
      <c r="A68" s="120"/>
      <c r="B68" s="119"/>
      <c r="C68" s="258" t="s">
        <v>105</v>
      </c>
      <c r="D68" s="110" t="s">
        <v>202</v>
      </c>
      <c r="E68" s="113">
        <v>17.551280565534825</v>
      </c>
      <c r="F68" s="115">
        <v>3029</v>
      </c>
      <c r="G68" s="114">
        <v>3003</v>
      </c>
      <c r="H68" s="114">
        <v>2935</v>
      </c>
      <c r="I68" s="114">
        <v>2846</v>
      </c>
      <c r="J68" s="140">
        <v>2774</v>
      </c>
      <c r="K68" s="114">
        <v>255</v>
      </c>
      <c r="L68" s="116">
        <v>9.1925018024513339</v>
      </c>
    </row>
    <row r="69" spans="1:12" s="110" customFormat="1" ht="15" customHeight="1" x14ac:dyDescent="0.2">
      <c r="A69" s="120"/>
      <c r="B69" s="119"/>
      <c r="C69" s="258"/>
      <c r="D69" s="267" t="s">
        <v>198</v>
      </c>
      <c r="E69" s="113">
        <v>57.246616044899305</v>
      </c>
      <c r="F69" s="115">
        <v>1734</v>
      </c>
      <c r="G69" s="114">
        <v>1722</v>
      </c>
      <c r="H69" s="114">
        <v>1702</v>
      </c>
      <c r="I69" s="114">
        <v>1660</v>
      </c>
      <c r="J69" s="140">
        <v>1634</v>
      </c>
      <c r="K69" s="114">
        <v>100</v>
      </c>
      <c r="L69" s="116">
        <v>6.119951040391677</v>
      </c>
    </row>
    <row r="70" spans="1:12" s="110" customFormat="1" ht="15" customHeight="1" x14ac:dyDescent="0.2">
      <c r="A70" s="120"/>
      <c r="B70" s="119"/>
      <c r="C70" s="258"/>
      <c r="D70" s="267" t="s">
        <v>199</v>
      </c>
      <c r="E70" s="113">
        <v>42.753383955100695</v>
      </c>
      <c r="F70" s="115">
        <v>1295</v>
      </c>
      <c r="G70" s="114">
        <v>1281</v>
      </c>
      <c r="H70" s="114">
        <v>1233</v>
      </c>
      <c r="I70" s="114">
        <v>1186</v>
      </c>
      <c r="J70" s="140">
        <v>1140</v>
      </c>
      <c r="K70" s="114">
        <v>155</v>
      </c>
      <c r="L70" s="116">
        <v>13.596491228070175</v>
      </c>
    </row>
    <row r="71" spans="1:12" s="110" customFormat="1" ht="15" customHeight="1" x14ac:dyDescent="0.2">
      <c r="A71" s="120"/>
      <c r="B71" s="119"/>
      <c r="C71" s="258"/>
      <c r="D71" s="110" t="s">
        <v>203</v>
      </c>
      <c r="E71" s="113">
        <v>77.546645034187037</v>
      </c>
      <c r="F71" s="115">
        <v>13383</v>
      </c>
      <c r="G71" s="114">
        <v>13529</v>
      </c>
      <c r="H71" s="114">
        <v>13680</v>
      </c>
      <c r="I71" s="114">
        <v>13670</v>
      </c>
      <c r="J71" s="140">
        <v>13893</v>
      </c>
      <c r="K71" s="114">
        <v>-510</v>
      </c>
      <c r="L71" s="116">
        <v>-3.6709134096307494</v>
      </c>
    </row>
    <row r="72" spans="1:12" s="110" customFormat="1" ht="15" customHeight="1" x14ac:dyDescent="0.2">
      <c r="A72" s="120"/>
      <c r="B72" s="119"/>
      <c r="C72" s="258"/>
      <c r="D72" s="267" t="s">
        <v>198</v>
      </c>
      <c r="E72" s="113">
        <v>66.554584173952023</v>
      </c>
      <c r="F72" s="115">
        <v>8907</v>
      </c>
      <c r="G72" s="114">
        <v>9035</v>
      </c>
      <c r="H72" s="114">
        <v>9201</v>
      </c>
      <c r="I72" s="114">
        <v>9234</v>
      </c>
      <c r="J72" s="140">
        <v>9423</v>
      </c>
      <c r="K72" s="114">
        <v>-516</v>
      </c>
      <c r="L72" s="116">
        <v>-5.4759630690862782</v>
      </c>
    </row>
    <row r="73" spans="1:12" s="110" customFormat="1" ht="15" customHeight="1" x14ac:dyDescent="0.2">
      <c r="A73" s="120"/>
      <c r="B73" s="119"/>
      <c r="C73" s="258"/>
      <c r="D73" s="267" t="s">
        <v>199</v>
      </c>
      <c r="E73" s="113">
        <v>33.44541582604797</v>
      </c>
      <c r="F73" s="115">
        <v>4476</v>
      </c>
      <c r="G73" s="114">
        <v>4494</v>
      </c>
      <c r="H73" s="114">
        <v>4479</v>
      </c>
      <c r="I73" s="114">
        <v>4436</v>
      </c>
      <c r="J73" s="140">
        <v>4470</v>
      </c>
      <c r="K73" s="114">
        <v>6</v>
      </c>
      <c r="L73" s="116">
        <v>0.13422818791946309</v>
      </c>
    </row>
    <row r="74" spans="1:12" s="110" customFormat="1" ht="15" customHeight="1" x14ac:dyDescent="0.2">
      <c r="A74" s="120"/>
      <c r="B74" s="119"/>
      <c r="C74" s="258"/>
      <c r="D74" s="110" t="s">
        <v>204</v>
      </c>
      <c r="E74" s="113">
        <v>4.9020744002781322</v>
      </c>
      <c r="F74" s="115">
        <v>846</v>
      </c>
      <c r="G74" s="114">
        <v>835</v>
      </c>
      <c r="H74" s="114">
        <v>841</v>
      </c>
      <c r="I74" s="114">
        <v>843</v>
      </c>
      <c r="J74" s="140">
        <v>832</v>
      </c>
      <c r="K74" s="114">
        <v>14</v>
      </c>
      <c r="L74" s="116">
        <v>1.6826923076923077</v>
      </c>
    </row>
    <row r="75" spans="1:12" s="110" customFormat="1" ht="15" customHeight="1" x14ac:dyDescent="0.2">
      <c r="A75" s="120"/>
      <c r="B75" s="119"/>
      <c r="C75" s="258"/>
      <c r="D75" s="267" t="s">
        <v>198</v>
      </c>
      <c r="E75" s="113">
        <v>64.420803782505914</v>
      </c>
      <c r="F75" s="115">
        <v>545</v>
      </c>
      <c r="G75" s="114">
        <v>551</v>
      </c>
      <c r="H75" s="114">
        <v>558</v>
      </c>
      <c r="I75" s="114">
        <v>559</v>
      </c>
      <c r="J75" s="140">
        <v>560</v>
      </c>
      <c r="K75" s="114">
        <v>-15</v>
      </c>
      <c r="L75" s="116">
        <v>-2.6785714285714284</v>
      </c>
    </row>
    <row r="76" spans="1:12" s="110" customFormat="1" ht="15" customHeight="1" x14ac:dyDescent="0.2">
      <c r="A76" s="120"/>
      <c r="B76" s="119"/>
      <c r="C76" s="258"/>
      <c r="D76" s="267" t="s">
        <v>199</v>
      </c>
      <c r="E76" s="113">
        <v>35.579196217494086</v>
      </c>
      <c r="F76" s="115">
        <v>301</v>
      </c>
      <c r="G76" s="114">
        <v>284</v>
      </c>
      <c r="H76" s="114">
        <v>283</v>
      </c>
      <c r="I76" s="114">
        <v>284</v>
      </c>
      <c r="J76" s="140">
        <v>272</v>
      </c>
      <c r="K76" s="114">
        <v>29</v>
      </c>
      <c r="L76" s="116">
        <v>10.661764705882353</v>
      </c>
    </row>
    <row r="77" spans="1:12" s="110" customFormat="1" ht="15" customHeight="1" x14ac:dyDescent="0.2">
      <c r="A77" s="534"/>
      <c r="B77" s="119" t="s">
        <v>205</v>
      </c>
      <c r="C77" s="268"/>
      <c r="D77" s="182"/>
      <c r="E77" s="113">
        <v>13.22162183638603</v>
      </c>
      <c r="F77" s="115">
        <v>13311</v>
      </c>
      <c r="G77" s="114">
        <v>13117</v>
      </c>
      <c r="H77" s="114">
        <v>13599</v>
      </c>
      <c r="I77" s="114">
        <v>13416</v>
      </c>
      <c r="J77" s="140">
        <v>13185</v>
      </c>
      <c r="K77" s="114">
        <v>126</v>
      </c>
      <c r="L77" s="116">
        <v>0.95563139931740615</v>
      </c>
    </row>
    <row r="78" spans="1:12" s="110" customFormat="1" ht="15" customHeight="1" x14ac:dyDescent="0.2">
      <c r="A78" s="120"/>
      <c r="B78" s="119"/>
      <c r="C78" s="268" t="s">
        <v>106</v>
      </c>
      <c r="D78" s="182"/>
      <c r="E78" s="113">
        <v>69.025617909999255</v>
      </c>
      <c r="F78" s="115">
        <v>9188</v>
      </c>
      <c r="G78" s="114">
        <v>8997</v>
      </c>
      <c r="H78" s="114">
        <v>9382</v>
      </c>
      <c r="I78" s="114">
        <v>9247</v>
      </c>
      <c r="J78" s="140">
        <v>9049</v>
      </c>
      <c r="K78" s="114">
        <v>139</v>
      </c>
      <c r="L78" s="116">
        <v>1.5360813349541387</v>
      </c>
    </row>
    <row r="79" spans="1:12" s="110" customFormat="1" ht="15" customHeight="1" x14ac:dyDescent="0.2">
      <c r="A79" s="123"/>
      <c r="B79" s="124"/>
      <c r="C79" s="260" t="s">
        <v>107</v>
      </c>
      <c r="D79" s="261"/>
      <c r="E79" s="125">
        <v>30.974382090000752</v>
      </c>
      <c r="F79" s="143">
        <v>4123</v>
      </c>
      <c r="G79" s="144">
        <v>4120</v>
      </c>
      <c r="H79" s="144">
        <v>4217</v>
      </c>
      <c r="I79" s="144">
        <v>4169</v>
      </c>
      <c r="J79" s="145">
        <v>4136</v>
      </c>
      <c r="K79" s="144">
        <v>-13</v>
      </c>
      <c r="L79" s="146">
        <v>-0.31431334622823986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100676</v>
      </c>
      <c r="E11" s="114">
        <v>101344</v>
      </c>
      <c r="F11" s="114">
        <v>102564</v>
      </c>
      <c r="G11" s="114">
        <v>101095</v>
      </c>
      <c r="H11" s="140">
        <v>100967</v>
      </c>
      <c r="I11" s="115">
        <v>-291</v>
      </c>
      <c r="J11" s="116">
        <v>-0.28821298047877031</v>
      </c>
    </row>
    <row r="12" spans="1:15" s="110" customFormat="1" ht="24.95" customHeight="1" x14ac:dyDescent="0.2">
      <c r="A12" s="193" t="s">
        <v>132</v>
      </c>
      <c r="B12" s="194" t="s">
        <v>133</v>
      </c>
      <c r="C12" s="113">
        <v>0.3605625968453256</v>
      </c>
      <c r="D12" s="115">
        <v>363</v>
      </c>
      <c r="E12" s="114">
        <v>312</v>
      </c>
      <c r="F12" s="114">
        <v>441</v>
      </c>
      <c r="G12" s="114">
        <v>415</v>
      </c>
      <c r="H12" s="140">
        <v>340</v>
      </c>
      <c r="I12" s="115">
        <v>23</v>
      </c>
      <c r="J12" s="116">
        <v>6.7647058823529411</v>
      </c>
    </row>
    <row r="13" spans="1:15" s="110" customFormat="1" ht="24.95" customHeight="1" x14ac:dyDescent="0.2">
      <c r="A13" s="193" t="s">
        <v>134</v>
      </c>
      <c r="B13" s="199" t="s">
        <v>214</v>
      </c>
      <c r="C13" s="113">
        <v>1.9230005165084032</v>
      </c>
      <c r="D13" s="115">
        <v>1936</v>
      </c>
      <c r="E13" s="114">
        <v>1968</v>
      </c>
      <c r="F13" s="114">
        <v>1984</v>
      </c>
      <c r="G13" s="114">
        <v>1945</v>
      </c>
      <c r="H13" s="140">
        <v>1957</v>
      </c>
      <c r="I13" s="115">
        <v>-21</v>
      </c>
      <c r="J13" s="116">
        <v>-1.0730710270822688</v>
      </c>
    </row>
    <row r="14" spans="1:15" s="287" customFormat="1" ht="24" customHeight="1" x14ac:dyDescent="0.2">
      <c r="A14" s="193" t="s">
        <v>215</v>
      </c>
      <c r="B14" s="199" t="s">
        <v>137</v>
      </c>
      <c r="C14" s="113">
        <v>20.744765385990704</v>
      </c>
      <c r="D14" s="115">
        <v>20885</v>
      </c>
      <c r="E14" s="114">
        <v>21736</v>
      </c>
      <c r="F14" s="114">
        <v>22267</v>
      </c>
      <c r="G14" s="114">
        <v>23157</v>
      </c>
      <c r="H14" s="140">
        <v>23443</v>
      </c>
      <c r="I14" s="115">
        <v>-2558</v>
      </c>
      <c r="J14" s="116">
        <v>-10.911572750927782</v>
      </c>
      <c r="K14" s="110"/>
      <c r="L14" s="110"/>
      <c r="M14" s="110"/>
      <c r="N14" s="110"/>
      <c r="O14" s="110"/>
    </row>
    <row r="15" spans="1:15" s="110" customFormat="1" ht="24.75" customHeight="1" x14ac:dyDescent="0.2">
      <c r="A15" s="193" t="s">
        <v>216</v>
      </c>
      <c r="B15" s="199" t="s">
        <v>217</v>
      </c>
      <c r="C15" s="113">
        <v>2.439508919702809</v>
      </c>
      <c r="D15" s="115">
        <v>2456</v>
      </c>
      <c r="E15" s="114">
        <v>2464</v>
      </c>
      <c r="F15" s="114">
        <v>2462</v>
      </c>
      <c r="G15" s="114">
        <v>2505</v>
      </c>
      <c r="H15" s="140">
        <v>2521</v>
      </c>
      <c r="I15" s="115">
        <v>-65</v>
      </c>
      <c r="J15" s="116">
        <v>-2.5783419278064259</v>
      </c>
    </row>
    <row r="16" spans="1:15" s="287" customFormat="1" ht="24.95" customHeight="1" x14ac:dyDescent="0.2">
      <c r="A16" s="193" t="s">
        <v>218</v>
      </c>
      <c r="B16" s="199" t="s">
        <v>141</v>
      </c>
      <c r="C16" s="113">
        <v>16.184592157018553</v>
      </c>
      <c r="D16" s="115">
        <v>16294</v>
      </c>
      <c r="E16" s="114">
        <v>17141</v>
      </c>
      <c r="F16" s="114">
        <v>17645</v>
      </c>
      <c r="G16" s="114">
        <v>18522</v>
      </c>
      <c r="H16" s="140">
        <v>18784</v>
      </c>
      <c r="I16" s="115">
        <v>-2490</v>
      </c>
      <c r="J16" s="116">
        <v>-13.25596252129472</v>
      </c>
      <c r="K16" s="110"/>
      <c r="L16" s="110"/>
      <c r="M16" s="110"/>
      <c r="N16" s="110"/>
      <c r="O16" s="110"/>
    </row>
    <row r="17" spans="1:15" s="110" customFormat="1" ht="24.95" customHeight="1" x14ac:dyDescent="0.2">
      <c r="A17" s="193" t="s">
        <v>219</v>
      </c>
      <c r="B17" s="199" t="s">
        <v>220</v>
      </c>
      <c r="C17" s="113">
        <v>2.1206643092693391</v>
      </c>
      <c r="D17" s="115">
        <v>2135</v>
      </c>
      <c r="E17" s="114">
        <v>2131</v>
      </c>
      <c r="F17" s="114">
        <v>2160</v>
      </c>
      <c r="G17" s="114">
        <v>2130</v>
      </c>
      <c r="H17" s="140">
        <v>2138</v>
      </c>
      <c r="I17" s="115">
        <v>-3</v>
      </c>
      <c r="J17" s="116">
        <v>-0.1403180542563143</v>
      </c>
    </row>
    <row r="18" spans="1:15" s="287" customFormat="1" ht="24.95" customHeight="1" x14ac:dyDescent="0.2">
      <c r="A18" s="201" t="s">
        <v>144</v>
      </c>
      <c r="B18" s="202" t="s">
        <v>145</v>
      </c>
      <c r="C18" s="113">
        <v>6.2845166673288571</v>
      </c>
      <c r="D18" s="115">
        <v>6327</v>
      </c>
      <c r="E18" s="114">
        <v>6164</v>
      </c>
      <c r="F18" s="114">
        <v>6297</v>
      </c>
      <c r="G18" s="114">
        <v>6166</v>
      </c>
      <c r="H18" s="140">
        <v>5952</v>
      </c>
      <c r="I18" s="115">
        <v>375</v>
      </c>
      <c r="J18" s="116">
        <v>6.300403225806452</v>
      </c>
      <c r="K18" s="110"/>
      <c r="L18" s="110"/>
      <c r="M18" s="110"/>
      <c r="N18" s="110"/>
      <c r="O18" s="110"/>
    </row>
    <row r="19" spans="1:15" s="110" customFormat="1" ht="24.95" customHeight="1" x14ac:dyDescent="0.2">
      <c r="A19" s="193" t="s">
        <v>146</v>
      </c>
      <c r="B19" s="199" t="s">
        <v>147</v>
      </c>
      <c r="C19" s="113">
        <v>13.433191624617585</v>
      </c>
      <c r="D19" s="115">
        <v>13524</v>
      </c>
      <c r="E19" s="114">
        <v>13461</v>
      </c>
      <c r="F19" s="114">
        <v>13810</v>
      </c>
      <c r="G19" s="114">
        <v>13424</v>
      </c>
      <c r="H19" s="140">
        <v>13528</v>
      </c>
      <c r="I19" s="115">
        <v>-4</v>
      </c>
      <c r="J19" s="116">
        <v>-2.956830277942046E-2</v>
      </c>
    </row>
    <row r="20" spans="1:15" s="287" customFormat="1" ht="24.95" customHeight="1" x14ac:dyDescent="0.2">
      <c r="A20" s="193" t="s">
        <v>148</v>
      </c>
      <c r="B20" s="199" t="s">
        <v>149</v>
      </c>
      <c r="C20" s="113">
        <v>15.033374389129484</v>
      </c>
      <c r="D20" s="115">
        <v>15135</v>
      </c>
      <c r="E20" s="114">
        <v>14788</v>
      </c>
      <c r="F20" s="114">
        <v>14959</v>
      </c>
      <c r="G20" s="114">
        <v>14603</v>
      </c>
      <c r="H20" s="140">
        <v>14354</v>
      </c>
      <c r="I20" s="115">
        <v>781</v>
      </c>
      <c r="J20" s="116">
        <v>5.4409920579629372</v>
      </c>
      <c r="K20" s="110"/>
      <c r="L20" s="110"/>
      <c r="M20" s="110"/>
      <c r="N20" s="110"/>
      <c r="O20" s="110"/>
    </row>
    <row r="21" spans="1:15" s="110" customFormat="1" ht="24.95" customHeight="1" x14ac:dyDescent="0.2">
      <c r="A21" s="201" t="s">
        <v>150</v>
      </c>
      <c r="B21" s="202" t="s">
        <v>151</v>
      </c>
      <c r="C21" s="113">
        <v>2.8388096467877149</v>
      </c>
      <c r="D21" s="115">
        <v>2858</v>
      </c>
      <c r="E21" s="114">
        <v>2913</v>
      </c>
      <c r="F21" s="114">
        <v>2930</v>
      </c>
      <c r="G21" s="114">
        <v>2988</v>
      </c>
      <c r="H21" s="140">
        <v>2926</v>
      </c>
      <c r="I21" s="115">
        <v>-68</v>
      </c>
      <c r="J21" s="116">
        <v>-2.3239917976760083</v>
      </c>
    </row>
    <row r="22" spans="1:15" s="110" customFormat="1" ht="24.95" customHeight="1" x14ac:dyDescent="0.2">
      <c r="A22" s="201" t="s">
        <v>152</v>
      </c>
      <c r="B22" s="199" t="s">
        <v>153</v>
      </c>
      <c r="C22" s="113">
        <v>3.9304302912312767</v>
      </c>
      <c r="D22" s="115">
        <v>3957</v>
      </c>
      <c r="E22" s="114">
        <v>3992</v>
      </c>
      <c r="F22" s="114">
        <v>4019</v>
      </c>
      <c r="G22" s="114">
        <v>3915</v>
      </c>
      <c r="H22" s="140">
        <v>3886</v>
      </c>
      <c r="I22" s="115">
        <v>71</v>
      </c>
      <c r="J22" s="116">
        <v>1.827071538857437</v>
      </c>
    </row>
    <row r="23" spans="1:15" s="110" customFormat="1" ht="24.95" customHeight="1" x14ac:dyDescent="0.2">
      <c r="A23" s="193" t="s">
        <v>154</v>
      </c>
      <c r="B23" s="199" t="s">
        <v>155</v>
      </c>
      <c r="C23" s="113">
        <v>1.8216854066510391</v>
      </c>
      <c r="D23" s="115">
        <v>1834</v>
      </c>
      <c r="E23" s="114">
        <v>1870</v>
      </c>
      <c r="F23" s="114">
        <v>1905</v>
      </c>
      <c r="G23" s="114">
        <v>1904</v>
      </c>
      <c r="H23" s="140">
        <v>1929</v>
      </c>
      <c r="I23" s="115">
        <v>-95</v>
      </c>
      <c r="J23" s="116">
        <v>-4.9248315189217209</v>
      </c>
    </row>
    <row r="24" spans="1:15" s="110" customFormat="1" ht="24.95" customHeight="1" x14ac:dyDescent="0.2">
      <c r="A24" s="193" t="s">
        <v>156</v>
      </c>
      <c r="B24" s="199" t="s">
        <v>221</v>
      </c>
      <c r="C24" s="113">
        <v>6.1206245778537092</v>
      </c>
      <c r="D24" s="115">
        <v>6162</v>
      </c>
      <c r="E24" s="114">
        <v>5854</v>
      </c>
      <c r="F24" s="114">
        <v>5859</v>
      </c>
      <c r="G24" s="114">
        <v>5094</v>
      </c>
      <c r="H24" s="140">
        <v>5266</v>
      </c>
      <c r="I24" s="115">
        <v>896</v>
      </c>
      <c r="J24" s="116">
        <v>17.014812001519179</v>
      </c>
    </row>
    <row r="25" spans="1:15" s="110" customFormat="1" ht="24.95" customHeight="1" x14ac:dyDescent="0.2">
      <c r="A25" s="193" t="s">
        <v>222</v>
      </c>
      <c r="B25" s="204" t="s">
        <v>159</v>
      </c>
      <c r="C25" s="113">
        <v>5.5703444713735148</v>
      </c>
      <c r="D25" s="115">
        <v>5608</v>
      </c>
      <c r="E25" s="114">
        <v>5679</v>
      </c>
      <c r="F25" s="114">
        <v>5751</v>
      </c>
      <c r="G25" s="114">
        <v>5755</v>
      </c>
      <c r="H25" s="140">
        <v>5666</v>
      </c>
      <c r="I25" s="115">
        <v>-58</v>
      </c>
      <c r="J25" s="116">
        <v>-1.0236498411577832</v>
      </c>
    </row>
    <row r="26" spans="1:15" s="110" customFormat="1" ht="24.95" customHeight="1" x14ac:dyDescent="0.2">
      <c r="A26" s="201">
        <v>782.78300000000002</v>
      </c>
      <c r="B26" s="203" t="s">
        <v>160</v>
      </c>
      <c r="C26" s="113">
        <v>2.1494695856013348</v>
      </c>
      <c r="D26" s="115">
        <v>2164</v>
      </c>
      <c r="E26" s="114">
        <v>2566</v>
      </c>
      <c r="F26" s="114">
        <v>2387</v>
      </c>
      <c r="G26" s="114">
        <v>2212</v>
      </c>
      <c r="H26" s="140">
        <v>2228</v>
      </c>
      <c r="I26" s="115">
        <v>-64</v>
      </c>
      <c r="J26" s="116">
        <v>-2.8725314183123878</v>
      </c>
    </row>
    <row r="27" spans="1:15" s="110" customFormat="1" ht="24.95" customHeight="1" x14ac:dyDescent="0.2">
      <c r="A27" s="193" t="s">
        <v>161</v>
      </c>
      <c r="B27" s="199" t="s">
        <v>223</v>
      </c>
      <c r="C27" s="113">
        <v>5.5852437522348923</v>
      </c>
      <c r="D27" s="115">
        <v>5623</v>
      </c>
      <c r="E27" s="114">
        <v>5625</v>
      </c>
      <c r="F27" s="114">
        <v>5604</v>
      </c>
      <c r="G27" s="114">
        <v>5470</v>
      </c>
      <c r="H27" s="140">
        <v>5441</v>
      </c>
      <c r="I27" s="115">
        <v>182</v>
      </c>
      <c r="J27" s="116">
        <v>3.3449733504870429</v>
      </c>
    </row>
    <row r="28" spans="1:15" s="110" customFormat="1" ht="24.95" customHeight="1" x14ac:dyDescent="0.2">
      <c r="A28" s="193" t="s">
        <v>163</v>
      </c>
      <c r="B28" s="199" t="s">
        <v>164</v>
      </c>
      <c r="C28" s="113">
        <v>2.0243156263657673</v>
      </c>
      <c r="D28" s="115">
        <v>2038</v>
      </c>
      <c r="E28" s="114">
        <v>1988</v>
      </c>
      <c r="F28" s="114">
        <v>1949</v>
      </c>
      <c r="G28" s="114">
        <v>1868</v>
      </c>
      <c r="H28" s="140">
        <v>1897</v>
      </c>
      <c r="I28" s="115">
        <v>141</v>
      </c>
      <c r="J28" s="116">
        <v>7.4327886136004215</v>
      </c>
    </row>
    <row r="29" spans="1:15" s="110" customFormat="1" ht="24.95" customHeight="1" x14ac:dyDescent="0.2">
      <c r="A29" s="193">
        <v>86</v>
      </c>
      <c r="B29" s="199" t="s">
        <v>165</v>
      </c>
      <c r="C29" s="113">
        <v>5.4451905121379474</v>
      </c>
      <c r="D29" s="115">
        <v>5482</v>
      </c>
      <c r="E29" s="114">
        <v>5556</v>
      </c>
      <c r="F29" s="114">
        <v>5524</v>
      </c>
      <c r="G29" s="114">
        <v>5428</v>
      </c>
      <c r="H29" s="140">
        <v>5363</v>
      </c>
      <c r="I29" s="115">
        <v>119</v>
      </c>
      <c r="J29" s="116">
        <v>2.2189073279880662</v>
      </c>
    </row>
    <row r="30" spans="1:15" s="110" customFormat="1" ht="24.95" customHeight="1" x14ac:dyDescent="0.2">
      <c r="A30" s="193">
        <v>87.88</v>
      </c>
      <c r="B30" s="204" t="s">
        <v>166</v>
      </c>
      <c r="C30" s="113">
        <v>4.7330048869641228</v>
      </c>
      <c r="D30" s="115">
        <v>4765</v>
      </c>
      <c r="E30" s="114">
        <v>4777</v>
      </c>
      <c r="F30" s="114">
        <v>4738</v>
      </c>
      <c r="G30" s="114">
        <v>4679</v>
      </c>
      <c r="H30" s="140">
        <v>4643</v>
      </c>
      <c r="I30" s="115">
        <v>122</v>
      </c>
      <c r="J30" s="116">
        <v>2.6276114581089813</v>
      </c>
    </row>
    <row r="31" spans="1:15" s="110" customFormat="1" ht="24.95" customHeight="1" x14ac:dyDescent="0.2">
      <c r="A31" s="193" t="s">
        <v>167</v>
      </c>
      <c r="B31" s="199" t="s">
        <v>168</v>
      </c>
      <c r="C31" s="113">
        <v>2.0014700623783224</v>
      </c>
      <c r="D31" s="115">
        <v>2015</v>
      </c>
      <c r="E31" s="114">
        <v>2095</v>
      </c>
      <c r="F31" s="114">
        <v>2140</v>
      </c>
      <c r="G31" s="114">
        <v>2072</v>
      </c>
      <c r="H31" s="140">
        <v>2148</v>
      </c>
      <c r="I31" s="115">
        <v>-133</v>
      </c>
      <c r="J31" s="116">
        <v>-6.1918063314711356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0.3605625968453256</v>
      </c>
      <c r="D34" s="115">
        <v>363</v>
      </c>
      <c r="E34" s="114">
        <v>312</v>
      </c>
      <c r="F34" s="114">
        <v>441</v>
      </c>
      <c r="G34" s="114">
        <v>415</v>
      </c>
      <c r="H34" s="140">
        <v>340</v>
      </c>
      <c r="I34" s="115">
        <v>23</v>
      </c>
      <c r="J34" s="116">
        <v>6.7647058823529411</v>
      </c>
    </row>
    <row r="35" spans="1:10" s="110" customFormat="1" ht="24.95" customHeight="1" x14ac:dyDescent="0.2">
      <c r="A35" s="292" t="s">
        <v>171</v>
      </c>
      <c r="B35" s="293" t="s">
        <v>172</v>
      </c>
      <c r="C35" s="113">
        <v>28.952282569827965</v>
      </c>
      <c r="D35" s="115">
        <v>29148</v>
      </c>
      <c r="E35" s="114">
        <v>29868</v>
      </c>
      <c r="F35" s="114">
        <v>30548</v>
      </c>
      <c r="G35" s="114">
        <v>31268</v>
      </c>
      <c r="H35" s="140">
        <v>31352</v>
      </c>
      <c r="I35" s="115">
        <v>-2204</v>
      </c>
      <c r="J35" s="116">
        <v>-7.0298545547333502</v>
      </c>
    </row>
    <row r="36" spans="1:10" s="110" customFormat="1" ht="24.95" customHeight="1" x14ac:dyDescent="0.2">
      <c r="A36" s="294" t="s">
        <v>173</v>
      </c>
      <c r="B36" s="295" t="s">
        <v>174</v>
      </c>
      <c r="C36" s="125">
        <v>70.687154833326716</v>
      </c>
      <c r="D36" s="143">
        <v>71165</v>
      </c>
      <c r="E36" s="144">
        <v>71164</v>
      </c>
      <c r="F36" s="144">
        <v>71575</v>
      </c>
      <c r="G36" s="144">
        <v>69412</v>
      </c>
      <c r="H36" s="145">
        <v>69275</v>
      </c>
      <c r="I36" s="143">
        <v>1890</v>
      </c>
      <c r="J36" s="146">
        <v>2.7282569469505593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2020-09-25T08:40:53Z</dcterms:created>
  <dcterms:modified xsi:type="dcterms:W3CDTF">2020-09-28T08:08:23Z</dcterms:modified>
</cp:coreProperties>
</file>