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G28" i="24" s="1"/>
  <c r="C27" i="24"/>
  <c r="C26" i="24"/>
  <c r="G26" i="24" s="1"/>
  <c r="C25" i="24"/>
  <c r="C24" i="24"/>
  <c r="C23" i="24"/>
  <c r="C22" i="24"/>
  <c r="C21" i="24"/>
  <c r="C20" i="24"/>
  <c r="G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7" i="24"/>
  <c r="J7" i="24"/>
  <c r="H7" i="24"/>
  <c r="K7" i="24"/>
  <c r="F7" i="24"/>
  <c r="D9" i="24"/>
  <c r="J9" i="24"/>
  <c r="H9" i="24"/>
  <c r="K9" i="24"/>
  <c r="F9" i="24"/>
  <c r="K26" i="24"/>
  <c r="H26" i="24"/>
  <c r="F26" i="24"/>
  <c r="D26" i="24"/>
  <c r="J26" i="24"/>
  <c r="D21" i="24"/>
  <c r="J21" i="24"/>
  <c r="H21" i="24"/>
  <c r="K21" i="24"/>
  <c r="F21" i="24"/>
  <c r="D27" i="24"/>
  <c r="J27" i="24"/>
  <c r="H27" i="24"/>
  <c r="K27" i="24"/>
  <c r="F27" i="24"/>
  <c r="K30" i="24"/>
  <c r="H30" i="24"/>
  <c r="F30" i="24"/>
  <c r="D30" i="24"/>
  <c r="J30" i="24"/>
  <c r="D33" i="24"/>
  <c r="J33" i="24"/>
  <c r="H33" i="24"/>
  <c r="K33" i="24"/>
  <c r="F33" i="24"/>
  <c r="D15" i="24"/>
  <c r="J15" i="24"/>
  <c r="H15" i="24"/>
  <c r="K15" i="24"/>
  <c r="F15" i="24"/>
  <c r="K18" i="24"/>
  <c r="H18" i="24"/>
  <c r="F18" i="24"/>
  <c r="D18" i="24"/>
  <c r="J18" i="24"/>
  <c r="K24" i="24"/>
  <c r="H24" i="24"/>
  <c r="F24" i="24"/>
  <c r="D24" i="24"/>
  <c r="J24" i="24"/>
  <c r="G25" i="24"/>
  <c r="M25" i="24"/>
  <c r="E25" i="24"/>
  <c r="L25" i="24"/>
  <c r="I25" i="24"/>
  <c r="G31" i="24"/>
  <c r="M31" i="24"/>
  <c r="E31" i="24"/>
  <c r="L31" i="24"/>
  <c r="I31" i="24"/>
  <c r="M38" i="24"/>
  <c r="E38" i="24"/>
  <c r="G38" i="24"/>
  <c r="L38" i="24"/>
  <c r="I38" i="24"/>
  <c r="K38" i="24"/>
  <c r="J38" i="24"/>
  <c r="H38" i="24"/>
  <c r="F38" i="24"/>
  <c r="D38" i="24"/>
  <c r="G7" i="24"/>
  <c r="M7" i="24"/>
  <c r="E7" i="24"/>
  <c r="L7" i="24"/>
  <c r="I7" i="24"/>
  <c r="G19" i="24"/>
  <c r="M19" i="24"/>
  <c r="E19" i="24"/>
  <c r="L19" i="24"/>
  <c r="I19" i="24"/>
  <c r="I22" i="24"/>
  <c r="M22" i="24"/>
  <c r="E22" i="24"/>
  <c r="L22" i="24"/>
  <c r="G22" i="24"/>
  <c r="D19" i="24"/>
  <c r="J19" i="24"/>
  <c r="H19" i="24"/>
  <c r="K19" i="24"/>
  <c r="F19" i="24"/>
  <c r="K22" i="24"/>
  <c r="H22" i="24"/>
  <c r="F22" i="24"/>
  <c r="D22" i="24"/>
  <c r="J22" i="24"/>
  <c r="D25" i="24"/>
  <c r="J25" i="24"/>
  <c r="H25" i="24"/>
  <c r="K25" i="24"/>
  <c r="F25" i="24"/>
  <c r="K28" i="24"/>
  <c r="H28" i="24"/>
  <c r="F28" i="24"/>
  <c r="D28" i="24"/>
  <c r="J28" i="24"/>
  <c r="D31" i="24"/>
  <c r="J31" i="24"/>
  <c r="H31" i="24"/>
  <c r="K31" i="24"/>
  <c r="F31" i="24"/>
  <c r="K34" i="24"/>
  <c r="H34" i="24"/>
  <c r="F34" i="24"/>
  <c r="D34" i="24"/>
  <c r="J34" i="24"/>
  <c r="K16" i="24"/>
  <c r="H16" i="24"/>
  <c r="F16" i="24"/>
  <c r="D16" i="24"/>
  <c r="J16" i="24"/>
  <c r="I8" i="24"/>
  <c r="M8" i="24"/>
  <c r="E8" i="24"/>
  <c r="L8" i="24"/>
  <c r="G8" i="24"/>
  <c r="G17" i="24"/>
  <c r="M17" i="24"/>
  <c r="E17" i="24"/>
  <c r="L17" i="24"/>
  <c r="I17" i="24"/>
  <c r="G23" i="24"/>
  <c r="M23" i="24"/>
  <c r="E23" i="24"/>
  <c r="L23" i="24"/>
  <c r="I23" i="24"/>
  <c r="G29" i="24"/>
  <c r="M29" i="24"/>
  <c r="E29" i="24"/>
  <c r="L29" i="24"/>
  <c r="I29" i="24"/>
  <c r="G35" i="24"/>
  <c r="M35" i="24"/>
  <c r="E35" i="24"/>
  <c r="L35" i="24"/>
  <c r="I35" i="24"/>
  <c r="D29" i="24"/>
  <c r="J29" i="24"/>
  <c r="H29" i="24"/>
  <c r="K29" i="24"/>
  <c r="F29" i="24"/>
  <c r="D35" i="24"/>
  <c r="J35" i="24"/>
  <c r="H35" i="24"/>
  <c r="K35" i="24"/>
  <c r="F35" i="24"/>
  <c r="B45" i="24"/>
  <c r="B39" i="24"/>
  <c r="G9" i="24"/>
  <c r="M9" i="24"/>
  <c r="E9" i="24"/>
  <c r="L9" i="24"/>
  <c r="I9" i="24"/>
  <c r="C14" i="24"/>
  <c r="C6" i="24"/>
  <c r="B14" i="24"/>
  <c r="B6" i="24"/>
  <c r="D17" i="24"/>
  <c r="J17" i="24"/>
  <c r="H17" i="24"/>
  <c r="K17" i="24"/>
  <c r="F17" i="24"/>
  <c r="K20" i="24"/>
  <c r="H20" i="24"/>
  <c r="F20" i="24"/>
  <c r="D20" i="24"/>
  <c r="J20" i="24"/>
  <c r="D23" i="24"/>
  <c r="J23" i="24"/>
  <c r="H23" i="24"/>
  <c r="K23" i="24"/>
  <c r="F23" i="24"/>
  <c r="K32" i="24"/>
  <c r="H32" i="24"/>
  <c r="F32" i="24"/>
  <c r="D32" i="24"/>
  <c r="J32" i="24"/>
  <c r="G33" i="24"/>
  <c r="M33" i="24"/>
  <c r="E33" i="24"/>
  <c r="L33" i="24"/>
  <c r="I33" i="24"/>
  <c r="G15" i="24"/>
  <c r="M15" i="24"/>
  <c r="E15" i="24"/>
  <c r="L15" i="24"/>
  <c r="I15" i="24"/>
  <c r="G21" i="24"/>
  <c r="M21" i="24"/>
  <c r="E21" i="24"/>
  <c r="L21" i="24"/>
  <c r="I21" i="24"/>
  <c r="G27" i="24"/>
  <c r="M27" i="24"/>
  <c r="E27" i="24"/>
  <c r="L27" i="24"/>
  <c r="I27" i="24"/>
  <c r="I30" i="24"/>
  <c r="M30" i="24"/>
  <c r="E30" i="24"/>
  <c r="L30" i="24"/>
  <c r="G30" i="24"/>
  <c r="F37" i="24"/>
  <c r="D37" i="24"/>
  <c r="K37" i="24"/>
  <c r="J37" i="24"/>
  <c r="I16" i="24"/>
  <c r="M16" i="24"/>
  <c r="E16" i="24"/>
  <c r="L16" i="24"/>
  <c r="I24" i="24"/>
  <c r="M24" i="24"/>
  <c r="E24" i="24"/>
  <c r="L24" i="24"/>
  <c r="I32" i="24"/>
  <c r="M32" i="24"/>
  <c r="E32" i="24"/>
  <c r="L32" i="24"/>
  <c r="E37" i="24"/>
  <c r="C45" i="24"/>
  <c r="C39" i="24"/>
  <c r="H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G16" i="24"/>
  <c r="G24" i="24"/>
  <c r="G32" i="24"/>
  <c r="I18" i="24"/>
  <c r="M18" i="24"/>
  <c r="E18" i="24"/>
  <c r="L18" i="24"/>
  <c r="I26" i="24"/>
  <c r="M26" i="24"/>
  <c r="E26" i="24"/>
  <c r="L26" i="24"/>
  <c r="I34" i="24"/>
  <c r="M34" i="24"/>
  <c r="E34" i="24"/>
  <c r="L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J77" i="24" l="1"/>
  <c r="I14" i="24"/>
  <c r="M14" i="24"/>
  <c r="E14" i="24"/>
  <c r="L14" i="24"/>
  <c r="G14" i="24"/>
  <c r="K77" i="24"/>
  <c r="I78" i="24" s="1"/>
  <c r="I39" i="24"/>
  <c r="G39" i="24"/>
  <c r="L39" i="24"/>
  <c r="M39" i="24"/>
  <c r="E39" i="24"/>
  <c r="K6" i="24"/>
  <c r="H6" i="24"/>
  <c r="D6" i="24"/>
  <c r="J6" i="24"/>
  <c r="F6" i="24"/>
  <c r="I45" i="24"/>
  <c r="G45" i="24"/>
  <c r="L45" i="24"/>
  <c r="M45" i="24"/>
  <c r="E45" i="24"/>
  <c r="K14" i="24"/>
  <c r="H14" i="24"/>
  <c r="F14" i="24"/>
  <c r="D14" i="24"/>
  <c r="J14" i="24"/>
  <c r="F39" i="24"/>
  <c r="D39" i="24"/>
  <c r="K39" i="24"/>
  <c r="J39" i="24"/>
  <c r="H39" i="24"/>
  <c r="I79" i="24"/>
  <c r="I6" i="24"/>
  <c r="M6" i="24"/>
  <c r="E6" i="24"/>
  <c r="L6" i="24"/>
  <c r="G6" i="24"/>
  <c r="H45" i="24"/>
  <c r="F45" i="24"/>
  <c r="D45" i="24"/>
  <c r="K45" i="24"/>
  <c r="J45" i="24"/>
  <c r="I81" i="24" l="1"/>
  <c r="J79" i="24"/>
  <c r="J78" i="24"/>
  <c r="I83" i="24" s="1"/>
  <c r="K79" i="24"/>
  <c r="I82" i="24" s="1"/>
  <c r="K78" i="24"/>
</calcChain>
</file>

<file path=xl/sharedStrings.xml><?xml version="1.0" encoding="utf-8"?>
<sst xmlns="http://schemas.openxmlformats.org/spreadsheetml/2006/main" count="1693" uniqueCount="520">
  <si>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</si>
  <si>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</si>
  <si>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</si>
  <si>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</si>
  <si>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</si>
  <si>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</si>
  <si>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</si>
  <si>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</si>
  <si>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</si>
  <si>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</si>
  <si>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</si>
  <si>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</si>
  <si>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</si>
  <si>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Hochtaunuskreis (06434)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</si>
  <si>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</si>
  <si>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</si>
  <si>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</si>
  <si>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</si>
  <si>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</si>
  <si>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</si>
  <si>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</si>
  <si>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</si>
  <si>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</si>
  <si>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</si>
  <si>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</si>
  <si>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</si>
  <si>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</si>
  <si>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</si>
  <si>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</si>
  <si>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</si>
  <si>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</si>
  <si>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</si>
  <si>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</si>
  <si>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</si>
  <si>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</si>
  <si>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</si>
  <si>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</si>
  <si>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</si>
  <si>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</si>
  <si>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</si>
  <si>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</si>
  <si>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</si>
  <si>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</si>
  <si>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</si>
  <si>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</si>
  <si>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</si>
  <si>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</si>
  <si>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</si>
  <si>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</si>
  <si>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</si>
  <si>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</si>
  <si>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</si>
  <si>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</si>
  <si>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</si>
  <si>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</si>
  <si>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</si>
  <si>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</si>
  <si>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</si>
  <si>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</si>
  <si>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</si>
  <si>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</si>
  <si>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</si>
  <si>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</si>
  <si>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</si>
  <si>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</si>
  <si>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</si>
  <si>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</si>
  <si>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</si>
  <si>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</si>
  <si>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</si>
  <si>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</si>
  <si>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</si>
  <si>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</si>
  <si>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</si>
  <si>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</si>
  <si>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</si>
  <si>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</si>
  <si>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</si>
  <si>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</si>
  <si>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</si>
  <si>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</si>
  <si>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</si>
  <si>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</si>
  <si>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</si>
  <si>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</si>
  <si>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</si>
  <si>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</si>
  <si>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</si>
  <si>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</si>
  <si>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</si>
  <si>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</si>
  <si>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</si>
  <si>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Hochtaunuskreis (06434);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</si>
  <si>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</si>
  <si>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</si>
  <si>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</si>
  <si>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</si>
  <si>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</si>
  <si>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</si>
  <si>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</si>
  <si>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</si>
  <si>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</si>
  <si>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</si>
  <si>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</si>
  <si>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</si>
  <si>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</si>
  <si>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</si>
  <si>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</si>
  <si>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</si>
  <si>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</si>
  <si>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</si>
  <si>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</si>
  <si>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</si>
  <si>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</si>
  <si>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</si>
  <si>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</si>
  <si>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</si>
  <si>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</si>
  <si>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</si>
  <si>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</si>
  <si>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</si>
  <si>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</si>
  <si>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</si>
  <si>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</si>
  <si>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</si>
  <si>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</si>
  <si>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</si>
  <si>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</si>
  <si>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</si>
  <si>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</si>
  <si>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</si>
  <si>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</si>
  <si>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</si>
  <si>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</si>
  <si>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</si>
  <si>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</si>
  <si>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</si>
  <si>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</si>
  <si>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</si>
  <si>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</si>
  <si>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</si>
  <si>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</si>
  <si>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</si>
  <si>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</si>
  <si>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</si>
  <si>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</si>
  <si>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</si>
  <si>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</si>
  <si>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</si>
  <si>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</si>
  <si>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</si>
  <si>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</si>
  <si>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</si>
  <si>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</si>
  <si>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</si>
  <si>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</si>
  <si>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</si>
  <si>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</si>
  <si>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</si>
  <si>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</si>
  <si>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</si>
  <si>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</si>
  <si>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</si>
  <si>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</si>
  <si>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</si>
  <si>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</si>
  <si>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</si>
  <si>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</si>
  <si>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</si>
  <si>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</si>
  <si>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</si>
  <si>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</si>
  <si>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</si>
  <si>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</si>
  <si>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</si>
  <si>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</si>
  <si>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</si>
  <si>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</si>
  <si>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</si>
  <si>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</si>
  <si>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</si>
  <si>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</si>
  <si>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</si>
  <si>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Hochtaunuskreis (06434)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</si>
  <si>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</si>
  <si>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</si>
  <si>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</si>
  <si>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</si>
  <si>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</si>
  <si>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</si>
  <si>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</si>
  <si>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</si>
  <si>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</si>
  <si>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</si>
  <si>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</si>
  <si>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</si>
  <si>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</si>
  <si>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</si>
  <si>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</si>
  <si>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</si>
  <si>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</si>
  <si>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</si>
  <si>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</si>
  <si>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</si>
  <si>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</si>
  <si>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</si>
  <si>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</si>
  <si>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</si>
  <si>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</si>
  <si>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</si>
  <si>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</si>
  <si>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</si>
  <si>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</si>
  <si>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</si>
  <si>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</si>
  <si>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</si>
  <si>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</si>
  <si>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</si>
  <si>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</si>
  <si>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</si>
  <si>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</si>
  <si>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</si>
  <si>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</si>
  <si>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</si>
  <si>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</si>
  <si>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</si>
  <si>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</si>
  <si>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</si>
  <si>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</si>
  <si>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</si>
  <si>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</si>
  <si>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</si>
  <si>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</si>
  <si>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</si>
  <si>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</si>
  <si>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</si>
  <si>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</si>
  <si>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</si>
  <si>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</si>
  <si>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</si>
  <si>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</si>
  <si>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</si>
  <si>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</si>
  <si>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</si>
  <si>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</si>
  <si>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</si>
  <si>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</si>
  <si>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</si>
  <si>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</si>
  <si>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</si>
  <si>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</si>
  <si>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</si>
  <si>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</si>
  <si>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</si>
  <si>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</si>
  <si>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</si>
  <si>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</si>
  <si>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</si>
  <si>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</si>
  <si>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</si>
  <si>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</si>
  <si>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</si>
  <si>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</si>
  <si>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</si>
  <si>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</si>
  <si>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</si>
  <si>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</si>
  <si>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</si>
  <si>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</si>
  <si>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</si>
  <si>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</si>
  <si>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</si>
  <si>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</si>
  <si>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</si>
  <si>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</si>
  <si>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</si>
  <si>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</si>
  <si>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</si>
  <si>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</si>
  <si>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</si>
  <si>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</si>
  <si>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</si>
  <si>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</si>
  <si>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</si>
  <si>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</si>
  <si>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</si>
  <si>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</si>
  <si>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</si>
  <si>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</si>
  <si>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</si>
  <si>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</si>
  <si>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</si>
  <si>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</si>
  <si>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</si>
  <si>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</si>
  <si>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</si>
  <si>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</si>
  <si>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</si>
  <si>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</si>
  <si>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</si>
  <si>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</si>
  <si>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</si>
  <si>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</si>
  <si>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</si>
  <si>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</si>
  <si>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</si>
  <si>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</si>
  <si>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</si>
  <si>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</si>
  <si>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</si>
  <si>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</si>
  <si>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</si>
  <si>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</si>
  <si>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</si>
  <si>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</si>
  <si>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</si>
  <si>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</si>
  <si>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</si>
  <si>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</si>
  <si>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</si>
  <si>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</si>
  <si>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</si>
  <si>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</si>
  <si>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</si>
  <si>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</si>
  <si>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</si>
  <si>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</si>
  <si>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</si>
  <si>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</si>
  <si>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</si>
  <si>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</si>
  <si>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</si>
  <si>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</si>
  <si>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</si>
  <si>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</si>
  <si>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</si>
  <si>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</si>
  <si>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</si>
  <si>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</si>
  <si>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</si>
  <si>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</si>
  <si>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</si>
  <si>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</si>
  <si>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</si>
  <si>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</si>
  <si>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</si>
  <si>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</si>
  <si>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</si>
  <si>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</si>
  <si>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</si>
  <si>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</si>
  <si>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</si>
  <si>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</si>
  <si>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</si>
  <si>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</si>
  <si>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</si>
  <si>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</si>
  <si>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</si>
  <si>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</si>
  <si>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</si>
  <si>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</si>
  <si>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</si>
  <si>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</si>
  <si>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</si>
  <si>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</si>
  <si>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</si>
  <si>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</si>
  <si>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</si>
  <si>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</si>
  <si>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</si>
  <si>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</si>
  <si>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</si>
  <si>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</si>
  <si>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Hochtaunuskreis (06434);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</si>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</sst>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{65FE432A-27A4-4AFD-B15C-0BCBEE3FD6D1}</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50BC-4B3B-9F7D-E5B365A9A846}"/>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{7B480399-8541-4A6B-86CE-0C5C4483DC89}</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50BC-4B3B-9F7D-E5B365A9A84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{4D174BAA-D638-40D3-A098-4FBB02FAA81B}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0BC-4B3B-9F7D-E5B365A9A84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{87E393BD-F4FE-456E-9021-9F20A78BA7D5}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0BC-4B3B-9F7D-E5B365A9A84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0.92818961587867232</c:v>
                </c:pt>
                <c:pt idx="1">
                  <c:v>1.1168123612881518</c:v>
                </c:pt>
                <c:pt idx="2">
                  <c:v>1.1186464311118853</c:v>
                </c:pt>
                <c:pt idx="3">
                  <c:v>1.0875687030768</c:v>
                </c:pt>
              </c:numCache>
            </c:numRef>
          </c:val>
          <c:extLst>
            <c:ext xmlns:c16="http://schemas.microsoft.com/office/drawing/2014/chart" uri="{C3380CC4-5D6E-409C-BE32-E72D297353CC}">
              <c16:uniqueId val="{00000004-50BC-4B3B-9F7D-E5B365A9A84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{B85B1717-08D6-4DF6-8385-5430B405CB7B}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0BC-4B3B-9F7D-E5B365A9A84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{DFF58323-E389-4312-BB8F-2FF9F1217D5A}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0BC-4B3B-9F7D-E5B365A9A84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{D1CD0748-FF1A-481D-9CE8-47BB84E969E3}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0BC-4B3B-9F7D-E5B365A9A84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{5F5244DC-45A8-4562-A04A-101343D3D328}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0BC-4B3B-9F7D-E5B365A9A8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0BC-4B3B-9F7D-E5B365A9A84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0BC-4B3B-9F7D-E5B365A9A84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{BB8AA33B-2928-47D6-97FB-3EDC67AEA2A6}</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2C1F-4F8B-8AC7-5DC051FEAE3C}"/>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{4EBAD32B-78EB-4DA7-94FF-44C62C4DE28E}</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2C1F-4F8B-8AC7-5DC051FEAE3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{279D5181-61EE-4B6B-9094-53C640F6C172}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C1F-4F8B-8AC7-5DC051FEAE3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{D7A3AFD8-AD3D-4D4B-90C7-2A8BFB6C3BD4}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C1F-4F8B-8AC7-5DC051FEAE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-2.955587166113482</c:v>
                </c:pt>
                <c:pt idx="1">
                  <c:v>-2.6469525004774508</c:v>
                </c:pt>
                <c:pt idx="2">
                  <c:v>-2.7637010795899166</c:v>
                </c:pt>
                <c:pt idx="3">
                  <c:v>-2.8655893304673015</c:v>
                </c:pt>
              </c:numCache>
            </c:numRef>
          </c:val>
          <c:extLst>
            <c:ext xmlns:c16="http://schemas.microsoft.com/office/drawing/2014/chart" uri="{C3380CC4-5D6E-409C-BE32-E72D297353CC}">
              <c16:uniqueId val="{00000004-2C1F-4F8B-8AC7-5DC051FEAE3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{F6BCF83C-507C-4CDA-BAC4-FBD8BBB6397C}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C1F-4F8B-8AC7-5DC051FEAE3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{AB78EB5B-0546-4C32-AEC3-98E9A74EA4E6}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C1F-4F8B-8AC7-5DC051FEAE3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{7E7B0563-D302-4BB1-966E-A8394A1208D0}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C1F-4F8B-8AC7-5DC051FEAE3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{15537C9B-29E1-4C54-A7C5-21E6A9D7D3E9}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C1F-4F8B-8AC7-5DC051FEAE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C1F-4F8B-8AC7-5DC051FEAE3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C1F-4F8B-8AC7-5DC051FEAE3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{9E025536-5FE7-4D5B-B4EB-E811829A2B4A}</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552E-43FA-A0D5-075BE7769B24}"/>
                </c:ext>
              </c:extLst>
            </c:dLbl>
            <c:dLbl>
              <c:idx val="1"/>
              <c:tx>
                <c:strRef>
                  <c:f>Daten_Diagramme!$D$15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{33ABD15D-3ED5-46C2-B5AF-C2F626FC336D}</c15:txfldGUID>
                      <c15:f>Daten_Diagramme!$D$15</c15:f>
                      <c15:dlblFieldTableCache>
                        <c:ptCount val="1"/>
                        <c:pt idx="0">
                          <c:v>4.8</c:v>
                        </c:pt>
                      </c15:dlblFieldTableCache>
                    </c15:dlblFTEntry>
                  </c15:dlblFieldTable>
                  <c15:showDataLabelsRange val="0"/>
                </c:ext>
                <c:ext xmlns:c16="http://schemas.microsoft.com/office/drawing/2014/chart" uri="{C3380CC4-5D6E-409C-BE32-E72D297353CC}">
                  <c16:uniqueId val="{00000001-552E-43FA-A0D5-075BE7769B24}"/>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{AB5D7FA5-626E-4D70-AA72-AAC7B95DA0C6}</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552E-43FA-A0D5-075BE7769B24}"/>
                </c:ext>
              </c:extLst>
            </c:dLbl>
            <c:dLbl>
              <c:idx val="3"/>
              <c:tx>
                <c:strRef>
                  <c:f>Daten_Diagramme!$D$17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{1936F9DC-7B1F-42A1-9FE0-191B2696BC73}</c15:txfldGUID>
                      <c15:f>Daten_Diagramme!$D$17</c15:f>
                      <c15:dlblFieldTableCache>
                        <c:ptCount val="1"/>
                        <c:pt idx="0">
                          <c:v>4.6</c:v>
                        </c:pt>
                      </c15:dlblFieldTableCache>
                    </c15:dlblFTEntry>
                  </c15:dlblFieldTable>
                  <c15:showDataLabelsRange val="0"/>
                </c:ext>
                <c:ext xmlns:c16="http://schemas.microsoft.com/office/drawing/2014/chart" uri="{C3380CC4-5D6E-409C-BE32-E72D297353CC}">
                  <c16:uniqueId val="{00000003-552E-43FA-A0D5-075BE7769B24}"/>
                </c:ext>
              </c:extLst>
            </c:dLbl>
            <c:dLbl>
              <c:idx val="4"/>
              <c:tx>
                <c:strRef>
                  <c:f>Daten_Diagramme!$D$18</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{31D230BE-3AE8-48CD-8A3B-A96B09E74E14}</c15:txfldGUID>
                      <c15:f>Daten_Diagramme!$D$18</c15:f>
                      <c15:dlblFieldTableCache>
                        <c:ptCount val="1"/>
                        <c:pt idx="0">
                          <c:v>8.2</c:v>
                        </c:pt>
                      </c15:dlblFieldTableCache>
                    </c15:dlblFTEntry>
                  </c15:dlblFieldTable>
                  <c15:showDataLabelsRange val="0"/>
                </c:ext>
                <c:ext xmlns:c16="http://schemas.microsoft.com/office/drawing/2014/chart" uri="{C3380CC4-5D6E-409C-BE32-E72D297353CC}">
                  <c16:uniqueId val="{00000004-552E-43FA-A0D5-075BE7769B24}"/>
                </c:ext>
              </c:extLst>
            </c:dLbl>
            <c:dLbl>
              <c:idx val="5"/>
              <c:tx>
                <c:strRef>
                  <c:f>Daten_Diagramme!$D$19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{F742C50B-C1E9-4637-AEA4-1B1A03BA8F25}</c15:txfldGUID>
                      <c15:f>Daten_Diagramme!$D$19</c15:f>
                      <c15:dlblFieldTableCache>
                        <c:ptCount val="1"/>
                        <c:pt idx="0">
                          <c:v>3.6</c:v>
                        </c:pt>
                      </c15:dlblFieldTableCache>
                    </c15:dlblFTEntry>
                  </c15:dlblFieldTable>
                  <c15:showDataLabelsRange val="0"/>
                </c:ext>
                <c:ext xmlns:c16="http://schemas.microsoft.com/office/drawing/2014/chart" uri="{C3380CC4-5D6E-409C-BE32-E72D297353CC}">
                  <c16:uniqueId val="{00000005-552E-43FA-A0D5-075BE7769B24}"/>
                </c:ext>
              </c:extLst>
            </c:dLbl>
            <c:dLbl>
              <c:idx val="6"/>
              <c:tx>
                <c:strRef>
                  <c:f>Daten_Diagramme!$D$20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{57276138-D0AB-4A1B-8996-C7423C3CAE63}</c15:txfldGUID>
                      <c15:f>Daten_Diagramme!$D$20</c15:f>
                      <c15:dlblFieldTableCache>
                        <c:ptCount val="1"/>
                        <c:pt idx="0">
                          <c:v>-3.5</c:v>
                        </c:pt>
                      </c15:dlblFieldTableCache>
                    </c15:dlblFTEntry>
                  </c15:dlblFieldTable>
                  <c15:showDataLabelsRange val="0"/>
                </c:ext>
                <c:ext xmlns:c16="http://schemas.microsoft.com/office/drawing/2014/chart" uri="{C3380CC4-5D6E-409C-BE32-E72D297353CC}">
                  <c16:uniqueId val="{00000006-552E-43FA-A0D5-075BE7769B24}"/>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{04901941-248C-41E7-84E5-00E5C2F11F9A}</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552E-43FA-A0D5-075BE7769B24}"/>
                </c:ext>
              </c:extLst>
            </c:dLbl>
            <c:dLbl>
              <c:idx val="8"/>
              <c:tx>
                <c:strRef>
                  <c:f>Daten_Diagramme!$D$22</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{759DAB71-CE13-44FD-AEBC-C7CFA50E8C69}</c15:txfldGUID>
                      <c15:f>Daten_Diagramme!$D$22</c15:f>
                      <c15:dlblFieldTableCache>
                        <c:ptCount val="1"/>
                        <c:pt idx="0">
                          <c:v>8.1</c:v>
                        </c:pt>
                      </c15:dlblFieldTableCache>
                    </c15:dlblFTEntry>
                  </c15:dlblFieldTable>
                  <c15:showDataLabelsRange val="0"/>
                </c:ext>
                <c:ext xmlns:c16="http://schemas.microsoft.com/office/drawing/2014/chart" uri="{C3380CC4-5D6E-409C-BE32-E72D297353CC}">
                  <c16:uniqueId val="{00000008-552E-43FA-A0D5-075BE7769B24}"/>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{3B7CC701-606E-48F4-82C9-1C1BD98CFA3C}</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552E-43FA-A0D5-075BE7769B24}"/>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{1906E1F8-AECE-4D17-843C-E2CB50FE4AF8}</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552E-43FA-A0D5-075BE7769B24}"/>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{F93CF556-E921-473F-A2ED-A968696D3A86}</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552E-43FA-A0D5-075BE7769B24}"/>
                </c:ext>
              </c:extLst>
            </c:dLbl>
            <c:dLbl>
              <c:idx val="12"/>
              <c:tx>
                <c:strRef>
                  <c:f>Daten_Diagramme!$D$26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{F1170C05-09B3-4DE4-BCFA-652369E9A35A}</c15:txfldGUID>
                      <c15:f>Daten_Diagramme!$D$26</c15:f>
                      <c15:dlblFieldTableCache>
                        <c:ptCount val="1"/>
                        <c:pt idx="0">
                          <c:v>4.7</c:v>
                        </c:pt>
                      </c15:dlblFieldTableCache>
                    </c15:dlblFTEntry>
                  </c15:dlblFieldTable>
                  <c15:showDataLabelsRange val="0"/>
                </c:ext>
                <c:ext xmlns:c16="http://schemas.microsoft.com/office/drawing/2014/chart" uri="{C3380CC4-5D6E-409C-BE32-E72D297353CC}">
                  <c16:uniqueId val="{0000000C-552E-43FA-A0D5-075BE7769B24}"/>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{397893E4-43AF-4DBD-A269-1BA00D0BC537}</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552E-43FA-A0D5-075BE7769B24}"/>
                </c:ext>
              </c:extLst>
            </c:dLbl>
            <c:dLbl>
              <c:idx val="14"/>
              <c:tx>
                <c:strRef>
                  <c:f>Daten_Diagramme!$D$28</c:f>
                  <c:strCache>
                    <c:ptCount val="1"/>
                    <c:pt idx="0">
                      <c:v>-24.6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{E3A27438-0058-46EC-8CA3-5EEF412CEC7D}</c15:txfldGUID>
                      <c15:f>Daten_Diagramme!$D$28</c15:f>
                      <c15:dlblFieldTableCache>
                        <c:ptCount val="1"/>
                        <c:pt idx="0">
                          <c:v>-24.6</c:v>
                        </c:pt>
                      </c15:dlblFieldTableCache>
                    </c15:dlblFTEntry>
                  </c15:dlblFieldTable>
                  <c15:showDataLabelsRange val="0"/>
                </c:ext>
                <c:ext xmlns:c16="http://schemas.microsoft.com/office/drawing/2014/chart" uri="{C3380CC4-5D6E-409C-BE32-E72D297353CC}">
                  <c16:uniqueId val="{0000000E-552E-43FA-A0D5-075BE7769B24}"/>
                </c:ext>
              </c:extLst>
            </c:dLbl>
            <c:dLbl>
              <c:idx val="15"/>
              <c:tx>
                <c:strRef>
                  <c:f>Daten_Diagramme!$D$29</c:f>
                  <c:strCache>
                    <c:ptCount val="1"/>
                    <c:pt idx="0">
                      <c:v>-24.6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{50A95C77-07CD-4FE2-9FE1-848FC83AB486}</c15:txfldGUID>
                      <c15:f>Daten_Diagramme!$D$29</c15:f>
                      <c15:dlblFieldTableCache>
                        <c:ptCount val="1"/>
                        <c:pt idx="0">
                          <c:v>-24.6</c:v>
                        </c:pt>
                      </c15:dlblFieldTableCache>
                    </c15:dlblFTEntry>
                  </c15:dlblFieldTable>
                  <c15:showDataLabelsRange val="0"/>
                </c:ext>
                <c:ext xmlns:c16="http://schemas.microsoft.com/office/drawing/2014/chart" uri="{C3380CC4-5D6E-409C-BE32-E72D297353CC}">
                  <c16:uniqueId val="{0000000F-552E-43FA-A0D5-075BE7769B24}"/>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{BE6D5374-FA78-4BE7-ABAA-46AEB450775F}</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552E-43FA-A0D5-075BE7769B24}"/>
                </c:ext>
              </c:extLst>
            </c:dLbl>
            <c:dLbl>
              <c:idx val="17"/>
              <c:tx>
                <c:strRef>
                  <c:f>Daten_Diagramme!$D$31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{0393A92B-9F43-43EC-B0D7-1F519F4E2867}</c15:txfldGUID>
                      <c15:f>Daten_Diagramme!$D$31</c15:f>
                      <c15:dlblFieldTableCache>
                        <c:ptCount val="1"/>
                        <c:pt idx="0">
                          <c:v>8.2</c:v>
                        </c:pt>
                      </c15:dlblFieldTableCache>
                    </c15:dlblFTEntry>
                  </c15:dlblFieldTable>
                  <c15:showDataLabelsRange val="0"/>
                </c:ext>
                <c:ext xmlns:c16="http://schemas.microsoft.com/office/drawing/2014/chart" uri="{C3380CC4-5D6E-409C-BE32-E72D297353CC}">
                  <c16:uniqueId val="{00000011-552E-43FA-A0D5-075BE7769B24}"/>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{A087963F-45D1-4B0F-BC67-16E5BC424992}</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552E-43FA-A0D5-075BE7769B24}"/>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{9E4881CE-CD78-4448-9D9B-0B7872EE3E98}</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552E-43FA-A0D5-075BE7769B24}"/>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{BC0074BA-596F-4D40-9D1E-817388193282}</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552E-43FA-A0D5-075BE7769B2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{8D0436E3-775D-4E79-AA02-984574F87B9D}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52E-43FA-A0D5-075BE7769B2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{AAF1AAE0-10B1-41D1-BD03-57825C64447D}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52E-43FA-A0D5-075BE7769B24}"/>
                </c:ext>
              </c:extLst>
            </c:dLbl>
            <c:dLbl>
              <c:idx val="23"/>
              <c:tx>
                <c:strRef>
                  <c:f>Daten_Diagramme!$D$37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{A67872EC-120C-4F80-9AB1-3365E0EBAB60}</c15:txfldGUID>
                      <c15:f>Daten_Diagramme!$D$37</c15:f>
                      <c15:dlblFieldTableCache>
                        <c:ptCount val="1"/>
                        <c:pt idx="0">
                          <c:v>4.8</c:v>
                        </c:pt>
                      </c15:dlblFieldTableCache>
                    </c15:dlblFTEntry>
                  </c15:dlblFieldTable>
                  <c15:showDataLabelsRange val="0"/>
                </c:ext>
                <c:ext xmlns:c16="http://schemas.microsoft.com/office/drawing/2014/chart" uri="{C3380CC4-5D6E-409C-BE32-E72D297353CC}">
                  <c16:uniqueId val="{00000017-552E-43FA-A0D5-075BE7769B24}"/>
                </c:ext>
              </c:extLst>
            </c:dLbl>
            <c:dLbl>
              <c:idx val="24"/>
              <c:layout>
                <c:manualLayout>
                  <c:x val="4.7769028871392123E-3"/>
                  <c:y val="-4.6876052205785108E-5"/>
                </c:manualLayout>
              </c:layout>
              <c:tx>
                <c:strRef>
                  <c:f>Daten_Diagramme!$D$38</c:f>
                  <c:strCache>
                    <c:ptCount val="1"/>
                    <c:pt idx="0">
                      <c:v>4.0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{7C3F2900-83F1-4637-8060-D07C04733FBE}</c15:txfldGUID>
                      <c15:f>Daten_Diagramme!$D$38</c15:f>
                      <c15:dlblFieldTableCache>
                        <c:ptCount val="1"/>
                        <c:pt idx="0">
                          <c:v>4.0</c:v>
                        </c:pt>
                      </c15:dlblFieldTableCache>
                    </c15:dlblFTEntry>
                  </c15:dlblFieldTable>
                  <c15:showDataLabelsRange val="0"/>
                </c:ext>
                <c:ext xmlns:c16="http://schemas.microsoft.com/office/drawing/2014/chart" uri="{C3380CC4-5D6E-409C-BE32-E72D297353CC}">
                  <c16:uniqueId val="{00000018-552E-43FA-A0D5-075BE7769B24}"/>
                </c:ext>
              </c:extLst>
            </c:dLbl>
            <c:dLbl>
              <c:idx val="25"/>
              <c:tx>
                <c:strRef>
                  <c:f>Daten_Diagramme!$D$39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{A4A91960-020C-44A7-8000-646CC4C1CD85}</c15:txfldGUID>
                      <c15:f>Daten_Diagramme!$D$39</c15:f>
                      <c15:dlblFieldTableCache>
                        <c:ptCount val="1"/>
                        <c:pt idx="0">
                          <c:v>0.2</c:v>
                        </c:pt>
                      </c15:dlblFieldTableCache>
                    </c15:dlblFTEntry>
                  </c15:dlblFieldTable>
                  <c15:showDataLabelsRange val="0"/>
                </c:ext>
                <c:ext xmlns:c16="http://schemas.microsoft.com/office/drawing/2014/chart" uri="{C3380CC4-5D6E-409C-BE32-E72D297353CC}">
                  <c16:uniqueId val="{00000019-552E-43FA-A0D5-075BE7769B2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{A5525071-4FEE-4561-88A8-BF1B799C51CE}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52E-43FA-A0D5-075BE7769B2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{9F049EE1-0E96-468C-A51B-0CB68A240445}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52E-43FA-A0D5-075BE7769B2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{403D472D-4E32-4C34-9261-F634995129C0}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52E-43FA-A0D5-075BE7769B2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{8B402D9B-95DE-4F42-9883-B61A20309288}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52E-43FA-A0D5-075BE7769B2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{7985674E-442F-4524-8678-EE088D3C54D1}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52E-43FA-A0D5-075BE7769B24}"/>
                </c:ext>
              </c:extLst>
            </c:dLbl>
            <c:dLbl>
              <c:idx val="31"/>
              <c:tx>
                <c:strRef>
                  <c:f>Daten_Diagramme!$D$45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{FCFB9FDC-32C6-4592-9067-A82D4B83D6BE}</c15:txfldGUID>
                      <c15:f>Daten_Diagramme!$D$45</c15:f>
                      <c15:dlblFieldTableCache>
                        <c:ptCount val="1"/>
                        <c:pt idx="0">
                          <c:v>0.2</c:v>
                        </c:pt>
                      </c15:dlblFieldTableCache>
                    </c15:dlblFTEntry>
                  </c15:dlblFieldTable>
                  <c15:showDataLabelsRange val="0"/>
                </c:ext>
                <c:ext xmlns:c16="http://schemas.microsoft.com/office/drawing/2014/chart" uri="{C3380CC4-5D6E-409C-BE32-E72D297353CC}">
                  <c16:uniqueId val="{0000001F-552E-43FA-A0D5-075BE7769B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0.92818961587867232</c:v>
                </c:pt>
                <c:pt idx="1">
                  <c:v>4.7619047619047619</c:v>
                </c:pt>
                <c:pt idx="2">
                  <c:v>3.5634743875278398</c:v>
                </c:pt>
                <c:pt idx="3">
                  <c:v>4.5619116582186825</c:v>
                </c:pt>
                <c:pt idx="4">
                  <c:v>8.1573033707865168</c:v>
                </c:pt>
                <c:pt idx="5">
                  <c:v>3.5612535612535612</c:v>
                </c:pt>
                <c:pt idx="6">
                  <c:v>-3.5256410256410255</c:v>
                </c:pt>
                <c:pt idx="7">
                  <c:v>2.0281233098972415</c:v>
                </c:pt>
                <c:pt idx="8">
                  <c:v>8.0877976190476186</c:v>
                </c:pt>
                <c:pt idx="9">
                  <c:v>-3.859475507174666</c:v>
                </c:pt>
                <c:pt idx="10">
                  <c:v>2.0244938765308671</c:v>
                </c:pt>
                <c:pt idx="11">
                  <c:v>-1.3068099317554813</c:v>
                </c:pt>
                <c:pt idx="12">
                  <c:v>4.6676514032496303</c:v>
                </c:pt>
                <c:pt idx="13">
                  <c:v>-2.0907272375298445</c:v>
                </c:pt>
                <c:pt idx="14">
                  <c:v>-24.56103678929766</c:v>
                </c:pt>
                <c:pt idx="15">
                  <c:v>-24.58816351433801</c:v>
                </c:pt>
                <c:pt idx="16">
                  <c:v>2.6321330806485577</c:v>
                </c:pt>
                <c:pt idx="17">
                  <c:v>8.2445999391542433</c:v>
                </c:pt>
                <c:pt idx="18">
                  <c:v>3.2728881026094649</c:v>
                </c:pt>
                <c:pt idx="19">
                  <c:v>2.4673172528079546</c:v>
                </c:pt>
                <c:pt idx="20">
                  <c:v>0</c:v>
                </c:pt>
                <c:pt idx="21">
                  <c:v>0</c:v>
                </c:pt>
                <c:pt idx="23">
                  <c:v>4.7619047619047619</c:v>
                </c:pt>
                <c:pt idx="24">
                  <c:v>4.0151472963189843</c:v>
                </c:pt>
                <c:pt idx="25">
                  <c:v>0.21183196365678117</c:v>
                </c:pt>
              </c:numCache>
            </c:numRef>
          </c:val>
          <c:extLst>
            <c:ext xmlns:c16="http://schemas.microsoft.com/office/drawing/2014/chart" uri="{C3380CC4-5D6E-409C-BE32-E72D297353CC}">
              <c16:uniqueId val="{00000020-552E-43FA-A0D5-075BE7769B2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{F30FF0E9-2D57-4B6F-BFF2-6A6691CCE04D}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52E-43FA-A0D5-075BE7769B2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{35099DF3-8B43-4BAD-98D5-D0F28B0298A9}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52E-43FA-A0D5-075BE7769B2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{8D989FB6-B6FB-4A65-8D38-A0244B257F5E}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52E-43FA-A0D5-075BE7769B2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{DC23DEF6-959D-4016-9CDF-82D6839B2877}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52E-43FA-A0D5-075BE7769B2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{D525E941-7F8D-44AD-A79D-188AFD6337AD}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52E-43FA-A0D5-075BE7769B2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{6D65C34F-3436-45D6-B715-284BF4945508}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52E-43FA-A0D5-075BE7769B2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{56CD8505-7072-418F-8EDB-F16E1D4D407A}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52E-43FA-A0D5-075BE7769B2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{D0097F99-B326-4C7A-86E4-0E8F78E854DD}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52E-43FA-A0D5-075BE7769B2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{A8224096-D40D-41E7-8980-571B46B3F0EC}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52E-43FA-A0D5-075BE7769B2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{49351595-C51D-4E0F-B8A0-35EAF339203E}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52E-43FA-A0D5-075BE7769B2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{227916B5-BBA6-4194-A1E6-4412407A966C}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52E-43FA-A0D5-075BE7769B2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{C6F338E2-0151-4254-A5C0-6D4492589F32}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52E-43FA-A0D5-075BE7769B2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{FF9BD3CB-918B-4D85-8863-1D8AC481D2B5}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52E-43FA-A0D5-075BE7769B2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{528B1118-9667-4CE1-9C69-F917090CFB98}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52E-43FA-A0D5-075BE7769B2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{A10EAD82-F99F-4E64-A8EB-CEBEF48F84B2}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52E-43FA-A0D5-075BE7769B2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{508BF499-CBF6-430B-A98E-6FB8DF58CCE4}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52E-43FA-A0D5-075BE7769B2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{BA057662-759F-4304-BAEB-D7396D40445F}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52E-43FA-A0D5-075BE7769B2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{DF41A021-3591-4C4D-9A6C-0D6FD2DE1AFD}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52E-43FA-A0D5-075BE7769B2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{2A1F6A33-FA41-48BF-8ED1-4CF4E5A751A1}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52E-43FA-A0D5-075BE7769B2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{8214657E-83C9-4EF3-942A-479715E34070}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52E-43FA-A0D5-075BE7769B2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{B2EBFB14-0F89-428A-BE00-B071C60BF8F9}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52E-43FA-A0D5-075BE7769B2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{A5735FD2-DD51-42D0-B4D3-81D5B8FEAC4F}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52E-43FA-A0D5-075BE7769B2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{7B31C6E0-02B6-44F9-B04B-8DED6673F446}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52E-43FA-A0D5-075BE7769B2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{7AA9CCDA-1DBD-4B57-B77F-106176F94C2F}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52E-43FA-A0D5-075BE7769B2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{F9F49684-14AD-42E4-8A9A-2FA177C4B62B}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52E-43FA-A0D5-075BE7769B2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{14CDD397-9EA4-485C-84DB-69AFE345E153}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52E-43FA-A0D5-075BE7769B2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{287FE8BE-34B3-42F0-BA1E-D84B73E7A1CA}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52E-43FA-A0D5-075BE7769B2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{1163283F-E2DB-4756-B045-195F83CA315F}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52E-43FA-A0D5-075BE7769B2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{3EAFCD5E-1395-4E14-8786-A13268B079C4}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52E-43FA-A0D5-075BE7769B2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{48A8617A-E154-4738-8005-10DC38125C7E}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52E-43FA-A0D5-075BE7769B2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{DBC0EF6D-91D9-4BE7-A94E-29E8C0150BC0}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52E-43FA-A0D5-075BE7769B2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{75170798-04ED-43E0-BF73-9CE7F6B2A1A4}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52E-43FA-A0D5-075BE7769B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52E-43FA-A0D5-075BE7769B2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52E-43FA-A0D5-075BE7769B2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{FA228240-B20E-4C62-B58C-542387A08F8B}</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ECBE-41E6-8793-4A9A554B1AD4}"/>
                </c:ext>
              </c:extLst>
            </c:dLbl>
            <c:dLbl>
              <c:idx val="1"/>
              <c:tx>
                <c:strRef>
                  <c:f>Daten_Diagramme!$E$15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{FB379E23-E7C2-4F72-AC3B-3695A089762B}</c15:txfldGUID>
                      <c15:f>Daten_Diagramme!$E$15</c15:f>
                      <c15:dlblFieldTableCache>
                        <c:ptCount val="1"/>
                        <c:pt idx="0">
                          <c:v>4.3</c:v>
                        </c:pt>
                      </c15:dlblFieldTableCache>
                    </c15:dlblFTEntry>
                  </c15:dlblFieldTable>
                  <c15:showDataLabelsRange val="0"/>
                </c:ext>
                <c:ext xmlns:c16="http://schemas.microsoft.com/office/drawing/2014/chart" uri="{C3380CC4-5D6E-409C-BE32-E72D297353CC}">
                  <c16:uniqueId val="{00000001-ECBE-41E6-8793-4A9A554B1AD4}"/>
                </c:ext>
              </c:extLst>
            </c:dLbl>
            <c:dLbl>
              <c:idx val="2"/>
              <c:tx>
                <c:strRef>
                  <c:f>Daten_Diagramme!$E$16</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{2E62EB89-4CEB-410D-8F66-EB0F7B46864A}</c15:txfldGUID>
                      <c15:f>Daten_Diagramme!$E$16</c15:f>
                      <c15:dlblFieldTableCache>
                        <c:ptCount val="1"/>
                        <c:pt idx="0">
                          <c:v>-7.3</c:v>
                        </c:pt>
                      </c15:dlblFieldTableCache>
                    </c15:dlblFTEntry>
                  </c15:dlblFieldTable>
                  <c15:showDataLabelsRange val="0"/>
                </c:ext>
                <c:ext xmlns:c16="http://schemas.microsoft.com/office/drawing/2014/chart" uri="{C3380CC4-5D6E-409C-BE32-E72D297353CC}">
                  <c16:uniqueId val="{00000002-ECBE-41E6-8793-4A9A554B1AD4}"/>
                </c:ext>
              </c:extLst>
            </c:dLbl>
            <c:dLbl>
              <c:idx val="3"/>
              <c:tx>
                <c:strRef>
                  <c:f>Daten_Diagramme!$E$17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{8D7F218B-3E1B-4C30-A819-312E78A52307}</c15:txfldGUID>
                      <c15:f>Daten_Diagramme!$E$17</c15:f>
                      <c15:dlblFieldTableCache>
                        <c:ptCount val="1"/>
                        <c:pt idx="0">
                          <c:v>-5.5</c:v>
                        </c:pt>
                      </c15:dlblFieldTableCache>
                    </c15:dlblFTEntry>
                  </c15:dlblFieldTable>
                  <c15:showDataLabelsRange val="0"/>
                </c:ext>
                <c:ext xmlns:c16="http://schemas.microsoft.com/office/drawing/2014/chart" uri="{C3380CC4-5D6E-409C-BE32-E72D297353CC}">
                  <c16:uniqueId val="{00000003-ECBE-41E6-8793-4A9A554B1AD4}"/>
                </c:ext>
              </c:extLst>
            </c:dLbl>
            <c:dLbl>
              <c:idx val="4"/>
              <c:tx>
                <c:strRef>
                  <c:f>Daten_Diagramme!$E$18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{079AC28C-0F09-400C-B10F-A772F9503B08}</c15:txfldGUID>
                      <c15:f>Daten_Diagramme!$E$18</c15:f>
                      <c15:dlblFieldTableCache>
                        <c:ptCount val="1"/>
                        <c:pt idx="0">
                          <c:v>-3.9</c:v>
                        </c:pt>
                      </c15:dlblFieldTableCache>
                    </c15:dlblFTEntry>
                  </c15:dlblFieldTable>
                  <c15:showDataLabelsRange val="0"/>
                </c:ext>
                <c:ext xmlns:c16="http://schemas.microsoft.com/office/drawing/2014/chart" uri="{C3380CC4-5D6E-409C-BE32-E72D297353CC}">
                  <c16:uniqueId val="{00000004-ECBE-41E6-8793-4A9A554B1AD4}"/>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{D7B7C049-A28F-4490-95B6-8F6D9C2C7657}</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ECBE-41E6-8793-4A9A554B1AD4}"/>
                </c:ext>
              </c:extLst>
            </c:dLbl>
            <c:dLbl>
              <c:idx val="6"/>
              <c:tx>
                <c:strRef>
                  <c:f>Daten_Diagramme!$E$20</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{20022199-13D1-4B0C-84F7-DBA9CABD6831}</c15:txfldGUID>
                      <c15:f>Daten_Diagramme!$E$20</c15:f>
                      <c15:dlblFieldTableCache>
                        <c:ptCount val="1"/>
                        <c:pt idx="0">
                          <c:v>-14.8</c:v>
                        </c:pt>
                      </c15:dlblFieldTableCache>
                    </c15:dlblFTEntry>
                  </c15:dlblFieldTable>
                  <c15:showDataLabelsRange val="0"/>
                </c:ext>
                <c:ext xmlns:c16="http://schemas.microsoft.com/office/drawing/2014/chart" uri="{C3380CC4-5D6E-409C-BE32-E72D297353CC}">
                  <c16:uniqueId val="{00000006-ECBE-41E6-8793-4A9A554B1AD4}"/>
                </c:ext>
              </c:extLst>
            </c:dLbl>
            <c:dLbl>
              <c:idx val="7"/>
              <c:tx>
                <c:strRef>
                  <c:f>Daten_Diagramme!$E$21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{D8E553F0-EFD8-48D3-8B30-7E8B2A3C5F5A}</c15:txfldGUID>
                      <c15:f>Daten_Diagramme!$E$21</c15:f>
                      <c15:dlblFieldTableCache>
                        <c:ptCount val="1"/>
                        <c:pt idx="0">
                          <c:v>-3.6</c:v>
                        </c:pt>
                      </c15:dlblFieldTableCache>
                    </c15:dlblFTEntry>
                  </c15:dlblFieldTable>
                  <c15:showDataLabelsRange val="0"/>
                </c:ext>
                <c:ext xmlns:c16="http://schemas.microsoft.com/office/drawing/2014/chart" uri="{C3380CC4-5D6E-409C-BE32-E72D297353CC}">
                  <c16:uniqueId val="{00000007-ECBE-41E6-8793-4A9A554B1AD4}"/>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{FB922A82-C20C-46FC-8D47-CB4D3F0E34D6}</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ECBE-41E6-8793-4A9A554B1AD4}"/>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{78331F56-4D30-488E-A5BF-B745DF6F7267}</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ECBE-41E6-8793-4A9A554B1AD4}"/>
                </c:ext>
              </c:extLst>
            </c:dLbl>
            <c:dLbl>
              <c:idx val="10"/>
              <c:tx>
                <c:strRef>
                  <c:f>Daten_Diagramme!$E$24</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{80F8831E-885C-470A-9FA8-519EF464D47D}</c15:txfldGUID>
                      <c15:f>Daten_Diagramme!$E$24</c15:f>
                      <c15:dlblFieldTableCache>
                        <c:ptCount val="1"/>
                        <c:pt idx="0">
                          <c:v>-14.9</c:v>
                        </c:pt>
                      </c15:dlblFieldTableCache>
                    </c15:dlblFTEntry>
                  </c15:dlblFieldTable>
                  <c15:showDataLabelsRange val="0"/>
                </c:ext>
                <c:ext xmlns:c16="http://schemas.microsoft.com/office/drawing/2014/chart" uri="{C3380CC4-5D6E-409C-BE32-E72D297353CC}">
                  <c16:uniqueId val="{0000000A-ECBE-41E6-8793-4A9A554B1AD4}"/>
                </c:ext>
              </c:extLst>
            </c:dLbl>
            <c:dLbl>
              <c:idx val="11"/>
              <c:tx>
                <c:strRef>
                  <c:f>Daten_Diagramme!$E$25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{3E68D0F8-B4D4-4F0F-9DB3-C9B92F600A5F}</c15:txfldGUID>
                      <c15:f>Daten_Diagramme!$E$25</c15:f>
                      <c15:dlblFieldTableCache>
                        <c:ptCount val="1"/>
                        <c:pt idx="0">
                          <c:v>-3.6</c:v>
                        </c:pt>
                      </c15:dlblFieldTableCache>
                    </c15:dlblFTEntry>
                  </c15:dlblFieldTable>
                  <c15:showDataLabelsRange val="0"/>
                </c:ext>
                <c:ext xmlns:c16="http://schemas.microsoft.com/office/drawing/2014/chart" uri="{C3380CC4-5D6E-409C-BE32-E72D297353CC}">
                  <c16:uniqueId val="{0000000B-ECBE-41E6-8793-4A9A554B1AD4}"/>
                </c:ext>
              </c:extLst>
            </c:dLbl>
            <c:dLbl>
              <c:idx val="12"/>
              <c:tx>
                <c:strRef>
                  <c:f>Daten_Diagramme!$E$26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{E13DE2F0-2F07-46A3-A439-587DC628963A}</c15:txfldGUID>
                      <c15:f>Daten_Diagramme!$E$26</c15:f>
                      <c15:dlblFieldTableCache>
                        <c:ptCount val="1"/>
                        <c:pt idx="0">
                          <c:v>5.9</c:v>
                        </c:pt>
                      </c15:dlblFieldTableCache>
                    </c15:dlblFTEntry>
                  </c15:dlblFieldTable>
                  <c15:showDataLabelsRange val="0"/>
                </c:ext>
                <c:ext xmlns:c16="http://schemas.microsoft.com/office/drawing/2014/chart" uri="{C3380CC4-5D6E-409C-BE32-E72D297353CC}">
                  <c16:uniqueId val="{0000000C-ECBE-41E6-8793-4A9A554B1AD4}"/>
                </c:ext>
              </c:extLst>
            </c:dLbl>
            <c:dLbl>
              <c:idx val="13"/>
              <c:tx>
                <c:strRef>
                  <c:f>Daten_Diagramme!$E$27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{EC56429A-2DEE-41B1-9651-233763C6D068}</c15:txfldGUID>
                      <c15:f>Daten_Diagramme!$E$27</c15:f>
                      <c15:dlblFieldTableCache>
                        <c:ptCount val="1"/>
                        <c:pt idx="0">
                          <c:v>-2.1</c:v>
                        </c:pt>
                      </c15:dlblFieldTableCache>
                    </c15:dlblFTEntry>
                  </c15:dlblFieldTable>
                  <c15:showDataLabelsRange val="0"/>
                </c:ext>
                <c:ext xmlns:c16="http://schemas.microsoft.com/office/drawing/2014/chart" uri="{C3380CC4-5D6E-409C-BE32-E72D297353CC}">
                  <c16:uniqueId val="{0000000D-ECBE-41E6-8793-4A9A554B1AD4}"/>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{D6A42375-E9E4-4A42-AA05-15CC2F674799}</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ECBE-41E6-8793-4A9A554B1AD4}"/>
                </c:ext>
              </c:extLst>
            </c:dLbl>
            <c:dLbl>
              <c:idx val="15"/>
              <c:tx>
                <c:strRef>
                  <c:f>Daten_Diagramme!$E$29</c:f>
                  <c:strCache>
                    <c:ptCount val="1"/>
                    <c:pt idx="0">
                      <c:v>-20.4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{0A5110B3-E77E-4729-B63E-33E4210A3C95}</c15:txfldGUID>
                      <c15:f>Daten_Diagramme!$E$29</c15:f>
                      <c15:dlblFieldTableCache>
                        <c:ptCount val="1"/>
                        <c:pt idx="0">
                          <c:v>-20.4</c:v>
                        </c:pt>
                      </c15:dlblFieldTableCache>
                    </c15:dlblFTEntry>
                  </c15:dlblFieldTable>
                  <c15:showDataLabelsRange val="0"/>
                </c:ext>
                <c:ext xmlns:c16="http://schemas.microsoft.com/office/drawing/2014/chart" uri="{C3380CC4-5D6E-409C-BE32-E72D297353CC}">
                  <c16:uniqueId val="{0000000F-ECBE-41E6-8793-4A9A554B1AD4}"/>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{740535AD-FE80-4681-9D1A-F3DD723655CD}</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ECBE-41E6-8793-4A9A554B1AD4}"/>
                </c:ext>
              </c:extLst>
            </c:dLbl>
            <c:dLbl>
              <c:idx val="17"/>
              <c:tx>
                <c:strRef>
                  <c:f>Daten_Diagramme!$E$31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{7CE28E24-6C04-4CA0-AA37-20BE3637B3FF}</c15:txfldGUID>
                      <c15:f>Daten_Diagramme!$E$31</c15:f>
                      <c15:dlblFieldTableCache>
                        <c:ptCount val="1"/>
                        <c:pt idx="0">
                          <c:v>3.6</c:v>
                        </c:pt>
                      </c15:dlblFieldTableCache>
                    </c15:dlblFTEntry>
                  </c15:dlblFieldTable>
                  <c15:showDataLabelsRange val="0"/>
                </c:ext>
                <c:ext xmlns:c16="http://schemas.microsoft.com/office/drawing/2014/chart" uri="{C3380CC4-5D6E-409C-BE32-E72D297353CC}">
                  <c16:uniqueId val="{00000011-ECBE-41E6-8793-4A9A554B1AD4}"/>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{D0FEE504-DA4A-417D-B461-EB5FC9EF319A}</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ECBE-41E6-8793-4A9A554B1AD4}"/>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{2A8FB96D-0D83-4A29-9621-2CE1145036CC}</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ECBE-41E6-8793-4A9A554B1AD4}"/>
                </c:ext>
              </c:extLst>
            </c:dLbl>
            <c:dLbl>
              <c:idx val="20"/>
              <c:tx>
                <c:strRef>
                  <c:f>Daten_Diagramme!$E$34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{F522566B-7105-4D76-838A-D76E51898406}</c15:txfldGUID>
                      <c15:f>Daten_Diagramme!$E$34</c15:f>
                      <c15:dlblFieldTableCache>
                        <c:ptCount val="1"/>
                        <c:pt idx="0">
                          <c:v>-1.7</c:v>
                        </c:pt>
                      </c15:dlblFieldTableCache>
                    </c15:dlblFTEntry>
                  </c15:dlblFieldTable>
                  <c15:showDataLabelsRange val="0"/>
                </c:ext>
                <c:ext xmlns:c16="http://schemas.microsoft.com/office/drawing/2014/chart" uri="{C3380CC4-5D6E-409C-BE32-E72D297353CC}">
                  <c16:uniqueId val="{00000014-ECBE-41E6-8793-4A9A554B1AD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{D48BD774-7800-4402-A59F-C8AA3FC61A39}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CBE-41E6-8793-4A9A554B1AD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{F5FA2363-2634-4A5F-861D-AA70E65A91D4}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CBE-41E6-8793-4A9A554B1AD4}"/>
                </c:ext>
              </c:extLst>
            </c:dLbl>
            <c:dLbl>
              <c:idx val="23"/>
              <c:tx>
                <c:strRef>
                  <c:f>Daten_Diagramme!$E$37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{CE772CF3-7ED6-416E-BF01-BF290DCF6128}</c15:txfldGUID>
                      <c15:f>Daten_Diagramme!$E$37</c15:f>
                      <c15:dlblFieldTableCache>
                        <c:ptCount val="1"/>
                        <c:pt idx="0">
                          <c:v>4.3</c:v>
                        </c:pt>
                      </c15:dlblFieldTableCache>
                    </c15:dlblFTEntry>
                  </c15:dlblFieldTable>
                  <c15:showDataLabelsRange val="0"/>
                </c:ext>
                <c:ext xmlns:c16="http://schemas.microsoft.com/office/drawing/2014/chart" uri="{C3380CC4-5D6E-409C-BE32-E72D297353CC}">
                  <c16:uniqueId val="{00000017-ECBE-41E6-8793-4A9A554B1AD4}"/>
                </c:ext>
              </c:extLst>
            </c:dLbl>
            <c:dLbl>
              <c:idx val="24"/>
              <c:tx>
                <c:strRef>
                  <c:f>Daten_Diagramme!$E$38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{18A19420-6471-4A9F-BDA1-121349366486}</c15:txfldGUID>
                      <c15:f>Daten_Diagramme!$E$38</c15:f>
                      <c15:dlblFieldTableCache>
                        <c:ptCount val="1"/>
                        <c:pt idx="0">
                          <c:v>-4.8</c:v>
                        </c:pt>
                      </c15:dlblFieldTableCache>
                    </c15:dlblFTEntry>
                  </c15:dlblFieldTable>
                  <c15:showDataLabelsRange val="0"/>
                </c:ext>
                <c:ext xmlns:c16="http://schemas.microsoft.com/office/drawing/2014/chart" uri="{C3380CC4-5D6E-409C-BE32-E72D297353CC}">
                  <c16:uniqueId val="{00000018-ECBE-41E6-8793-4A9A554B1AD4}"/>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{CD20017F-DEBD-4B1A-9923-953A6CCBDD46}</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ECBE-41E6-8793-4A9A554B1AD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{F2B3F1C1-B2FA-4DA6-B2A1-346CD7E3AA24}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CBE-41E6-8793-4A9A554B1AD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{84E773E8-9E46-4921-B10B-824B094BC190}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CBE-41E6-8793-4A9A554B1AD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{E7371472-C9AB-4D59-BACE-F9A52493C3FC}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CBE-41E6-8793-4A9A554B1AD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{BDE2A123-7392-440A-A0FE-E7AF27D8D4DB}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CBE-41E6-8793-4A9A554B1AD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{D50D0500-E739-489B-A6F2-68D4F20BF1A9}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CBE-41E6-8793-4A9A554B1AD4}"/>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{7A3ED1AE-C9DF-4E4F-9513-69CD65A0B3DC}</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ECBE-41E6-8793-4A9A554B1A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-2.955587166113482</c:v>
                </c:pt>
                <c:pt idx="1">
                  <c:v>4.301075268817204</c:v>
                </c:pt>
                <c:pt idx="2">
                  <c:v>-7.3170731707317076</c:v>
                </c:pt>
                <c:pt idx="3">
                  <c:v>-5.5432372505543235</c:v>
                </c:pt>
                <c:pt idx="4">
                  <c:v>-3.8922155688622753</c:v>
                </c:pt>
                <c:pt idx="5">
                  <c:v>-5.1334702258726903</c:v>
                </c:pt>
                <c:pt idx="6">
                  <c:v>-14.814814814814815</c:v>
                </c:pt>
                <c:pt idx="7">
                  <c:v>-3.5661218424962855</c:v>
                </c:pt>
                <c:pt idx="8">
                  <c:v>-1.8562168532704773</c:v>
                </c:pt>
                <c:pt idx="9">
                  <c:v>-5.0434782608695654</c:v>
                </c:pt>
                <c:pt idx="10">
                  <c:v>-14.947468958930276</c:v>
                </c:pt>
                <c:pt idx="11">
                  <c:v>-3.5541195476575123</c:v>
                </c:pt>
                <c:pt idx="12">
                  <c:v>5.882352941176471</c:v>
                </c:pt>
                <c:pt idx="13">
                  <c:v>-2.0979020979020979</c:v>
                </c:pt>
                <c:pt idx="14">
                  <c:v>-1.4728288471305231</c:v>
                </c:pt>
                <c:pt idx="15">
                  <c:v>-20.37037037037037</c:v>
                </c:pt>
                <c:pt idx="16">
                  <c:v>-1.3215859030837005</c:v>
                </c:pt>
                <c:pt idx="17">
                  <c:v>3.6</c:v>
                </c:pt>
                <c:pt idx="18">
                  <c:v>1.5414258188824663</c:v>
                </c:pt>
                <c:pt idx="19">
                  <c:v>2.0255863539445631</c:v>
                </c:pt>
                <c:pt idx="20">
                  <c:v>-1.7033356990773598</c:v>
                </c:pt>
                <c:pt idx="21">
                  <c:v>0</c:v>
                </c:pt>
                <c:pt idx="23">
                  <c:v>4.301075268817204</c:v>
                </c:pt>
                <c:pt idx="24">
                  <c:v>-4.7648514851485144</c:v>
                </c:pt>
                <c:pt idx="25">
                  <c:v>-2.842915870534422</c:v>
                </c:pt>
              </c:numCache>
            </c:numRef>
          </c:val>
          <c:extLst>
            <c:ext xmlns:c16="http://schemas.microsoft.com/office/drawing/2014/chart" uri="{C3380CC4-5D6E-409C-BE32-E72D297353CC}">
              <c16:uniqueId val="{00000020-ECBE-41E6-8793-4A9A554B1AD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{8DA76868-CCAD-4EFC-BBDD-39B57DBD981F}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CBE-41E6-8793-4A9A554B1AD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{8A4E66E8-0020-4035-BA7A-F0269A935848}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CBE-41E6-8793-4A9A554B1AD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{3602772F-6BDD-4200-A0A3-D07DF17AEA11}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CBE-41E6-8793-4A9A554B1AD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{957BADBC-4EFC-4B45-8A3B-5566645B763C}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CBE-41E6-8793-4A9A554B1AD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{1CE86095-16F3-4B1A-8820-C3372D443715}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CBE-41E6-8793-4A9A554B1AD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{6543D8EE-4B20-46B8-A198-CDC50AAF6555}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CBE-41E6-8793-4A9A554B1AD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{4DF6537C-7D89-4C79-B93C-4E0F03D10B35}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CBE-41E6-8793-4A9A554B1AD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{F0C50198-B501-4F89-BFDE-9258370AF669}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CBE-41E6-8793-4A9A554B1AD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{2CE039CC-76D9-4D18-8696-6CF4679247E1}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CBE-41E6-8793-4A9A554B1AD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{BF8B34A3-2F25-4BED-87C4-50BDB343B5C4}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CBE-41E6-8793-4A9A554B1AD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{6D9FDD27-F7AE-4F84-BD36-F6E529097CF9}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CBE-41E6-8793-4A9A554B1AD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{EB6F8B02-79B1-49C4-A85D-817496B12867}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CBE-41E6-8793-4A9A554B1AD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{E8C616D2-C52C-42DA-A9AB-87742E1CAED5}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CBE-41E6-8793-4A9A554B1AD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{049386FD-639F-4991-8665-01563B2CDDB5}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CBE-41E6-8793-4A9A554B1AD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{EAF58912-A96E-46D6-9616-F9E8D5705327}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CBE-41E6-8793-4A9A554B1AD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{75813329-4718-4E2C-A623-0D7C4F7EE402}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CBE-41E6-8793-4A9A554B1AD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{BD0E59C3-189B-4953-B699-DA1A13F7CF93}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CBE-41E6-8793-4A9A554B1AD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{B19911DE-AC1B-47FA-BD9F-D175D5C04FFB}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CBE-41E6-8793-4A9A554B1AD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{74E294CD-67AB-49B2-9287-C3A6E909240A}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CBE-41E6-8793-4A9A554B1AD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{E55F4DE4-DA0A-4DAE-9906-F1623E4EF624}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CBE-41E6-8793-4A9A554B1AD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{E2F29A41-5066-49B0-82E2-DC33BD83220A}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CBE-41E6-8793-4A9A554B1AD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{DD4C3712-BC67-4B9C-9F4D-79C3E368088E}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CBE-41E6-8793-4A9A554B1AD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{95DFB3F8-EA85-40BE-8447-1D2ED76AE3F8}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CBE-41E6-8793-4A9A554B1AD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{324213ED-5E2B-4285-A76F-21F9FC06571C}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CBE-41E6-8793-4A9A554B1AD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{76D3662D-B232-4704-BE3D-FD8925C343D9}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CBE-41E6-8793-4A9A554B1AD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{21BE2B1D-9663-4629-AC1A-D1B061809CDA}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CBE-41E6-8793-4A9A554B1AD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{6596A47B-43C5-4619-896A-7BC76AD449F8}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CBE-41E6-8793-4A9A554B1AD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{58A515E8-B1B9-46E8-B18D-A60DE67026C6}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CBE-41E6-8793-4A9A554B1AD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{A6613975-1049-46E6-A655-F36CE68FF95E}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CBE-41E6-8793-4A9A554B1AD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{041D3CEF-49E2-4531-892E-C06833B48D19}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CBE-41E6-8793-4A9A554B1AD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{D4D50AEA-4670-4F44-AA5E-09AB0F391284}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CBE-41E6-8793-4A9A554B1AD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{829B76B1-2240-470C-A27A-F227933D0721}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CBE-41E6-8793-4A9A554B1A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CBE-41E6-8793-4A9A554B1AD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CBE-41E6-8793-4A9A554B1AD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{DF237F39-150F-4A45-9F3B-77BE3C36A7E1}</c15:txfldGUID>
                      <c15:f>Diagramm!$I$46</c15:f>
                      <c15:dlblFieldTableCache>
                        <c:ptCount val="1"/>
                      </c15:dlblFieldTableCache>
                    </c15:dlblFTEntry>
                  </c15:dlblFieldTable>
                  <c15:showDataLabelsRange val="0"/>
                </c:ext>
                <c:ext xmlns:c16="http://schemas.microsoft.com/office/drawing/2014/chart" uri="{C3380CC4-5D6E-409C-BE32-E72D297353CC}">
                  <c16:uniqueId val="{00000000-E25C-4C01-9A49-B776C57AB85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{289A6573-F14E-41D7-85CE-6B70E492B2F2}</c15:txfldGUID>
                      <c15:f>Diagramm!$I$47</c15:f>
                      <c15:dlblFieldTableCache>
                        <c:ptCount val="1"/>
                      </c15:dlblFieldTableCache>
                    </c15:dlblFTEntry>
                  </c15:dlblFieldTable>
                  <c15:showDataLabelsRange val="0"/>
                </c:ext>
                <c:ext xmlns:c16="http://schemas.microsoft.com/office/drawing/2014/chart" uri="{C3380CC4-5D6E-409C-BE32-E72D297353CC}">
                  <c16:uniqueId val="{00000001-E25C-4C01-9A49-B776C57AB85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{D6DDE6A8-34A7-4CA7-9202-49A716B8AC54}</c15:txfldGUID>
                      <c15:f>Diagramm!$I$48</c15:f>
                      <c15:dlblFieldTableCache>
                        <c:ptCount val="1"/>
                      </c15:dlblFieldTableCache>
                    </c15:dlblFTEntry>
                  </c15:dlblFieldTable>
                  <c15:showDataLabelsRange val="0"/>
                </c:ext>
                <c:ext xmlns:c16="http://schemas.microsoft.com/office/drawing/2014/chart" uri="{C3380CC4-5D6E-409C-BE32-E72D297353CC}">
                  <c16:uniqueId val="{00000002-E25C-4C01-9A49-B776C57AB85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{A359AF84-30F8-4397-A2EC-1DA2AF3FF9D3}</c15:txfldGUID>
                      <c15:f>Diagramm!$I$49</c15:f>
                      <c15:dlblFieldTableCache>
                        <c:ptCount val="1"/>
                      </c15:dlblFieldTableCache>
                    </c15:dlblFTEntry>
                  </c15:dlblFieldTable>
                  <c15:showDataLabelsRange val="0"/>
                </c:ext>
                <c:ext xmlns:c16="http://schemas.microsoft.com/office/drawing/2014/chart" uri="{C3380CC4-5D6E-409C-BE32-E72D297353CC}">
                  <c16:uniqueId val="{00000003-E25C-4C01-9A49-B776C57AB85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{83559BA5-1306-4EEF-B343-BA8621D69835}</c15:txfldGUID>
                      <c15:f>Diagramm!$I$50</c15:f>
                      <c15:dlblFieldTableCache>
                        <c:ptCount val="1"/>
                      </c15:dlblFieldTableCache>
                    </c15:dlblFTEntry>
                  </c15:dlblFieldTable>
                  <c15:showDataLabelsRange val="0"/>
                </c:ext>
                <c:ext xmlns:c16="http://schemas.microsoft.com/office/drawing/2014/chart" uri="{C3380CC4-5D6E-409C-BE32-E72D297353CC}">
                  <c16:uniqueId val="{00000004-E25C-4C01-9A49-B776C57AB85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{82200197-F2F4-475E-8281-FB102E9A775B}</c15:txfldGUID>
                      <c15:f>Diagramm!$I$51</c15:f>
                      <c15:dlblFieldTableCache>
                        <c:ptCount val="1"/>
                      </c15:dlblFieldTableCache>
                    </c15:dlblFTEntry>
                  </c15:dlblFieldTable>
                  <c15:showDataLabelsRange val="0"/>
                </c:ext>
                <c:ext xmlns:c16="http://schemas.microsoft.com/office/drawing/2014/chart" uri="{C3380CC4-5D6E-409C-BE32-E72D297353CC}">
                  <c16:uniqueId val="{00000005-E25C-4C01-9A49-B776C57AB85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{FDB5A884-E279-4A93-925C-EB10CE93B2D6}</c15:txfldGUID>
                      <c15:f>Diagramm!$I$52</c15:f>
                      <c15:dlblFieldTableCache>
                        <c:ptCount val="1"/>
                      </c15:dlblFieldTableCache>
                    </c15:dlblFTEntry>
                  </c15:dlblFieldTable>
                  <c15:showDataLabelsRange val="0"/>
                </c:ext>
                <c:ext xmlns:c16="http://schemas.microsoft.com/office/drawing/2014/chart" uri="{C3380CC4-5D6E-409C-BE32-E72D297353CC}">
                  <c16:uniqueId val="{00000006-E25C-4C01-9A49-B776C57AB85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{E09395E6-10BA-48B8-B440-BC05024ADE18}</c15:txfldGUID>
                      <c15:f>Diagramm!$I$53</c15:f>
                      <c15:dlblFieldTableCache>
                        <c:ptCount val="1"/>
                      </c15:dlblFieldTableCache>
                    </c15:dlblFTEntry>
                  </c15:dlblFieldTable>
                  <c15:showDataLabelsRange val="0"/>
                </c:ext>
                <c:ext xmlns:c16="http://schemas.microsoft.com/office/drawing/2014/chart" uri="{C3380CC4-5D6E-409C-BE32-E72D297353CC}">
                  <c16:uniqueId val="{00000007-E25C-4C01-9A49-B776C57AB85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{5ADFB71E-3C24-4FC7-9C80-ECC9E621EE43}</c15:txfldGUID>
                      <c15:f>Diagramm!$I$54</c15:f>
                      <c15:dlblFieldTableCache>
                        <c:ptCount val="1"/>
                      </c15:dlblFieldTableCache>
                    </c15:dlblFTEntry>
                  </c15:dlblFieldTable>
                  <c15:showDataLabelsRange val="0"/>
                </c:ext>
                <c:ext xmlns:c16="http://schemas.microsoft.com/office/drawing/2014/chart" uri="{C3380CC4-5D6E-409C-BE32-E72D297353CC}">
                  <c16:uniqueId val="{00000008-E25C-4C01-9A49-B776C57AB85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{3DC42D45-3BF6-4F15-BD8A-50FBE7FFED17}</c15:txfldGUID>
                      <c15:f>Diagramm!$I$55</c15:f>
                      <c15:dlblFieldTableCache>
                        <c:ptCount val="1"/>
                      </c15:dlblFieldTableCache>
                    </c15:dlblFTEntry>
                  </c15:dlblFieldTable>
                  <c15:showDataLabelsRange val="0"/>
                </c:ext>
                <c:ext xmlns:c16="http://schemas.microsoft.com/office/drawing/2014/chart" uri="{C3380CC4-5D6E-409C-BE32-E72D297353CC}">
                  <c16:uniqueId val="{00000009-E25C-4C01-9A49-B776C57AB85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{56DF6D8A-31D8-459A-8B1F-A0D823E72382}</c15:txfldGUID>
                      <c15:f>Diagramm!$I$56</c15:f>
                      <c15:dlblFieldTableCache>
                        <c:ptCount val="1"/>
                      </c15:dlblFieldTableCache>
                    </c15:dlblFTEntry>
                  </c15:dlblFieldTable>
                  <c15:showDataLabelsRange val="0"/>
                </c:ext>
                <c:ext xmlns:c16="http://schemas.microsoft.com/office/drawing/2014/chart" uri="{C3380CC4-5D6E-409C-BE32-E72D297353CC}">
                  <c16:uniqueId val="{0000000A-E25C-4C01-9A49-B776C57AB85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{82A274B1-AF30-4AA4-A608-6CCB88BBA757}</c15:txfldGUID>
                      <c15:f>Diagramm!$I$57</c15:f>
                      <c15:dlblFieldTableCache>
                        <c:ptCount val="1"/>
                      </c15:dlblFieldTableCache>
                    </c15:dlblFTEntry>
                  </c15:dlblFieldTable>
                  <c15:showDataLabelsRange val="0"/>
                </c:ext>
                <c:ext xmlns:c16="http://schemas.microsoft.com/office/drawing/2014/chart" uri="{C3380CC4-5D6E-409C-BE32-E72D297353CC}">
                  <c16:uniqueId val="{0000000B-E25C-4C01-9A49-B776C57AB85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{989D9102-8467-40C9-A009-13E4E62EF073}</c15:txfldGUID>
                      <c15:f>Diagramm!$I$58</c15:f>
                      <c15:dlblFieldTableCache>
                        <c:ptCount val="1"/>
                      </c15:dlblFieldTableCache>
                    </c15:dlblFTEntry>
                  </c15:dlblFieldTable>
                  <c15:showDataLabelsRange val="0"/>
                </c:ext>
                <c:ext xmlns:c16="http://schemas.microsoft.com/office/drawing/2014/chart" uri="{C3380CC4-5D6E-409C-BE32-E72D297353CC}">
                  <c16:uniqueId val="{0000000C-E25C-4C01-9A49-B776C57AB85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{A6BE83FD-92DB-49B0-8457-2D34791F4433}</c15:txfldGUID>
                      <c15:f>Diagramm!$I$59</c15:f>
                      <c15:dlblFieldTableCache>
                        <c:ptCount val="1"/>
                      </c15:dlblFieldTableCache>
                    </c15:dlblFTEntry>
                  </c15:dlblFieldTable>
                  <c15:showDataLabelsRange val="0"/>
                </c:ext>
                <c:ext xmlns:c16="http://schemas.microsoft.com/office/drawing/2014/chart" uri="{C3380CC4-5D6E-409C-BE32-E72D297353CC}">
                  <c16:uniqueId val="{0000000D-E25C-4C01-9A49-B776C57AB85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{C50919A0-9043-4ACD-A555-914A8156708C}</c15:txfldGUID>
                      <c15:f>Diagramm!$I$60</c15:f>
                      <c15:dlblFieldTableCache>
                        <c:ptCount val="1"/>
                      </c15:dlblFieldTableCache>
                    </c15:dlblFTEntry>
                  </c15:dlblFieldTable>
                  <c15:showDataLabelsRange val="0"/>
                </c:ext>
                <c:ext xmlns:c16="http://schemas.microsoft.com/office/drawing/2014/chart" uri="{C3380CC4-5D6E-409C-BE32-E72D297353CC}">
                  <c16:uniqueId val="{0000000E-E25C-4C01-9A49-B776C57AB85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{5E0E0202-D058-4719-BF60-00A44B579767}</c15:txfldGUID>
                      <c15:f>Diagramm!$I$61</c15:f>
                      <c15:dlblFieldTableCache>
                        <c:ptCount val="1"/>
                      </c15:dlblFieldTableCache>
                    </c15:dlblFTEntry>
                  </c15:dlblFieldTable>
                  <c15:showDataLabelsRange val="0"/>
                </c:ext>
                <c:ext xmlns:c16="http://schemas.microsoft.com/office/drawing/2014/chart" uri="{C3380CC4-5D6E-409C-BE32-E72D297353CC}">
                  <c16:uniqueId val="{0000000F-E25C-4C01-9A49-B776C57AB85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{F029C9F9-BE43-47FF-B915-F262F8348014}</c15:txfldGUID>
                      <c15:f>Diagramm!$I$62</c15:f>
                      <c15:dlblFieldTableCache>
                        <c:ptCount val="1"/>
                      </c15:dlblFieldTableCache>
                    </c15:dlblFTEntry>
                  </c15:dlblFieldTable>
                  <c15:showDataLabelsRange val="0"/>
                </c:ext>
                <c:ext xmlns:c16="http://schemas.microsoft.com/office/drawing/2014/chart" uri="{C3380CC4-5D6E-409C-BE32-E72D297353CC}">
                  <c16:uniqueId val="{00000010-E25C-4C01-9A49-B776C57AB85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{35AF033F-D6A8-452F-897B-44B94E158D76}</c15:txfldGUID>
                      <c15:f>Diagramm!$I$63</c15:f>
                      <c15:dlblFieldTableCache>
                        <c:ptCount val="1"/>
                      </c15:dlblFieldTableCache>
                    </c15:dlblFTEntry>
                  </c15:dlblFieldTable>
                  <c15:showDataLabelsRange val="0"/>
                </c:ext>
                <c:ext xmlns:c16="http://schemas.microsoft.com/office/drawing/2014/chart" uri="{C3380CC4-5D6E-409C-BE32-E72D297353CC}">
                  <c16:uniqueId val="{00000011-E25C-4C01-9A49-B776C57AB85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{95FD9250-302F-45F1-B19B-7C225EF5F657}</c15:txfldGUID>
                      <c15:f>Diagramm!$I$64</c15:f>
                      <c15:dlblFieldTableCache>
                        <c:ptCount val="1"/>
                      </c15:dlblFieldTableCache>
                    </c15:dlblFTEntry>
                  </c15:dlblFieldTable>
                  <c15:showDataLabelsRange val="0"/>
                </c:ext>
                <c:ext xmlns:c16="http://schemas.microsoft.com/office/drawing/2014/chart" uri="{C3380CC4-5D6E-409C-BE32-E72D297353CC}">
                  <c16:uniqueId val="{00000012-E25C-4C01-9A49-B776C57AB85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{3AB032FD-85FF-4826-BC2A-466EB66A001A}</c15:txfldGUID>
                      <c15:f>Diagramm!$I$65</c15:f>
                      <c15:dlblFieldTableCache>
                        <c:ptCount val="1"/>
                      </c15:dlblFieldTableCache>
                    </c15:dlblFTEntry>
                  </c15:dlblFieldTable>
                  <c15:showDataLabelsRange val="0"/>
                </c:ext>
                <c:ext xmlns:c16="http://schemas.microsoft.com/office/drawing/2014/chart" uri="{C3380CC4-5D6E-409C-BE32-E72D297353CC}">
                  <c16:uniqueId val="{00000013-E25C-4C01-9A49-B776C57AB85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{E884EDD8-BCB2-4E4C-B318-806C7EE9DAC8}</c15:txfldGUID>
                      <c15:f>Diagramm!$I$66</c15:f>
                      <c15:dlblFieldTableCache>
                        <c:ptCount val="1"/>
                      </c15:dlblFieldTableCache>
                    </c15:dlblFTEntry>
                  </c15:dlblFieldTable>
                  <c15:showDataLabelsRange val="0"/>
                </c:ext>
                <c:ext xmlns:c16="http://schemas.microsoft.com/office/drawing/2014/chart" uri="{C3380CC4-5D6E-409C-BE32-E72D297353CC}">
                  <c16:uniqueId val="{00000014-E25C-4C01-9A49-B776C57AB85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{F8BE7D85-09E1-4483-9AD9-CC473C144886}</c15:txfldGUID>
                      <c15:f>Diagramm!$I$67</c15:f>
                      <c15:dlblFieldTableCache>
                        <c:ptCount val="1"/>
                      </c15:dlblFieldTableCache>
                    </c15:dlblFTEntry>
                  </c15:dlblFieldTable>
                  <c15:showDataLabelsRange val="0"/>
                </c:ext>
                <c:ext xmlns:c16="http://schemas.microsoft.com/office/drawing/2014/chart" uri="{C3380CC4-5D6E-409C-BE32-E72D297353CC}">
                  <c16:uniqueId val="{00000015-E25C-4C01-9A49-B776C57AB8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25C-4C01-9A49-B776C57AB85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{934AF406-9E0A-473D-930B-A10093A598B7}</c15:txfldGUID>
                      <c15:f>Diagramm!$K$46</c15:f>
                      <c15:dlblFieldTableCache>
                        <c:ptCount val="1"/>
                      </c15:dlblFieldTableCache>
                    </c15:dlblFTEntry>
                  </c15:dlblFieldTable>
                  <c15:showDataLabelsRange val="0"/>
                </c:ext>
                <c:ext xmlns:c16="http://schemas.microsoft.com/office/drawing/2014/chart" uri="{C3380CC4-5D6E-409C-BE32-E72D297353CC}">
                  <c16:uniqueId val="{00000017-E25C-4C01-9A49-B776C57AB85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{6BCC07BE-AD30-480A-8329-745D257CBB48}</c15:txfldGUID>
                      <c15:f>Diagramm!$K$47</c15:f>
                      <c15:dlblFieldTableCache>
                        <c:ptCount val="1"/>
                      </c15:dlblFieldTableCache>
                    </c15:dlblFTEntry>
                  </c15:dlblFieldTable>
                  <c15:showDataLabelsRange val="0"/>
                </c:ext>
                <c:ext xmlns:c16="http://schemas.microsoft.com/office/drawing/2014/chart" uri="{C3380CC4-5D6E-409C-BE32-E72D297353CC}">
                  <c16:uniqueId val="{00000018-E25C-4C01-9A49-B776C57AB85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{662658E3-A764-409A-8E54-FB2B5DA5C54D}</c15:txfldGUID>
                      <c15:f>Diagramm!$K$48</c15:f>
                      <c15:dlblFieldTableCache>
                        <c:ptCount val="1"/>
                      </c15:dlblFieldTableCache>
                    </c15:dlblFTEntry>
                  </c15:dlblFieldTable>
                  <c15:showDataLabelsRange val="0"/>
                </c:ext>
                <c:ext xmlns:c16="http://schemas.microsoft.com/office/drawing/2014/chart" uri="{C3380CC4-5D6E-409C-BE32-E72D297353CC}">
                  <c16:uniqueId val="{00000019-E25C-4C01-9A49-B776C57AB85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{38923118-56E8-4E83-AE8F-66550027D1A0}</c15:txfldGUID>
                      <c15:f>Diagramm!$K$49</c15:f>
                      <c15:dlblFieldTableCache>
                        <c:ptCount val="1"/>
                      </c15:dlblFieldTableCache>
                    </c15:dlblFTEntry>
                  </c15:dlblFieldTable>
                  <c15:showDataLabelsRange val="0"/>
                </c:ext>
                <c:ext xmlns:c16="http://schemas.microsoft.com/office/drawing/2014/chart" uri="{C3380CC4-5D6E-409C-BE32-E72D297353CC}">
                  <c16:uniqueId val="{0000001A-E25C-4C01-9A49-B776C57AB85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{8947169D-CF3C-4A6D-B1A4-9D2EC205C517}</c15:txfldGUID>
                      <c15:f>Diagramm!$K$50</c15:f>
                      <c15:dlblFieldTableCache>
                        <c:ptCount val="1"/>
                      </c15:dlblFieldTableCache>
                    </c15:dlblFTEntry>
                  </c15:dlblFieldTable>
                  <c15:showDataLabelsRange val="0"/>
                </c:ext>
                <c:ext xmlns:c16="http://schemas.microsoft.com/office/drawing/2014/chart" uri="{C3380CC4-5D6E-409C-BE32-E72D297353CC}">
                  <c16:uniqueId val="{0000001B-E25C-4C01-9A49-B776C57AB85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{29E978D9-FD47-41D8-956D-2DED6239B236}</c15:txfldGUID>
                      <c15:f>Diagramm!$K$51</c15:f>
                      <c15:dlblFieldTableCache>
                        <c:ptCount val="1"/>
                      </c15:dlblFieldTableCache>
                    </c15:dlblFTEntry>
                  </c15:dlblFieldTable>
                  <c15:showDataLabelsRange val="0"/>
                </c:ext>
                <c:ext xmlns:c16="http://schemas.microsoft.com/office/drawing/2014/chart" uri="{C3380CC4-5D6E-409C-BE32-E72D297353CC}">
                  <c16:uniqueId val="{0000001C-E25C-4C01-9A49-B776C57AB85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{05BE2E44-2711-4DB1-9B9B-05C1666F8D59}</c15:txfldGUID>
                      <c15:f>Diagramm!$K$52</c15:f>
                      <c15:dlblFieldTableCache>
                        <c:ptCount val="1"/>
                      </c15:dlblFieldTableCache>
                    </c15:dlblFTEntry>
                  </c15:dlblFieldTable>
                  <c15:showDataLabelsRange val="0"/>
                </c:ext>
                <c:ext xmlns:c16="http://schemas.microsoft.com/office/drawing/2014/chart" uri="{C3380CC4-5D6E-409C-BE32-E72D297353CC}">
                  <c16:uniqueId val="{0000001D-E25C-4C01-9A49-B776C57AB85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{8570FF98-B766-452B-8088-17B3270CC9F0}</c15:txfldGUID>
                      <c15:f>Diagramm!$K$53</c15:f>
                      <c15:dlblFieldTableCache>
                        <c:ptCount val="1"/>
                      </c15:dlblFieldTableCache>
                    </c15:dlblFTEntry>
                  </c15:dlblFieldTable>
                  <c15:showDataLabelsRange val="0"/>
                </c:ext>
                <c:ext xmlns:c16="http://schemas.microsoft.com/office/drawing/2014/chart" uri="{C3380CC4-5D6E-409C-BE32-E72D297353CC}">
                  <c16:uniqueId val="{0000001E-E25C-4C01-9A49-B776C57AB85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{89624F61-FB1B-4F16-95F3-45563FB6B28A}</c15:txfldGUID>
                      <c15:f>Diagramm!$K$54</c15:f>
                      <c15:dlblFieldTableCache>
                        <c:ptCount val="1"/>
                      </c15:dlblFieldTableCache>
                    </c15:dlblFTEntry>
                  </c15:dlblFieldTable>
                  <c15:showDataLabelsRange val="0"/>
                </c:ext>
                <c:ext xmlns:c16="http://schemas.microsoft.com/office/drawing/2014/chart" uri="{C3380CC4-5D6E-409C-BE32-E72D297353CC}">
                  <c16:uniqueId val="{0000001F-E25C-4C01-9A49-B776C57AB85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{B9704D02-E853-4994-A612-CD073AA28B14}</c15:txfldGUID>
                      <c15:f>Diagramm!$K$55</c15:f>
                      <c15:dlblFieldTableCache>
                        <c:ptCount val="1"/>
                      </c15:dlblFieldTableCache>
                    </c15:dlblFTEntry>
                  </c15:dlblFieldTable>
                  <c15:showDataLabelsRange val="0"/>
                </c:ext>
                <c:ext xmlns:c16="http://schemas.microsoft.com/office/drawing/2014/chart" uri="{C3380CC4-5D6E-409C-BE32-E72D297353CC}">
                  <c16:uniqueId val="{00000020-E25C-4C01-9A49-B776C57AB85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{3D92C0E7-B4CF-46C7-8AAF-3FB213A30D5F}</c15:txfldGUID>
                      <c15:f>Diagramm!$K$56</c15:f>
                      <c15:dlblFieldTableCache>
                        <c:ptCount val="1"/>
                      </c15:dlblFieldTableCache>
                    </c15:dlblFTEntry>
                  </c15:dlblFieldTable>
                  <c15:showDataLabelsRange val="0"/>
                </c:ext>
                <c:ext xmlns:c16="http://schemas.microsoft.com/office/drawing/2014/chart" uri="{C3380CC4-5D6E-409C-BE32-E72D297353CC}">
                  <c16:uniqueId val="{00000021-E25C-4C01-9A49-B776C57AB85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{E870357B-2820-48B7-B68E-7194C1032CD3}</c15:txfldGUID>
                      <c15:f>Diagramm!$K$57</c15:f>
                      <c15:dlblFieldTableCache>
                        <c:ptCount val="1"/>
                      </c15:dlblFieldTableCache>
                    </c15:dlblFTEntry>
                  </c15:dlblFieldTable>
                  <c15:showDataLabelsRange val="0"/>
                </c:ext>
                <c:ext xmlns:c16="http://schemas.microsoft.com/office/drawing/2014/chart" uri="{C3380CC4-5D6E-409C-BE32-E72D297353CC}">
                  <c16:uniqueId val="{00000022-E25C-4C01-9A49-B776C57AB85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{B306A3E1-EEC6-419A-ABBF-609505FC18B6}</c15:txfldGUID>
                      <c15:f>Diagramm!$K$58</c15:f>
                      <c15:dlblFieldTableCache>
                        <c:ptCount val="1"/>
                      </c15:dlblFieldTableCache>
                    </c15:dlblFTEntry>
                  </c15:dlblFieldTable>
                  <c15:showDataLabelsRange val="0"/>
                </c:ext>
                <c:ext xmlns:c16="http://schemas.microsoft.com/office/drawing/2014/chart" uri="{C3380CC4-5D6E-409C-BE32-E72D297353CC}">
                  <c16:uniqueId val="{00000023-E25C-4C01-9A49-B776C57AB85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{9627258B-5E42-4442-B9A4-9EBD614F66AA}</c15:txfldGUID>
                      <c15:f>Diagramm!$K$59</c15:f>
                      <c15:dlblFieldTableCache>
                        <c:ptCount val="1"/>
                      </c15:dlblFieldTableCache>
                    </c15:dlblFTEntry>
                  </c15:dlblFieldTable>
                  <c15:showDataLabelsRange val="0"/>
                </c:ext>
                <c:ext xmlns:c16="http://schemas.microsoft.com/office/drawing/2014/chart" uri="{C3380CC4-5D6E-409C-BE32-E72D297353CC}">
                  <c16:uniqueId val="{00000024-E25C-4C01-9A49-B776C57AB85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{4BCBD57C-72E1-4DF9-AE82-FDF067EEA1A5}</c15:txfldGUID>
                      <c15:f>Diagramm!$K$60</c15:f>
                      <c15:dlblFieldTableCache>
                        <c:ptCount val="1"/>
                      </c15:dlblFieldTableCache>
                    </c15:dlblFTEntry>
                  </c15:dlblFieldTable>
                  <c15:showDataLabelsRange val="0"/>
                </c:ext>
                <c:ext xmlns:c16="http://schemas.microsoft.com/office/drawing/2014/chart" uri="{C3380CC4-5D6E-409C-BE32-E72D297353CC}">
                  <c16:uniqueId val="{00000025-E25C-4C01-9A49-B776C57AB85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{D6FB4158-4527-47BE-BD84-CAD49F27EAE3}</c15:txfldGUID>
                      <c15:f>Diagramm!$K$61</c15:f>
                      <c15:dlblFieldTableCache>
                        <c:ptCount val="1"/>
                      </c15:dlblFieldTableCache>
                    </c15:dlblFTEntry>
                  </c15:dlblFieldTable>
                  <c15:showDataLabelsRange val="0"/>
                </c:ext>
                <c:ext xmlns:c16="http://schemas.microsoft.com/office/drawing/2014/chart" uri="{C3380CC4-5D6E-409C-BE32-E72D297353CC}">
                  <c16:uniqueId val="{00000026-E25C-4C01-9A49-B776C57AB85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{E46645E9-7FF9-42D1-9A71-FF3719C03A2C}</c15:txfldGUID>
                      <c15:f>Diagramm!$K$62</c15:f>
                      <c15:dlblFieldTableCache>
                        <c:ptCount val="1"/>
                      </c15:dlblFieldTableCache>
                    </c15:dlblFTEntry>
                  </c15:dlblFieldTable>
                  <c15:showDataLabelsRange val="0"/>
                </c:ext>
                <c:ext xmlns:c16="http://schemas.microsoft.com/office/drawing/2014/chart" uri="{C3380CC4-5D6E-409C-BE32-E72D297353CC}">
                  <c16:uniqueId val="{00000027-E25C-4C01-9A49-B776C57AB85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{D9EB4823-B1B2-4C5D-A80B-176AE84D4177}</c15:txfldGUID>
                      <c15:f>Diagramm!$K$63</c15:f>
                      <c15:dlblFieldTableCache>
                        <c:ptCount val="1"/>
                      </c15:dlblFieldTableCache>
                    </c15:dlblFTEntry>
                  </c15:dlblFieldTable>
                  <c15:showDataLabelsRange val="0"/>
                </c:ext>
                <c:ext xmlns:c16="http://schemas.microsoft.com/office/drawing/2014/chart" uri="{C3380CC4-5D6E-409C-BE32-E72D297353CC}">
                  <c16:uniqueId val="{00000028-E25C-4C01-9A49-B776C57AB85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{D2C5B12E-F8A9-47E7-AB4A-B38BC212434F}</c15:txfldGUID>
                      <c15:f>Diagramm!$K$64</c15:f>
                      <c15:dlblFieldTableCache>
                        <c:ptCount val="1"/>
                      </c15:dlblFieldTableCache>
                    </c15:dlblFTEntry>
                  </c15:dlblFieldTable>
                  <c15:showDataLabelsRange val="0"/>
                </c:ext>
                <c:ext xmlns:c16="http://schemas.microsoft.com/office/drawing/2014/chart" uri="{C3380CC4-5D6E-409C-BE32-E72D297353CC}">
                  <c16:uniqueId val="{00000029-E25C-4C01-9A49-B776C57AB85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{9DF8C21C-751D-408A-BC6A-EBD5A0FEFDD6}</c15:txfldGUID>
                      <c15:f>Diagramm!$K$65</c15:f>
                      <c15:dlblFieldTableCache>
                        <c:ptCount val="1"/>
                      </c15:dlblFieldTableCache>
                    </c15:dlblFTEntry>
                  </c15:dlblFieldTable>
                  <c15:showDataLabelsRange val="0"/>
                </c:ext>
                <c:ext xmlns:c16="http://schemas.microsoft.com/office/drawing/2014/chart" uri="{C3380CC4-5D6E-409C-BE32-E72D297353CC}">
                  <c16:uniqueId val="{0000002A-E25C-4C01-9A49-B776C57AB85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{1A4E3CD7-E7E0-489F-B12A-6555D16416BC}</c15:txfldGUID>
                      <c15:f>Diagramm!$K$66</c15:f>
                      <c15:dlblFieldTableCache>
                        <c:ptCount val="1"/>
                      </c15:dlblFieldTableCache>
                    </c15:dlblFTEntry>
                  </c15:dlblFieldTable>
                  <c15:showDataLabelsRange val="0"/>
                </c:ext>
                <c:ext xmlns:c16="http://schemas.microsoft.com/office/drawing/2014/chart" uri="{C3380CC4-5D6E-409C-BE32-E72D297353CC}">
                  <c16:uniqueId val="{0000002B-E25C-4C01-9A49-B776C57AB85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{B7433CDC-C453-47AF-854F-995866584E1F}</c15:txfldGUID>
                      <c15:f>Diagramm!$K$67</c15:f>
                      <c15:dlblFieldTableCache>
                        <c:ptCount val="1"/>
                      </c15:dlblFieldTableCache>
                    </c15:dlblFTEntry>
                  </c15:dlblFieldTable>
                  <c15:showDataLabelsRange val="0"/>
                </c:ext>
                <c:ext xmlns:c16="http://schemas.microsoft.com/office/drawing/2014/chart" uri="{C3380CC4-5D6E-409C-BE32-E72D297353CC}">
                  <c16:uniqueId val="{0000002C-E25C-4C01-9A49-B776C57AB85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25C-4C01-9A49-B776C57AB85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{07B43436-5525-4EE1-8E99-010A2E7B18E1}</c15:txfldGUID>
                      <c15:f>Diagramm!$J$46</c15:f>
                      <c15:dlblFieldTableCache>
                        <c:ptCount val="1"/>
                      </c15:dlblFieldTableCache>
                    </c15:dlblFTEntry>
                  </c15:dlblFieldTable>
                  <c15:showDataLabelsRange val="0"/>
                </c:ext>
                <c:ext xmlns:c16="http://schemas.microsoft.com/office/drawing/2014/chart" uri="{C3380CC4-5D6E-409C-BE32-E72D297353CC}">
                  <c16:uniqueId val="{0000002E-E25C-4C01-9A49-B776C57AB85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{112864AB-1AF5-4C1D-8D1C-FA744B5A6481}</c15:txfldGUID>
                      <c15:f>Diagramm!$J$47</c15:f>
                      <c15:dlblFieldTableCache>
                        <c:ptCount val="1"/>
                      </c15:dlblFieldTableCache>
                    </c15:dlblFTEntry>
                  </c15:dlblFieldTable>
                  <c15:showDataLabelsRange val="0"/>
                </c:ext>
                <c:ext xmlns:c16="http://schemas.microsoft.com/office/drawing/2014/chart" uri="{C3380CC4-5D6E-409C-BE32-E72D297353CC}">
                  <c16:uniqueId val="{0000002F-E25C-4C01-9A49-B776C57AB85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{699F2F76-0491-41DD-9CD2-E5C0C060C93B}</c15:txfldGUID>
                      <c15:f>Diagramm!$J$48</c15:f>
                      <c15:dlblFieldTableCache>
                        <c:ptCount val="1"/>
                      </c15:dlblFieldTableCache>
                    </c15:dlblFTEntry>
                  </c15:dlblFieldTable>
                  <c15:showDataLabelsRange val="0"/>
                </c:ext>
                <c:ext xmlns:c16="http://schemas.microsoft.com/office/drawing/2014/chart" uri="{C3380CC4-5D6E-409C-BE32-E72D297353CC}">
                  <c16:uniqueId val="{00000030-E25C-4C01-9A49-B776C57AB85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{221578CC-D482-498F-B6B8-888670F4B8B1}</c15:txfldGUID>
                      <c15:f>Diagramm!$J$49</c15:f>
                      <c15:dlblFieldTableCache>
                        <c:ptCount val="1"/>
                      </c15:dlblFieldTableCache>
                    </c15:dlblFTEntry>
                  </c15:dlblFieldTable>
                  <c15:showDataLabelsRange val="0"/>
                </c:ext>
                <c:ext xmlns:c16="http://schemas.microsoft.com/office/drawing/2014/chart" uri="{C3380CC4-5D6E-409C-BE32-E72D297353CC}">
                  <c16:uniqueId val="{00000031-E25C-4C01-9A49-B776C57AB85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{37B689B8-3AAC-46AB-8FFE-F6A7F843FE25}</c15:txfldGUID>
                      <c15:f>Diagramm!$J$50</c15:f>
                      <c15:dlblFieldTableCache>
                        <c:ptCount val="1"/>
                      </c15:dlblFieldTableCache>
                    </c15:dlblFTEntry>
                  </c15:dlblFieldTable>
                  <c15:showDataLabelsRange val="0"/>
                </c:ext>
                <c:ext xmlns:c16="http://schemas.microsoft.com/office/drawing/2014/chart" uri="{C3380CC4-5D6E-409C-BE32-E72D297353CC}">
                  <c16:uniqueId val="{00000032-E25C-4C01-9A49-B776C57AB85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{A45687F8-B7B9-4E11-9F55-4CB16AE82A8C}</c15:txfldGUID>
                      <c15:f>Diagramm!$J$51</c15:f>
                      <c15:dlblFieldTableCache>
                        <c:ptCount val="1"/>
                      </c15:dlblFieldTableCache>
                    </c15:dlblFTEntry>
                  </c15:dlblFieldTable>
                  <c15:showDataLabelsRange val="0"/>
                </c:ext>
                <c:ext xmlns:c16="http://schemas.microsoft.com/office/drawing/2014/chart" uri="{C3380CC4-5D6E-409C-BE32-E72D297353CC}">
                  <c16:uniqueId val="{00000033-E25C-4C01-9A49-B776C57AB85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{13583C5F-8273-46A5-B46A-89634839E116}</c15:txfldGUID>
                      <c15:f>Diagramm!$J$52</c15:f>
                      <c15:dlblFieldTableCache>
                        <c:ptCount val="1"/>
                      </c15:dlblFieldTableCache>
                    </c15:dlblFTEntry>
                  </c15:dlblFieldTable>
                  <c15:showDataLabelsRange val="0"/>
                </c:ext>
                <c:ext xmlns:c16="http://schemas.microsoft.com/office/drawing/2014/chart" uri="{C3380CC4-5D6E-409C-BE32-E72D297353CC}">
                  <c16:uniqueId val="{00000034-E25C-4C01-9A49-B776C57AB85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{0D2CC191-5DD8-4537-99DA-B8C7EA356C91}</c15:txfldGUID>
                      <c15:f>Diagramm!$J$53</c15:f>
                      <c15:dlblFieldTableCache>
                        <c:ptCount val="1"/>
                      </c15:dlblFieldTableCache>
                    </c15:dlblFTEntry>
                  </c15:dlblFieldTable>
                  <c15:showDataLabelsRange val="0"/>
                </c:ext>
                <c:ext xmlns:c16="http://schemas.microsoft.com/office/drawing/2014/chart" uri="{C3380CC4-5D6E-409C-BE32-E72D297353CC}">
                  <c16:uniqueId val="{00000035-E25C-4C01-9A49-B776C57AB85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{A0126925-59CF-439D-956B-B5ED784D3A72}</c15:txfldGUID>
                      <c15:f>Diagramm!$J$54</c15:f>
                      <c15:dlblFieldTableCache>
                        <c:ptCount val="1"/>
                      </c15:dlblFieldTableCache>
                    </c15:dlblFTEntry>
                  </c15:dlblFieldTable>
                  <c15:showDataLabelsRange val="0"/>
                </c:ext>
                <c:ext xmlns:c16="http://schemas.microsoft.com/office/drawing/2014/chart" uri="{C3380CC4-5D6E-409C-BE32-E72D297353CC}">
                  <c16:uniqueId val="{00000036-E25C-4C01-9A49-B776C57AB85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{42CCCEC4-C2D1-4466-9BAB-4C33A85D327D}</c15:txfldGUID>
                      <c15:f>Diagramm!$J$55</c15:f>
                      <c15:dlblFieldTableCache>
                        <c:ptCount val="1"/>
                      </c15:dlblFieldTableCache>
                    </c15:dlblFTEntry>
                  </c15:dlblFieldTable>
                  <c15:showDataLabelsRange val="0"/>
                </c:ext>
                <c:ext xmlns:c16="http://schemas.microsoft.com/office/drawing/2014/chart" uri="{C3380CC4-5D6E-409C-BE32-E72D297353CC}">
                  <c16:uniqueId val="{00000037-E25C-4C01-9A49-B776C57AB85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{CB9C7AE8-5DDA-4183-B012-AFD83993A01C}</c15:txfldGUID>
                      <c15:f>Diagramm!$J$56</c15:f>
                      <c15:dlblFieldTableCache>
                        <c:ptCount val="1"/>
                      </c15:dlblFieldTableCache>
                    </c15:dlblFTEntry>
                  </c15:dlblFieldTable>
                  <c15:showDataLabelsRange val="0"/>
                </c:ext>
                <c:ext xmlns:c16="http://schemas.microsoft.com/office/drawing/2014/chart" uri="{C3380CC4-5D6E-409C-BE32-E72D297353CC}">
                  <c16:uniqueId val="{00000038-E25C-4C01-9A49-B776C57AB85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{0635DC93-A5D0-4EE8-8CC4-7F87A243405D}</c15:txfldGUID>
                      <c15:f>Diagramm!$J$57</c15:f>
                      <c15:dlblFieldTableCache>
                        <c:ptCount val="1"/>
                      </c15:dlblFieldTableCache>
                    </c15:dlblFTEntry>
                  </c15:dlblFieldTable>
                  <c15:showDataLabelsRange val="0"/>
                </c:ext>
                <c:ext xmlns:c16="http://schemas.microsoft.com/office/drawing/2014/chart" uri="{C3380CC4-5D6E-409C-BE32-E72D297353CC}">
                  <c16:uniqueId val="{00000039-E25C-4C01-9A49-B776C57AB85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{5F3CEB3B-7372-4F54-A331-E01DC011B84C}</c15:txfldGUID>
                      <c15:f>Diagramm!$J$58</c15:f>
                      <c15:dlblFieldTableCache>
                        <c:ptCount val="1"/>
                      </c15:dlblFieldTableCache>
                    </c15:dlblFTEntry>
                  </c15:dlblFieldTable>
                  <c15:showDataLabelsRange val="0"/>
                </c:ext>
                <c:ext xmlns:c16="http://schemas.microsoft.com/office/drawing/2014/chart" uri="{C3380CC4-5D6E-409C-BE32-E72D297353CC}">
                  <c16:uniqueId val="{0000003A-E25C-4C01-9A49-B776C57AB85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{7E3A94BD-C806-4F5A-A52F-92A6B01CFE9F}</c15:txfldGUID>
                      <c15:f>Diagramm!$J$59</c15:f>
                      <c15:dlblFieldTableCache>
                        <c:ptCount val="1"/>
                      </c15:dlblFieldTableCache>
                    </c15:dlblFTEntry>
                  </c15:dlblFieldTable>
                  <c15:showDataLabelsRange val="0"/>
                </c:ext>
                <c:ext xmlns:c16="http://schemas.microsoft.com/office/drawing/2014/chart" uri="{C3380CC4-5D6E-409C-BE32-E72D297353CC}">
                  <c16:uniqueId val="{0000003B-E25C-4C01-9A49-B776C57AB85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{5D3F94D5-D9A2-4689-B6E6-BDF878A17D90}</c15:txfldGUID>
                      <c15:f>Diagramm!$J$60</c15:f>
                      <c15:dlblFieldTableCache>
                        <c:ptCount val="1"/>
                      </c15:dlblFieldTableCache>
                    </c15:dlblFTEntry>
                  </c15:dlblFieldTable>
                  <c15:showDataLabelsRange val="0"/>
                </c:ext>
                <c:ext xmlns:c16="http://schemas.microsoft.com/office/drawing/2014/chart" uri="{C3380CC4-5D6E-409C-BE32-E72D297353CC}">
                  <c16:uniqueId val="{0000003C-E25C-4C01-9A49-B776C57AB85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{F8473D40-68F3-4BD2-85DA-7B870BD0A390}</c15:txfldGUID>
                      <c15:f>Diagramm!$J$61</c15:f>
                      <c15:dlblFieldTableCache>
                        <c:ptCount val="1"/>
                      </c15:dlblFieldTableCache>
                    </c15:dlblFTEntry>
                  </c15:dlblFieldTable>
                  <c15:showDataLabelsRange val="0"/>
                </c:ext>
                <c:ext xmlns:c16="http://schemas.microsoft.com/office/drawing/2014/chart" uri="{C3380CC4-5D6E-409C-BE32-E72D297353CC}">
                  <c16:uniqueId val="{0000003D-E25C-4C01-9A49-B776C57AB85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{E1889784-F013-4346-9711-638B5C61AC48}</c15:txfldGUID>
                      <c15:f>Diagramm!$J$62</c15:f>
                      <c15:dlblFieldTableCache>
                        <c:ptCount val="1"/>
                      </c15:dlblFieldTableCache>
                    </c15:dlblFTEntry>
                  </c15:dlblFieldTable>
                  <c15:showDataLabelsRange val="0"/>
                </c:ext>
                <c:ext xmlns:c16="http://schemas.microsoft.com/office/drawing/2014/chart" uri="{C3380CC4-5D6E-409C-BE32-E72D297353CC}">
                  <c16:uniqueId val="{0000003E-E25C-4C01-9A49-B776C57AB85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{DFD93359-297F-49E8-AAF6-7F353E238668}</c15:txfldGUID>
                      <c15:f>Diagramm!$J$63</c15:f>
                      <c15:dlblFieldTableCache>
                        <c:ptCount val="1"/>
                      </c15:dlblFieldTableCache>
                    </c15:dlblFTEntry>
                  </c15:dlblFieldTable>
                  <c15:showDataLabelsRange val="0"/>
                </c:ext>
                <c:ext xmlns:c16="http://schemas.microsoft.com/office/drawing/2014/chart" uri="{C3380CC4-5D6E-409C-BE32-E72D297353CC}">
                  <c16:uniqueId val="{0000003F-E25C-4C01-9A49-B776C57AB85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{688663CC-0C0D-4167-803C-7EE15B0098CB}</c15:txfldGUID>
                      <c15:f>Diagramm!$J$64</c15:f>
                      <c15:dlblFieldTableCache>
                        <c:ptCount val="1"/>
                      </c15:dlblFieldTableCache>
                    </c15:dlblFTEntry>
                  </c15:dlblFieldTable>
                  <c15:showDataLabelsRange val="0"/>
                </c:ext>
                <c:ext xmlns:c16="http://schemas.microsoft.com/office/drawing/2014/chart" uri="{C3380CC4-5D6E-409C-BE32-E72D297353CC}">
                  <c16:uniqueId val="{00000040-E25C-4C01-9A49-B776C57AB85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{F281764B-5750-4565-AACE-9A9699BE9C99}</c15:txfldGUID>
                      <c15:f>Diagramm!$J$65</c15:f>
                      <c15:dlblFieldTableCache>
                        <c:ptCount val="1"/>
                      </c15:dlblFieldTableCache>
                    </c15:dlblFTEntry>
                  </c15:dlblFieldTable>
                  <c15:showDataLabelsRange val="0"/>
                </c:ext>
                <c:ext xmlns:c16="http://schemas.microsoft.com/office/drawing/2014/chart" uri="{C3380CC4-5D6E-409C-BE32-E72D297353CC}">
                  <c16:uniqueId val="{00000041-E25C-4C01-9A49-B776C57AB85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{79B8AE99-DE68-4FC6-8F63-1089D8972F5D}</c15:txfldGUID>
                      <c15:f>Diagramm!$J$66</c15:f>
                      <c15:dlblFieldTableCache>
                        <c:ptCount val="1"/>
                      </c15:dlblFieldTableCache>
                    </c15:dlblFTEntry>
                  </c15:dlblFieldTable>
                  <c15:showDataLabelsRange val="0"/>
                </c:ext>
                <c:ext xmlns:c16="http://schemas.microsoft.com/office/drawing/2014/chart" uri="{C3380CC4-5D6E-409C-BE32-E72D297353CC}">
                  <c16:uniqueId val="{00000042-E25C-4C01-9A49-B776C57AB85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{581C57D0-5DE3-4E0C-B7E0-C3883AD63638}</c15:txfldGUID>
                      <c15:f>Diagramm!$J$67</c15:f>
                      <c15:dlblFieldTableCache>
                        <c:ptCount val="1"/>
                      </c15:dlblFieldTableCache>
                    </c15:dlblFTEntry>
                  </c15:dlblFieldTable>
                  <c15:showDataLabelsRange val="0"/>
                </c:ext>
                <c:ext xmlns:c16="http://schemas.microsoft.com/office/drawing/2014/chart" uri="{C3380CC4-5D6E-409C-BE32-E72D297353CC}">
                  <c16:uniqueId val="{00000043-E25C-4C01-9A49-B776C57AB8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25C-4C01-9A49-B776C57AB85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22-423E-83E4-1998AC2440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22-423E-83E4-1998AC2440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22-423E-83E4-1998AC2440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22-423E-83E4-1998AC2440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22-423E-83E4-1998AC2440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22-423E-83E4-1998AC2440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22-423E-83E4-1998AC2440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22-423E-83E4-1998AC2440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22-423E-83E4-1998AC2440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C22-423E-83E4-1998AC2440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C22-423E-83E4-1998AC2440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C22-423E-83E4-1998AC2440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C22-423E-83E4-1998AC2440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C22-423E-83E4-1998AC2440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C22-423E-83E4-1998AC2440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C22-423E-83E4-1998AC2440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22-423E-83E4-1998AC2440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C22-423E-83E4-1998AC2440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C22-423E-83E4-1998AC2440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C22-423E-83E4-1998AC2440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C22-423E-83E4-1998AC2440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C22-423E-83E4-1998AC2440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C22-423E-83E4-1998AC24405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C22-423E-83E4-1998AC2440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C22-423E-83E4-1998AC2440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C22-423E-83E4-1998AC2440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C22-423E-83E4-1998AC2440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C22-423E-83E4-1998AC2440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C22-423E-83E4-1998AC2440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C22-423E-83E4-1998AC2440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C22-423E-83E4-1998AC2440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C22-423E-83E4-1998AC2440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C22-423E-83E4-1998AC2440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C22-423E-83E4-1998AC2440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C22-423E-83E4-1998AC2440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C22-423E-83E4-1998AC2440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C22-423E-83E4-1998AC2440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C22-423E-83E4-1998AC2440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C22-423E-83E4-1998AC2440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C22-423E-83E4-1998AC2440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C22-423E-83E4-1998AC2440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C22-423E-83E4-1998AC2440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C22-423E-83E4-1998AC2440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C22-423E-83E4-1998AC2440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C22-423E-83E4-1998AC24405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C22-423E-83E4-1998AC24405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C22-423E-83E4-1998AC2440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C22-423E-83E4-1998AC2440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C22-423E-83E4-1998AC2440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C22-423E-83E4-1998AC2440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C22-423E-83E4-1998AC2440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C22-423E-83E4-1998AC2440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C22-423E-83E4-1998AC2440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C22-423E-83E4-1998AC2440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C22-423E-83E4-1998AC2440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C22-423E-83E4-1998AC2440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C22-423E-83E4-1998AC2440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C22-423E-83E4-1998AC2440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C22-423E-83E4-1998AC2440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C22-423E-83E4-1998AC2440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C22-423E-83E4-1998AC2440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C22-423E-83E4-1998AC2440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C22-423E-83E4-1998AC2440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C22-423E-83E4-1998AC2440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C22-423E-83E4-1998AC2440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C22-423E-83E4-1998AC2440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C22-423E-83E4-1998AC2440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C22-423E-83E4-1998AC2440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C22-423E-83E4-1998AC24405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100.32897806812879</c:v>
                </c:pt>
                <c:pt idx="2">
                  <c:v>102.0520298646757</c:v>
                </c:pt>
                <c:pt idx="3">
                  <c:v>101.43607092860476</c:v>
                </c:pt>
                <c:pt idx="4">
                  <c:v>102.20368642090527</c:v>
                </c:pt>
                <c:pt idx="5">
                  <c:v>103.57559496033598</c:v>
                </c:pt>
                <c:pt idx="6">
                  <c:v>105.47596826878207</c:v>
                </c:pt>
                <c:pt idx="7">
                  <c:v>105.1866542230518</c:v>
                </c:pt>
                <c:pt idx="8">
                  <c:v>105.20881941203919</c:v>
                </c:pt>
                <c:pt idx="9">
                  <c:v>105.23448436770882</c:v>
                </c:pt>
                <c:pt idx="10">
                  <c:v>106.83271115258984</c:v>
                </c:pt>
                <c:pt idx="11">
                  <c:v>106.96920205319644</c:v>
                </c:pt>
                <c:pt idx="12">
                  <c:v>107.32034531031265</c:v>
                </c:pt>
                <c:pt idx="13">
                  <c:v>108.10079328044797</c:v>
                </c:pt>
                <c:pt idx="14">
                  <c:v>111.89337377508166</c:v>
                </c:pt>
                <c:pt idx="15">
                  <c:v>111.91320578628093</c:v>
                </c:pt>
                <c:pt idx="16">
                  <c:v>112.41950536630891</c:v>
                </c:pt>
                <c:pt idx="17">
                  <c:v>111.47806812879142</c:v>
                </c:pt>
                <c:pt idx="18">
                  <c:v>113.70391973868408</c:v>
                </c:pt>
                <c:pt idx="19">
                  <c:v>113.62342510499299</c:v>
                </c:pt>
                <c:pt idx="20">
                  <c:v>112.61315912272516</c:v>
                </c:pt>
                <c:pt idx="21">
                  <c:v>113.85557629491367</c:v>
                </c:pt>
                <c:pt idx="22">
                  <c:v>115.37680821278582</c:v>
                </c:pt>
                <c:pt idx="23">
                  <c:v>114.66402239850677</c:v>
                </c:pt>
                <c:pt idx="24">
                  <c:v>113.65842277181521</c:v>
                </c:pt>
              </c:numCache>
            </c:numRef>
          </c:val>
          <c:smooth val="0"/>
          <c:extLst>
            <c:ext xmlns:c16="http://schemas.microsoft.com/office/drawing/2014/chart" uri="{C3380CC4-5D6E-409C-BE32-E72D297353CC}">
              <c16:uniqueId val="{00000000-AB8C-494B-9481-707591DDC01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100.52569325798397</c:v>
                </c:pt>
                <c:pt idx="2">
                  <c:v>102.27362334078065</c:v>
                </c:pt>
                <c:pt idx="3">
                  <c:v>100.57826258378238</c:v>
                </c:pt>
                <c:pt idx="4">
                  <c:v>94.63792876856354</c:v>
                </c:pt>
                <c:pt idx="5">
                  <c:v>95.847023261926665</c:v>
                </c:pt>
                <c:pt idx="6">
                  <c:v>98.764620843737688</c:v>
                </c:pt>
                <c:pt idx="7">
                  <c:v>99.132606124326443</c:v>
                </c:pt>
                <c:pt idx="8">
                  <c:v>97.213825732684981</c:v>
                </c:pt>
                <c:pt idx="9">
                  <c:v>98.528058877644895</c:v>
                </c:pt>
                <c:pt idx="10">
                  <c:v>98.725193849388887</c:v>
                </c:pt>
                <c:pt idx="11">
                  <c:v>98.199500591404927</c:v>
                </c:pt>
                <c:pt idx="12">
                  <c:v>97.58181101327375</c:v>
                </c:pt>
                <c:pt idx="13">
                  <c:v>100.0919963201472</c:v>
                </c:pt>
                <c:pt idx="14">
                  <c:v>101.81364174004469</c:v>
                </c:pt>
                <c:pt idx="15">
                  <c:v>101.82678407149427</c:v>
                </c:pt>
                <c:pt idx="16">
                  <c:v>100.76225522407675</c:v>
                </c:pt>
                <c:pt idx="17">
                  <c:v>102.39190432382705</c:v>
                </c:pt>
                <c:pt idx="18">
                  <c:v>103.73242213168616</c:v>
                </c:pt>
                <c:pt idx="19">
                  <c:v>103.45643317124458</c:v>
                </c:pt>
                <c:pt idx="20">
                  <c:v>103.06216322775661</c:v>
                </c:pt>
                <c:pt idx="21">
                  <c:v>102.98330923905901</c:v>
                </c:pt>
                <c:pt idx="22">
                  <c:v>104.32382704691811</c:v>
                </c:pt>
                <c:pt idx="23">
                  <c:v>105.71691418057563</c:v>
                </c:pt>
                <c:pt idx="24">
                  <c:v>102.27362334078065</c:v>
                </c:pt>
              </c:numCache>
            </c:numRef>
          </c:val>
          <c:smooth val="0"/>
          <c:extLst>
            <c:ext xmlns:c16="http://schemas.microsoft.com/office/drawing/2014/chart" uri="{C3380CC4-5D6E-409C-BE32-E72D297353CC}">
              <c16:uniqueId val="{00000001-AB8C-494B-9481-707591DDC01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100.36908881199538</c:v>
                </c:pt>
                <c:pt idx="2">
                  <c:v>100.02306805074971</c:v>
                </c:pt>
                <c:pt idx="3">
                  <c:v>97.762399077277976</c:v>
                </c:pt>
                <c:pt idx="4">
                  <c:v>92.341407151095737</c:v>
                </c:pt>
                <c:pt idx="5">
                  <c:v>93.86389850057671</c:v>
                </c:pt>
                <c:pt idx="6">
                  <c:v>91.995386389850054</c:v>
                </c:pt>
                <c:pt idx="7">
                  <c:v>91.926182237600912</c:v>
                </c:pt>
                <c:pt idx="8">
                  <c:v>90.288350634371398</c:v>
                </c:pt>
                <c:pt idx="9">
                  <c:v>92.149173394848134</c:v>
                </c:pt>
                <c:pt idx="10">
                  <c:v>89.319492502883506</c:v>
                </c:pt>
                <c:pt idx="11">
                  <c:v>89.857747020376777</c:v>
                </c:pt>
                <c:pt idx="12">
                  <c:v>87.912341407151089</c:v>
                </c:pt>
                <c:pt idx="13">
                  <c:v>89.857747020376777</c:v>
                </c:pt>
                <c:pt idx="14">
                  <c:v>87.773933102652819</c:v>
                </c:pt>
                <c:pt idx="15">
                  <c:v>87.904652056901185</c:v>
                </c:pt>
                <c:pt idx="16">
                  <c:v>86.743560169165704</c:v>
                </c:pt>
                <c:pt idx="17">
                  <c:v>88.212226066897344</c:v>
                </c:pt>
                <c:pt idx="18">
                  <c:v>86.466743560169164</c:v>
                </c:pt>
                <c:pt idx="19">
                  <c:v>86.758938869665513</c:v>
                </c:pt>
                <c:pt idx="20">
                  <c:v>85.651672433679352</c:v>
                </c:pt>
                <c:pt idx="21">
                  <c:v>86.612841214917339</c:v>
                </c:pt>
                <c:pt idx="22">
                  <c:v>85.321030372933478</c:v>
                </c:pt>
                <c:pt idx="23">
                  <c:v>85.11341791618608</c:v>
                </c:pt>
                <c:pt idx="24">
                  <c:v>81.799307958477513</c:v>
                </c:pt>
              </c:numCache>
            </c:numRef>
          </c:val>
          <c:smooth val="0"/>
          <c:extLst>
            <c:ext xmlns:c16="http://schemas.microsoft.com/office/drawing/2014/chart" uri="{C3380CC4-5D6E-409C-BE32-E72D297353CC}">
              <c16:uniqueId val="{00000002-AB8C-494B-9481-707591DDC01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B8C-494B-9481-707591DDC01B}"/>
                </c:ext>
              </c:extLst>
            </c:dLbl>
            <c:dLbl>
              <c:idx val="1"/>
              <c:delete val="1"/>
              <c:extLst>
                <c:ext xmlns:c15="http://schemas.microsoft.com/office/drawing/2012/chart" uri="{CE6537A1-D6FC-4f65-9D91-7224C49458BB}"/>
                <c:ext xmlns:c16="http://schemas.microsoft.com/office/drawing/2014/chart" uri="{C3380CC4-5D6E-409C-BE32-E72D297353CC}">
                  <c16:uniqueId val="{00000004-AB8C-494B-9481-707591DDC01B}"/>
                </c:ext>
              </c:extLst>
            </c:dLbl>
            <c:dLbl>
              <c:idx val="2"/>
              <c:delete val="1"/>
              <c:extLst>
                <c:ext xmlns:c15="http://schemas.microsoft.com/office/drawing/2012/chart" uri="{CE6537A1-D6FC-4f65-9D91-7224C49458BB}"/>
                <c:ext xmlns:c16="http://schemas.microsoft.com/office/drawing/2014/chart" uri="{C3380CC4-5D6E-409C-BE32-E72D297353CC}">
                  <c16:uniqueId val="{00000005-AB8C-494B-9481-707591DDC01B}"/>
                </c:ext>
              </c:extLst>
            </c:dLbl>
            <c:dLbl>
              <c:idx val="3"/>
              <c:delete val="1"/>
              <c:extLst>
                <c:ext xmlns:c15="http://schemas.microsoft.com/office/drawing/2012/chart" uri="{CE6537A1-D6FC-4f65-9D91-7224C49458BB}"/>
                <c:ext xmlns:c16="http://schemas.microsoft.com/office/drawing/2014/chart" uri="{C3380CC4-5D6E-409C-BE32-E72D297353CC}">
                  <c16:uniqueId val="{00000006-AB8C-494B-9481-707591DDC01B}"/>
                </c:ext>
              </c:extLst>
            </c:dLbl>
            <c:dLbl>
              <c:idx val="4"/>
              <c:delete val="1"/>
              <c:extLst>
                <c:ext xmlns:c15="http://schemas.microsoft.com/office/drawing/2012/chart" uri="{CE6537A1-D6FC-4f65-9D91-7224C49458BB}"/>
                <c:ext xmlns:c16="http://schemas.microsoft.com/office/drawing/2014/chart" uri="{C3380CC4-5D6E-409C-BE32-E72D297353CC}">
                  <c16:uniqueId val="{00000007-AB8C-494B-9481-707591DDC01B}"/>
                </c:ext>
              </c:extLst>
            </c:dLbl>
            <c:dLbl>
              <c:idx val="5"/>
              <c:delete val="1"/>
              <c:extLst>
                <c:ext xmlns:c15="http://schemas.microsoft.com/office/drawing/2012/chart" uri="{CE6537A1-D6FC-4f65-9D91-7224C49458BB}"/>
                <c:ext xmlns:c16="http://schemas.microsoft.com/office/drawing/2014/chart" uri="{C3380CC4-5D6E-409C-BE32-E72D297353CC}">
                  <c16:uniqueId val="{00000008-AB8C-494B-9481-707591DDC01B}"/>
                </c:ext>
              </c:extLst>
            </c:dLbl>
            <c:dLbl>
              <c:idx val="6"/>
              <c:delete val="1"/>
              <c:extLst>
                <c:ext xmlns:c15="http://schemas.microsoft.com/office/drawing/2012/chart" uri="{CE6537A1-D6FC-4f65-9D91-7224C49458BB}"/>
                <c:ext xmlns:c16="http://schemas.microsoft.com/office/drawing/2014/chart" uri="{C3380CC4-5D6E-409C-BE32-E72D297353CC}">
                  <c16:uniqueId val="{00000009-AB8C-494B-9481-707591DDC01B}"/>
                </c:ext>
              </c:extLst>
            </c:dLbl>
            <c:dLbl>
              <c:idx val="7"/>
              <c:delete val="1"/>
              <c:extLst>
                <c:ext xmlns:c15="http://schemas.microsoft.com/office/drawing/2012/chart" uri="{CE6537A1-D6FC-4f65-9D91-7224C49458BB}"/>
                <c:ext xmlns:c16="http://schemas.microsoft.com/office/drawing/2014/chart" uri="{C3380CC4-5D6E-409C-BE32-E72D297353CC}">
                  <c16:uniqueId val="{0000000A-AB8C-494B-9481-707591DDC01B}"/>
                </c:ext>
              </c:extLst>
            </c:dLbl>
            <c:dLbl>
              <c:idx val="8"/>
              <c:delete val="1"/>
              <c:extLst>
                <c:ext xmlns:c15="http://schemas.microsoft.com/office/drawing/2012/chart" uri="{CE6537A1-D6FC-4f65-9D91-7224C49458BB}"/>
                <c:ext xmlns:c16="http://schemas.microsoft.com/office/drawing/2014/chart" uri="{C3380CC4-5D6E-409C-BE32-E72D297353CC}">
                  <c16:uniqueId val="{0000000B-AB8C-494B-9481-707591DDC01B}"/>
                </c:ext>
              </c:extLst>
            </c:dLbl>
            <c:dLbl>
              <c:idx val="9"/>
              <c:delete val="1"/>
              <c:extLst>
                <c:ext xmlns:c15="http://schemas.microsoft.com/office/drawing/2012/chart" uri="{CE6537A1-D6FC-4f65-9D91-7224C49458BB}"/>
                <c:ext xmlns:c16="http://schemas.microsoft.com/office/drawing/2014/chart" uri="{C3380CC4-5D6E-409C-BE32-E72D297353CC}">
                  <c16:uniqueId val="{0000000C-AB8C-494B-9481-707591DDC01B}"/>
                </c:ext>
              </c:extLst>
            </c:dLbl>
            <c:dLbl>
              <c:idx val="10"/>
              <c:delete val="1"/>
              <c:extLst>
                <c:ext xmlns:c15="http://schemas.microsoft.com/office/drawing/2012/chart" uri="{CE6537A1-D6FC-4f65-9D91-7224C49458BB}"/>
                <c:ext xmlns:c16="http://schemas.microsoft.com/office/drawing/2014/chart" uri="{C3380CC4-5D6E-409C-BE32-E72D297353CC}">
                  <c16:uniqueId val="{0000000D-AB8C-494B-9481-707591DDC01B}"/>
                </c:ext>
              </c:extLst>
            </c:dLbl>
            <c:dLbl>
              <c:idx val="11"/>
              <c:delete val="1"/>
              <c:extLst>
                <c:ext xmlns:c15="http://schemas.microsoft.com/office/drawing/2012/chart" uri="{CE6537A1-D6FC-4f65-9D91-7224C49458BB}"/>
                <c:ext xmlns:c16="http://schemas.microsoft.com/office/drawing/2014/chart" uri="{C3380CC4-5D6E-409C-BE32-E72D297353CC}">
                  <c16:uniqueId val="{0000000E-AB8C-494B-9481-707591DDC01B}"/>
                </c:ext>
              </c:extLst>
            </c:dLbl>
            <c:dLbl>
              <c:idx val="12"/>
              <c:delete val="1"/>
              <c:extLst>
                <c:ext xmlns:c15="http://schemas.microsoft.com/office/drawing/2012/chart" uri="{CE6537A1-D6FC-4f65-9D91-7224C49458BB}"/>
                <c:ext xmlns:c16="http://schemas.microsoft.com/office/drawing/2014/chart" uri="{C3380CC4-5D6E-409C-BE32-E72D297353CC}">
                  <c16:uniqueId val="{0000000F-AB8C-494B-9481-707591DDC01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8C-494B-9481-707591DDC01B}"/>
                </c:ext>
              </c:extLst>
            </c:dLbl>
            <c:dLbl>
              <c:idx val="14"/>
              <c:delete val="1"/>
              <c:extLst>
                <c:ext xmlns:c15="http://schemas.microsoft.com/office/drawing/2012/chart" uri="{CE6537A1-D6FC-4f65-9D91-7224C49458BB}"/>
                <c:ext xmlns:c16="http://schemas.microsoft.com/office/drawing/2014/chart" uri="{C3380CC4-5D6E-409C-BE32-E72D297353CC}">
                  <c16:uniqueId val="{00000011-AB8C-494B-9481-707591DDC01B}"/>
                </c:ext>
              </c:extLst>
            </c:dLbl>
            <c:dLbl>
              <c:idx val="15"/>
              <c:delete val="1"/>
              <c:extLst>
                <c:ext xmlns:c15="http://schemas.microsoft.com/office/drawing/2012/chart" uri="{CE6537A1-D6FC-4f65-9D91-7224C49458BB}"/>
                <c:ext xmlns:c16="http://schemas.microsoft.com/office/drawing/2014/chart" uri="{C3380CC4-5D6E-409C-BE32-E72D297353CC}">
                  <c16:uniqueId val="{00000012-AB8C-494B-9481-707591DDC01B}"/>
                </c:ext>
              </c:extLst>
            </c:dLbl>
            <c:dLbl>
              <c:idx val="16"/>
              <c:delete val="1"/>
              <c:extLst>
                <c:ext xmlns:c15="http://schemas.microsoft.com/office/drawing/2012/chart" uri="{CE6537A1-D6FC-4f65-9D91-7224C49458BB}"/>
                <c:ext xmlns:c16="http://schemas.microsoft.com/office/drawing/2014/chart" uri="{C3380CC4-5D6E-409C-BE32-E72D297353CC}">
                  <c16:uniqueId val="{00000013-AB8C-494B-9481-707591DDC01B}"/>
                </c:ext>
              </c:extLst>
            </c:dLbl>
            <c:dLbl>
              <c:idx val="17"/>
              <c:delete val="1"/>
              <c:extLst>
                <c:ext xmlns:c15="http://schemas.microsoft.com/office/drawing/2012/chart" uri="{CE6537A1-D6FC-4f65-9D91-7224C49458BB}"/>
                <c:ext xmlns:c16="http://schemas.microsoft.com/office/drawing/2014/chart" uri="{C3380CC4-5D6E-409C-BE32-E72D297353CC}">
                  <c16:uniqueId val="{00000014-AB8C-494B-9481-707591DDC01B}"/>
                </c:ext>
              </c:extLst>
            </c:dLbl>
            <c:dLbl>
              <c:idx val="18"/>
              <c:delete val="1"/>
              <c:extLst>
                <c:ext xmlns:c15="http://schemas.microsoft.com/office/drawing/2012/chart" uri="{CE6537A1-D6FC-4f65-9D91-7224C49458BB}"/>
                <c:ext xmlns:c16="http://schemas.microsoft.com/office/drawing/2014/chart" uri="{C3380CC4-5D6E-409C-BE32-E72D297353CC}">
                  <c16:uniqueId val="{00000015-AB8C-494B-9481-707591DDC01B}"/>
                </c:ext>
              </c:extLst>
            </c:dLbl>
            <c:dLbl>
              <c:idx val="19"/>
              <c:delete val="1"/>
              <c:extLst>
                <c:ext xmlns:c15="http://schemas.microsoft.com/office/drawing/2012/chart" uri="{CE6537A1-D6FC-4f65-9D91-7224C49458BB}"/>
                <c:ext xmlns:c16="http://schemas.microsoft.com/office/drawing/2014/chart" uri="{C3380CC4-5D6E-409C-BE32-E72D297353CC}">
                  <c16:uniqueId val="{00000016-AB8C-494B-9481-707591DDC01B}"/>
                </c:ext>
              </c:extLst>
            </c:dLbl>
            <c:dLbl>
              <c:idx val="20"/>
              <c:delete val="1"/>
              <c:extLst>
                <c:ext xmlns:c15="http://schemas.microsoft.com/office/drawing/2012/chart" uri="{CE6537A1-D6FC-4f65-9D91-7224C49458BB}"/>
                <c:ext xmlns:c16="http://schemas.microsoft.com/office/drawing/2014/chart" uri="{C3380CC4-5D6E-409C-BE32-E72D297353CC}">
                  <c16:uniqueId val="{00000017-AB8C-494B-9481-707591DDC01B}"/>
                </c:ext>
              </c:extLst>
            </c:dLbl>
            <c:dLbl>
              <c:idx val="21"/>
              <c:delete val="1"/>
              <c:extLst>
                <c:ext xmlns:c15="http://schemas.microsoft.com/office/drawing/2012/chart" uri="{CE6537A1-D6FC-4f65-9D91-7224C49458BB}"/>
                <c:ext xmlns:c16="http://schemas.microsoft.com/office/drawing/2014/chart" uri="{C3380CC4-5D6E-409C-BE32-E72D297353CC}">
                  <c16:uniqueId val="{00000018-AB8C-494B-9481-707591DDC01B}"/>
                </c:ext>
              </c:extLst>
            </c:dLbl>
            <c:dLbl>
              <c:idx val="22"/>
              <c:delete val="1"/>
              <c:extLst>
                <c:ext xmlns:c15="http://schemas.microsoft.com/office/drawing/2012/chart" uri="{CE6537A1-D6FC-4f65-9D91-7224C49458BB}"/>
                <c:ext xmlns:c16="http://schemas.microsoft.com/office/drawing/2014/chart" uri="{C3380CC4-5D6E-409C-BE32-E72D297353CC}">
                  <c16:uniqueId val="{00000019-AB8C-494B-9481-707591DDC01B}"/>
                </c:ext>
              </c:extLst>
            </c:dLbl>
            <c:dLbl>
              <c:idx val="23"/>
              <c:delete val="1"/>
              <c:extLst>
                <c:ext xmlns:c15="http://schemas.microsoft.com/office/drawing/2012/chart" uri="{CE6537A1-D6FC-4f65-9D91-7224C49458BB}"/>
                <c:ext xmlns:c16="http://schemas.microsoft.com/office/drawing/2014/chart" uri="{C3380CC4-5D6E-409C-BE32-E72D297353CC}">
                  <c16:uniqueId val="{0000001A-AB8C-494B-9481-707591DDC01B}"/>
                </c:ext>
              </c:extLst>
            </c:dLbl>
            <c:dLbl>
              <c:idx val="24"/>
              <c:delete val="1"/>
              <c:extLst>
                <c:ext xmlns:c15="http://schemas.microsoft.com/office/drawing/2012/chart" uri="{CE6537A1-D6FC-4f65-9D91-7224C49458BB}"/>
                <c:ext xmlns:c16="http://schemas.microsoft.com/office/drawing/2014/chart" uri="{C3380CC4-5D6E-409C-BE32-E72D297353CC}">
                  <c16:uniqueId val="{0000001B-AB8C-494B-9481-707591DDC01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B8C-494B-9481-707591DDC01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Hochtaunuskreis (06434)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97428</v>
      </c>
      <c r="F11" s="238">
        <v>98290</v>
      </c>
      <c r="G11" s="238">
        <v>98901</v>
      </c>
      <c r="H11" s="238">
        <v>97597</v>
      </c>
      <c r="I11" s="265">
        <v>96532</v>
      </c>
      <c r="J11" s="263">
        <v>896</v>
      </c>
      <c r="K11" s="266">
        <v>0.92818961587867232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12.145379151783882</v>
      </c>
      <c r="E13" s="115">
        <v>11833</v>
      </c>
      <c r="F13" s="114">
        <v>11749</v>
      </c>
      <c r="G13" s="114">
        <v>11858</v>
      </c>
      <c r="H13" s="114">
        <v>11803</v>
      </c>
      <c r="I13" s="140">
        <v>11703</v>
      </c>
      <c r="J13" s="115">
        <v>130</v>
      </c>
      <c r="K13" s="116">
        <v>1.1108262838588396</v>
      </c>
    </row>
    <row r="14" spans="1:255" ht="14.1" customHeight="1" x14ac:dyDescent="0.2">
      <c r="A14" s="306" t="s">
        <v>230</v>
      </c>
      <c r="B14" s="307"/>
      <c r="C14" s="308"/>
      <c r="D14" s="113">
        <v>49.285626308658699</v>
      </c>
      <c r="E14" s="115">
        <v>48018</v>
      </c>
      <c r="F14" s="114">
        <v>48671</v>
      </c>
      <c r="G14" s="114">
        <v>49082</v>
      </c>
      <c r="H14" s="114">
        <v>48615</v>
      </c>
      <c r="I14" s="140">
        <v>48321</v>
      </c>
      <c r="J14" s="115">
        <v>-303</v>
      </c>
      <c r="K14" s="116">
        <v>-0.62705655925994908</v>
      </c>
    </row>
    <row r="15" spans="1:255" ht="14.1" customHeight="1" x14ac:dyDescent="0.2">
      <c r="A15" s="306" t="s">
        <v>231</v>
      </c>
      <c r="B15" s="307"/>
      <c r="C15" s="308"/>
      <c r="D15" s="113">
        <v>15.198916122675206</v>
      </c>
      <c r="E15" s="115">
        <v>14808</v>
      </c>
      <c r="F15" s="114">
        <v>15224</v>
      </c>
      <c r="G15" s="114">
        <v>15225</v>
      </c>
      <c r="H15" s="114">
        <v>14968</v>
      </c>
      <c r="I15" s="140">
        <v>14942</v>
      </c>
      <c r="J15" s="115">
        <v>-134</v>
      </c>
      <c r="K15" s="116">
        <v>-0.89680096372640883</v>
      </c>
    </row>
    <row r="16" spans="1:255" ht="14.1" customHeight="1" x14ac:dyDescent="0.2">
      <c r="A16" s="306" t="s">
        <v>232</v>
      </c>
      <c r="B16" s="307"/>
      <c r="C16" s="308"/>
      <c r="D16" s="113">
        <v>23.239725746192061</v>
      </c>
      <c r="E16" s="115">
        <v>22642</v>
      </c>
      <c r="F16" s="114">
        <v>22509</v>
      </c>
      <c r="G16" s="114">
        <v>22576</v>
      </c>
      <c r="H16" s="114">
        <v>22085</v>
      </c>
      <c r="I16" s="140">
        <v>21421</v>
      </c>
      <c r="J16" s="115">
        <v>1221</v>
      </c>
      <c r="K16" s="116">
        <v>5.7000140049484154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0.41979718356119389</v>
      </c>
      <c r="E18" s="115">
        <v>409</v>
      </c>
      <c r="F18" s="114">
        <v>402</v>
      </c>
      <c r="G18" s="114">
        <v>395</v>
      </c>
      <c r="H18" s="114">
        <v>375</v>
      </c>
      <c r="I18" s="140">
        <v>382</v>
      </c>
      <c r="J18" s="115">
        <v>27</v>
      </c>
      <c r="K18" s="116">
        <v>7.0680628272251305</v>
      </c>
    </row>
    <row r="19" spans="1:255" ht="14.1" customHeight="1" x14ac:dyDescent="0.2">
      <c r="A19" s="306" t="s">
        <v>235</v>
      </c>
      <c r="B19" s="307" t="s">
        <v>236</v>
      </c>
      <c r="C19" s="308"/>
      <c r="D19" s="113">
        <v>0.16525023607176581</v>
      </c>
      <c r="E19" s="115">
        <v>161</v>
      </c>
      <c r="F19" s="114">
        <v>150</v>
      </c>
      <c r="G19" s="114">
        <v>148</v>
      </c>
      <c r="H19" s="114">
        <v>139</v>
      </c>
      <c r="I19" s="140">
        <v>137</v>
      </c>
      <c r="J19" s="115">
        <v>24</v>
      </c>
      <c r="K19" s="116">
        <v>17.518248175182482</v>
      </c>
    </row>
    <row r="20" spans="1:255" ht="14.1" customHeight="1" x14ac:dyDescent="0.2">
      <c r="A20" s="306">
        <v>12</v>
      </c>
      <c r="B20" s="307" t="s">
        <v>237</v>
      </c>
      <c r="C20" s="308"/>
      <c r="D20" s="113">
        <v>0.8324095742497023</v>
      </c>
      <c r="E20" s="115">
        <v>811</v>
      </c>
      <c r="F20" s="114">
        <v>802</v>
      </c>
      <c r="G20" s="114">
        <v>852</v>
      </c>
      <c r="H20" s="114">
        <v>847</v>
      </c>
      <c r="I20" s="140">
        <v>820</v>
      </c>
      <c r="J20" s="115">
        <v>-9</v>
      </c>
      <c r="K20" s="116">
        <v>-1.0975609756097562</v>
      </c>
    </row>
    <row r="21" spans="1:255" ht="14.1" customHeight="1" x14ac:dyDescent="0.2">
      <c r="A21" s="306">
        <v>21</v>
      </c>
      <c r="B21" s="307" t="s">
        <v>238</v>
      </c>
      <c r="C21" s="308"/>
      <c r="D21" s="113">
        <v>4.7214353163361665E-2</v>
      </c>
      <c r="E21" s="115">
        <v>46</v>
      </c>
      <c r="F21" s="114">
        <v>47</v>
      </c>
      <c r="G21" s="114">
        <v>52</v>
      </c>
      <c r="H21" s="114">
        <v>51</v>
      </c>
      <c r="I21" s="140">
        <v>53</v>
      </c>
      <c r="J21" s="115">
        <v>-7</v>
      </c>
      <c r="K21" s="116">
        <v>-13.20754716981132</v>
      </c>
    </row>
    <row r="22" spans="1:255" ht="14.1" customHeight="1" x14ac:dyDescent="0.2">
      <c r="A22" s="306">
        <v>22</v>
      </c>
      <c r="B22" s="307" t="s">
        <v>239</v>
      </c>
      <c r="C22" s="308"/>
      <c r="D22" s="113">
        <v>0.68768731781418069</v>
      </c>
      <c r="E22" s="115">
        <v>670</v>
      </c>
      <c r="F22" s="114">
        <v>682</v>
      </c>
      <c r="G22" s="114">
        <v>692</v>
      </c>
      <c r="H22" s="114">
        <v>673</v>
      </c>
      <c r="I22" s="140">
        <v>663</v>
      </c>
      <c r="J22" s="115">
        <v>7</v>
      </c>
      <c r="K22" s="116">
        <v>1.0558069381598794</v>
      </c>
    </row>
    <row r="23" spans="1:255" ht="14.1" customHeight="1" x14ac:dyDescent="0.2">
      <c r="A23" s="306">
        <v>23</v>
      </c>
      <c r="B23" s="307" t="s">
        <v>240</v>
      </c>
      <c r="C23" s="308"/>
      <c r="D23" s="113">
        <v>0.51422588988791718</v>
      </c>
      <c r="E23" s="115">
        <v>501</v>
      </c>
      <c r="F23" s="114">
        <v>520</v>
      </c>
      <c r="G23" s="114">
        <v>551</v>
      </c>
      <c r="H23" s="114">
        <v>559</v>
      </c>
      <c r="I23" s="140">
        <v>566</v>
      </c>
      <c r="J23" s="115">
        <v>-65</v>
      </c>
      <c r="K23" s="116">
        <v>-11.484098939929329</v>
      </c>
    </row>
    <row r="24" spans="1:255" ht="14.1" customHeight="1" x14ac:dyDescent="0.2">
      <c r="A24" s="306">
        <v>24</v>
      </c>
      <c r="B24" s="307" t="s">
        <v>241</v>
      </c>
      <c r="C24" s="308"/>
      <c r="D24" s="113">
        <v>2.0630619534425421</v>
      </c>
      <c r="E24" s="115">
        <v>2010</v>
      </c>
      <c r="F24" s="114">
        <v>2019</v>
      </c>
      <c r="G24" s="114">
        <v>2037</v>
      </c>
      <c r="H24" s="114">
        <v>1997</v>
      </c>
      <c r="I24" s="140">
        <v>2018</v>
      </c>
      <c r="J24" s="115">
        <v>-8</v>
      </c>
      <c r="K24" s="116">
        <v>-0.39643211100099107</v>
      </c>
    </row>
    <row r="25" spans="1:255" ht="14.1" customHeight="1" x14ac:dyDescent="0.2">
      <c r="A25" s="306">
        <v>25</v>
      </c>
      <c r="B25" s="307" t="s">
        <v>242</v>
      </c>
      <c r="C25" s="308"/>
      <c r="D25" s="113">
        <v>3.9793488524859382</v>
      </c>
      <c r="E25" s="115">
        <v>3877</v>
      </c>
      <c r="F25" s="114">
        <v>3926</v>
      </c>
      <c r="G25" s="114">
        <v>3880</v>
      </c>
      <c r="H25" s="114">
        <v>3847</v>
      </c>
      <c r="I25" s="140">
        <v>3802</v>
      </c>
      <c r="J25" s="115">
        <v>75</v>
      </c>
      <c r="K25" s="116">
        <v>1.9726459758022095</v>
      </c>
    </row>
    <row r="26" spans="1:255" ht="14.1" customHeight="1" x14ac:dyDescent="0.2">
      <c r="A26" s="306">
        <v>26</v>
      </c>
      <c r="B26" s="307" t="s">
        <v>243</v>
      </c>
      <c r="C26" s="308"/>
      <c r="D26" s="113">
        <v>2.3217144968592192</v>
      </c>
      <c r="E26" s="115">
        <v>2262</v>
      </c>
      <c r="F26" s="114">
        <v>2296</v>
      </c>
      <c r="G26" s="114">
        <v>2415</v>
      </c>
      <c r="H26" s="114">
        <v>2355</v>
      </c>
      <c r="I26" s="140">
        <v>2372</v>
      </c>
      <c r="J26" s="115">
        <v>-110</v>
      </c>
      <c r="K26" s="116">
        <v>-4.6374367622259696</v>
      </c>
    </row>
    <row r="27" spans="1:255" ht="14.1" customHeight="1" x14ac:dyDescent="0.2">
      <c r="A27" s="306">
        <v>27</v>
      </c>
      <c r="B27" s="307" t="s">
        <v>244</v>
      </c>
      <c r="C27" s="308"/>
      <c r="D27" s="113">
        <v>2.7209837007841688</v>
      </c>
      <c r="E27" s="115">
        <v>2651</v>
      </c>
      <c r="F27" s="114">
        <v>2650</v>
      </c>
      <c r="G27" s="114">
        <v>2528</v>
      </c>
      <c r="H27" s="114">
        <v>2486</v>
      </c>
      <c r="I27" s="140">
        <v>2095</v>
      </c>
      <c r="J27" s="115">
        <v>556</v>
      </c>
      <c r="K27" s="116">
        <v>26.539379474940333</v>
      </c>
    </row>
    <row r="28" spans="1:255" ht="14.1" customHeight="1" x14ac:dyDescent="0.2">
      <c r="A28" s="306">
        <v>28</v>
      </c>
      <c r="B28" s="307" t="s">
        <v>245</v>
      </c>
      <c r="C28" s="308"/>
      <c r="D28" s="113">
        <v>9.6481504290347742E-2</v>
      </c>
      <c r="E28" s="115">
        <v>94</v>
      </c>
      <c r="F28" s="114">
        <v>96</v>
      </c>
      <c r="G28" s="114">
        <v>97</v>
      </c>
      <c r="H28" s="114">
        <v>106</v>
      </c>
      <c r="I28" s="140">
        <v>102</v>
      </c>
      <c r="J28" s="115">
        <v>-8</v>
      </c>
      <c r="K28" s="116">
        <v>-7.8431372549019605</v>
      </c>
    </row>
    <row r="29" spans="1:255" ht="14.1" customHeight="1" x14ac:dyDescent="0.2">
      <c r="A29" s="306">
        <v>29</v>
      </c>
      <c r="B29" s="307" t="s">
        <v>246</v>
      </c>
      <c r="C29" s="308"/>
      <c r="D29" s="113">
        <v>2.3915096276224492</v>
      </c>
      <c r="E29" s="115">
        <v>2330</v>
      </c>
      <c r="F29" s="114">
        <v>2374</v>
      </c>
      <c r="G29" s="114">
        <v>2361</v>
      </c>
      <c r="H29" s="114">
        <v>2313</v>
      </c>
      <c r="I29" s="140">
        <v>2291</v>
      </c>
      <c r="J29" s="115">
        <v>39</v>
      </c>
      <c r="K29" s="116">
        <v>1.7023134002618943</v>
      </c>
    </row>
    <row r="30" spans="1:255" ht="14.1" customHeight="1" x14ac:dyDescent="0.2">
      <c r="A30" s="306" t="s">
        <v>247</v>
      </c>
      <c r="B30" s="307" t="s">
        <v>248</v>
      </c>
      <c r="C30" s="308"/>
      <c r="D30" s="113">
        <v>0.32331567927084615</v>
      </c>
      <c r="E30" s="115">
        <v>315</v>
      </c>
      <c r="F30" s="114">
        <v>324</v>
      </c>
      <c r="G30" s="114">
        <v>320</v>
      </c>
      <c r="H30" s="114" t="s">
        <v>513</v>
      </c>
      <c r="I30" s="140" t="s">
        <v>513</v>
      </c>
      <c r="J30" s="115" t="s">
        <v>513</v>
      </c>
      <c r="K30" s="116" t="s">
        <v>513</v>
      </c>
    </row>
    <row r="31" spans="1:255" ht="14.1" customHeight="1" x14ac:dyDescent="0.2">
      <c r="A31" s="306" t="s">
        <v>249</v>
      </c>
      <c r="B31" s="307" t="s">
        <v>250</v>
      </c>
      <c r="C31" s="308"/>
      <c r="D31" s="113">
        <v>2.0651147514061665</v>
      </c>
      <c r="E31" s="115">
        <v>2012</v>
      </c>
      <c r="F31" s="114">
        <v>2046</v>
      </c>
      <c r="G31" s="114">
        <v>2037</v>
      </c>
      <c r="H31" s="114">
        <v>1996</v>
      </c>
      <c r="I31" s="140">
        <v>1979</v>
      </c>
      <c r="J31" s="115">
        <v>33</v>
      </c>
      <c r="K31" s="116">
        <v>1.6675088428499243</v>
      </c>
    </row>
    <row r="32" spans="1:255" ht="14.1" customHeight="1" x14ac:dyDescent="0.2">
      <c r="A32" s="306">
        <v>31</v>
      </c>
      <c r="B32" s="307" t="s">
        <v>251</v>
      </c>
      <c r="C32" s="308"/>
      <c r="D32" s="113">
        <v>0.61276019214188937</v>
      </c>
      <c r="E32" s="115">
        <v>597</v>
      </c>
      <c r="F32" s="114">
        <v>592</v>
      </c>
      <c r="G32" s="114">
        <v>584</v>
      </c>
      <c r="H32" s="114">
        <v>576</v>
      </c>
      <c r="I32" s="140">
        <v>584</v>
      </c>
      <c r="J32" s="115">
        <v>13</v>
      </c>
      <c r="K32" s="116">
        <v>2.2260273972602738</v>
      </c>
    </row>
    <row r="33" spans="1:11" ht="14.1" customHeight="1" x14ac:dyDescent="0.2">
      <c r="A33" s="306">
        <v>32</v>
      </c>
      <c r="B33" s="307" t="s">
        <v>252</v>
      </c>
      <c r="C33" s="308"/>
      <c r="D33" s="113">
        <v>1.3076323028287555</v>
      </c>
      <c r="E33" s="115">
        <v>1274</v>
      </c>
      <c r="F33" s="114">
        <v>1257</v>
      </c>
      <c r="G33" s="114">
        <v>1309</v>
      </c>
      <c r="H33" s="114">
        <v>1253</v>
      </c>
      <c r="I33" s="140">
        <v>1258</v>
      </c>
      <c r="J33" s="115">
        <v>16</v>
      </c>
      <c r="K33" s="116">
        <v>1.2718600953895072</v>
      </c>
    </row>
    <row r="34" spans="1:11" ht="14.1" customHeight="1" x14ac:dyDescent="0.2">
      <c r="A34" s="306">
        <v>33</v>
      </c>
      <c r="B34" s="307" t="s">
        <v>253</v>
      </c>
      <c r="C34" s="308"/>
      <c r="D34" s="113">
        <v>0.72669047912304474</v>
      </c>
      <c r="E34" s="115">
        <v>708</v>
      </c>
      <c r="F34" s="114">
        <v>699</v>
      </c>
      <c r="G34" s="114">
        <v>730</v>
      </c>
      <c r="H34" s="114">
        <v>711</v>
      </c>
      <c r="I34" s="140">
        <v>700</v>
      </c>
      <c r="J34" s="115">
        <v>8</v>
      </c>
      <c r="K34" s="116">
        <v>1.1428571428571428</v>
      </c>
    </row>
    <row r="35" spans="1:11" ht="14.1" customHeight="1" x14ac:dyDescent="0.2">
      <c r="A35" s="306">
        <v>34</v>
      </c>
      <c r="B35" s="307" t="s">
        <v>254</v>
      </c>
      <c r="C35" s="308"/>
      <c r="D35" s="113">
        <v>1.803383011044053</v>
      </c>
      <c r="E35" s="115">
        <v>1757</v>
      </c>
      <c r="F35" s="114">
        <v>1765</v>
      </c>
      <c r="G35" s="114">
        <v>1751</v>
      </c>
      <c r="H35" s="114">
        <v>1775</v>
      </c>
      <c r="I35" s="140">
        <v>1785</v>
      </c>
      <c r="J35" s="115">
        <v>-28</v>
      </c>
      <c r="K35" s="116">
        <v>-1.5686274509803921</v>
      </c>
    </row>
    <row r="36" spans="1:11" ht="14.1" customHeight="1" x14ac:dyDescent="0.2">
      <c r="A36" s="306">
        <v>41</v>
      </c>
      <c r="B36" s="307" t="s">
        <v>255</v>
      </c>
      <c r="C36" s="308"/>
      <c r="D36" s="113">
        <v>0.91349509381286698</v>
      </c>
      <c r="E36" s="115">
        <v>890</v>
      </c>
      <c r="F36" s="114">
        <v>870</v>
      </c>
      <c r="G36" s="114">
        <v>853</v>
      </c>
      <c r="H36" s="114">
        <v>847</v>
      </c>
      <c r="I36" s="140">
        <v>844</v>
      </c>
      <c r="J36" s="115">
        <v>46</v>
      </c>
      <c r="K36" s="116">
        <v>5.4502369668246446</v>
      </c>
    </row>
    <row r="37" spans="1:11" ht="14.1" customHeight="1" x14ac:dyDescent="0.2">
      <c r="A37" s="306">
        <v>42</v>
      </c>
      <c r="B37" s="307" t="s">
        <v>256</v>
      </c>
      <c r="C37" s="308"/>
      <c r="D37" s="113">
        <v>0.10161349919940879</v>
      </c>
      <c r="E37" s="115">
        <v>99</v>
      </c>
      <c r="F37" s="114">
        <v>96</v>
      </c>
      <c r="G37" s="114">
        <v>99</v>
      </c>
      <c r="H37" s="114">
        <v>97</v>
      </c>
      <c r="I37" s="140">
        <v>102</v>
      </c>
      <c r="J37" s="115">
        <v>-3</v>
      </c>
      <c r="K37" s="116">
        <v>-2.9411764705882355</v>
      </c>
    </row>
    <row r="38" spans="1:11" ht="14.1" customHeight="1" x14ac:dyDescent="0.2">
      <c r="A38" s="306">
        <v>43</v>
      </c>
      <c r="B38" s="307" t="s">
        <v>257</v>
      </c>
      <c r="C38" s="308"/>
      <c r="D38" s="113">
        <v>5.8248142217842922</v>
      </c>
      <c r="E38" s="115">
        <v>5675</v>
      </c>
      <c r="F38" s="114">
        <v>5847</v>
      </c>
      <c r="G38" s="114">
        <v>5950</v>
      </c>
      <c r="H38" s="114">
        <v>5926</v>
      </c>
      <c r="I38" s="140">
        <v>5986</v>
      </c>
      <c r="J38" s="115">
        <v>-311</v>
      </c>
      <c r="K38" s="116">
        <v>-5.195456064149683</v>
      </c>
    </row>
    <row r="39" spans="1:11" ht="14.1" customHeight="1" x14ac:dyDescent="0.2">
      <c r="A39" s="306">
        <v>51</v>
      </c>
      <c r="B39" s="307" t="s">
        <v>258</v>
      </c>
      <c r="C39" s="308"/>
      <c r="D39" s="113">
        <v>2.8072012152563945</v>
      </c>
      <c r="E39" s="115">
        <v>2735</v>
      </c>
      <c r="F39" s="114">
        <v>2745</v>
      </c>
      <c r="G39" s="114">
        <v>3006</v>
      </c>
      <c r="H39" s="114">
        <v>3014</v>
      </c>
      <c r="I39" s="140">
        <v>2999</v>
      </c>
      <c r="J39" s="115">
        <v>-264</v>
      </c>
      <c r="K39" s="116">
        <v>-8.802934311437145</v>
      </c>
    </row>
    <row r="40" spans="1:11" ht="14.1" customHeight="1" x14ac:dyDescent="0.2">
      <c r="A40" s="306" t="s">
        <v>259</v>
      </c>
      <c r="B40" s="307" t="s">
        <v>260</v>
      </c>
      <c r="C40" s="308"/>
      <c r="D40" s="113">
        <v>2.233444184423369</v>
      </c>
      <c r="E40" s="115">
        <v>2176</v>
      </c>
      <c r="F40" s="114">
        <v>2188</v>
      </c>
      <c r="G40" s="114">
        <v>2221</v>
      </c>
      <c r="H40" s="114">
        <v>2251</v>
      </c>
      <c r="I40" s="140">
        <v>2255</v>
      </c>
      <c r="J40" s="115">
        <v>-79</v>
      </c>
      <c r="K40" s="116">
        <v>-3.5033259423503327</v>
      </c>
    </row>
    <row r="41" spans="1:11" ht="14.1" customHeight="1" x14ac:dyDescent="0.2">
      <c r="A41" s="306"/>
      <c r="B41" s="307" t="s">
        <v>261</v>
      </c>
      <c r="C41" s="308"/>
      <c r="D41" s="113">
        <v>1.7613006527897523</v>
      </c>
      <c r="E41" s="115">
        <v>1716</v>
      </c>
      <c r="F41" s="114">
        <v>1719</v>
      </c>
      <c r="G41" s="114">
        <v>1730</v>
      </c>
      <c r="H41" s="114">
        <v>1741</v>
      </c>
      <c r="I41" s="140">
        <v>1757</v>
      </c>
      <c r="J41" s="115">
        <v>-41</v>
      </c>
      <c r="K41" s="116">
        <v>-2.3335230506545246</v>
      </c>
    </row>
    <row r="42" spans="1:11" ht="14.1" customHeight="1" x14ac:dyDescent="0.2">
      <c r="A42" s="306">
        <v>52</v>
      </c>
      <c r="B42" s="307" t="s">
        <v>262</v>
      </c>
      <c r="C42" s="308"/>
      <c r="D42" s="113">
        <v>1.4851993266822678</v>
      </c>
      <c r="E42" s="115">
        <v>1447</v>
      </c>
      <c r="F42" s="114">
        <v>1463</v>
      </c>
      <c r="G42" s="114">
        <v>1457</v>
      </c>
      <c r="H42" s="114">
        <v>1463</v>
      </c>
      <c r="I42" s="140">
        <v>1441</v>
      </c>
      <c r="J42" s="115">
        <v>6</v>
      </c>
      <c r="K42" s="116">
        <v>0.41637751561415681</v>
      </c>
    </row>
    <row r="43" spans="1:11" ht="14.1" customHeight="1" x14ac:dyDescent="0.2">
      <c r="A43" s="306" t="s">
        <v>263</v>
      </c>
      <c r="B43" s="307" t="s">
        <v>264</v>
      </c>
      <c r="C43" s="308"/>
      <c r="D43" s="113">
        <v>1.3271338834831876</v>
      </c>
      <c r="E43" s="115">
        <v>1293</v>
      </c>
      <c r="F43" s="114">
        <v>1314</v>
      </c>
      <c r="G43" s="114">
        <v>1298</v>
      </c>
      <c r="H43" s="114">
        <v>1316</v>
      </c>
      <c r="I43" s="140">
        <v>1297</v>
      </c>
      <c r="J43" s="115">
        <v>-4</v>
      </c>
      <c r="K43" s="116">
        <v>-0.3084040092521203</v>
      </c>
    </row>
    <row r="44" spans="1:11" ht="14.1" customHeight="1" x14ac:dyDescent="0.2">
      <c r="A44" s="306">
        <v>53</v>
      </c>
      <c r="B44" s="307" t="s">
        <v>265</v>
      </c>
      <c r="C44" s="308"/>
      <c r="D44" s="113">
        <v>0.72258488319579584</v>
      </c>
      <c r="E44" s="115">
        <v>704</v>
      </c>
      <c r="F44" s="114">
        <v>683</v>
      </c>
      <c r="G44" s="114">
        <v>674</v>
      </c>
      <c r="H44" s="114">
        <v>744</v>
      </c>
      <c r="I44" s="140">
        <v>744</v>
      </c>
      <c r="J44" s="115">
        <v>-40</v>
      </c>
      <c r="K44" s="116">
        <v>-5.376344086021505</v>
      </c>
    </row>
    <row r="45" spans="1:11" ht="14.1" customHeight="1" x14ac:dyDescent="0.2">
      <c r="A45" s="306" t="s">
        <v>266</v>
      </c>
      <c r="B45" s="307" t="s">
        <v>267</v>
      </c>
      <c r="C45" s="308"/>
      <c r="D45" s="113">
        <v>0.67844972697787087</v>
      </c>
      <c r="E45" s="115">
        <v>661</v>
      </c>
      <c r="F45" s="114">
        <v>639</v>
      </c>
      <c r="G45" s="114">
        <v>630</v>
      </c>
      <c r="H45" s="114">
        <v>701</v>
      </c>
      <c r="I45" s="140">
        <v>702</v>
      </c>
      <c r="J45" s="115">
        <v>-41</v>
      </c>
      <c r="K45" s="116">
        <v>-5.8404558404558404</v>
      </c>
    </row>
    <row r="46" spans="1:11" ht="14.1" customHeight="1" x14ac:dyDescent="0.2">
      <c r="A46" s="306">
        <v>54</v>
      </c>
      <c r="B46" s="307" t="s">
        <v>268</v>
      </c>
      <c r="C46" s="308"/>
      <c r="D46" s="113">
        <v>2.2970809212957262</v>
      </c>
      <c r="E46" s="115">
        <v>2238</v>
      </c>
      <c r="F46" s="114">
        <v>2214</v>
      </c>
      <c r="G46" s="114">
        <v>2197</v>
      </c>
      <c r="H46" s="114">
        <v>2140</v>
      </c>
      <c r="I46" s="140">
        <v>2171</v>
      </c>
      <c r="J46" s="115">
        <v>67</v>
      </c>
      <c r="K46" s="116">
        <v>3.0861354214647627</v>
      </c>
    </row>
    <row r="47" spans="1:11" ht="14.1" customHeight="1" x14ac:dyDescent="0.2">
      <c r="A47" s="306">
        <v>61</v>
      </c>
      <c r="B47" s="307" t="s">
        <v>269</v>
      </c>
      <c r="C47" s="308"/>
      <c r="D47" s="113">
        <v>4.4042780309561929</v>
      </c>
      <c r="E47" s="115">
        <v>4291</v>
      </c>
      <c r="F47" s="114">
        <v>4324</v>
      </c>
      <c r="G47" s="114">
        <v>4301</v>
      </c>
      <c r="H47" s="114">
        <v>4181</v>
      </c>
      <c r="I47" s="140">
        <v>4141</v>
      </c>
      <c r="J47" s="115">
        <v>150</v>
      </c>
      <c r="K47" s="116">
        <v>3.622313450857281</v>
      </c>
    </row>
    <row r="48" spans="1:11" ht="14.1" customHeight="1" x14ac:dyDescent="0.2">
      <c r="A48" s="306">
        <v>62</v>
      </c>
      <c r="B48" s="307" t="s">
        <v>270</v>
      </c>
      <c r="C48" s="308"/>
      <c r="D48" s="113">
        <v>5.2715851705875112</v>
      </c>
      <c r="E48" s="115">
        <v>5136</v>
      </c>
      <c r="F48" s="114">
        <v>5214</v>
      </c>
      <c r="G48" s="114">
        <v>5224</v>
      </c>
      <c r="H48" s="114">
        <v>5169</v>
      </c>
      <c r="I48" s="140">
        <v>5096</v>
      </c>
      <c r="J48" s="115">
        <v>40</v>
      </c>
      <c r="K48" s="116">
        <v>0.78492935635792782</v>
      </c>
    </row>
    <row r="49" spans="1:11" ht="14.1" customHeight="1" x14ac:dyDescent="0.2">
      <c r="A49" s="306">
        <v>63</v>
      </c>
      <c r="B49" s="307" t="s">
        <v>271</v>
      </c>
      <c r="C49" s="308"/>
      <c r="D49" s="113">
        <v>2.472595147185614</v>
      </c>
      <c r="E49" s="115">
        <v>2409</v>
      </c>
      <c r="F49" s="114">
        <v>2745</v>
      </c>
      <c r="G49" s="114">
        <v>2795</v>
      </c>
      <c r="H49" s="114">
        <v>2800</v>
      </c>
      <c r="I49" s="140">
        <v>2775</v>
      </c>
      <c r="J49" s="115">
        <v>-366</v>
      </c>
      <c r="K49" s="116">
        <v>-13.189189189189189</v>
      </c>
    </row>
    <row r="50" spans="1:11" ht="14.1" customHeight="1" x14ac:dyDescent="0.2">
      <c r="A50" s="306" t="s">
        <v>272</v>
      </c>
      <c r="B50" s="307" t="s">
        <v>273</v>
      </c>
      <c r="C50" s="308"/>
      <c r="D50" s="113">
        <v>0.61789218705095039</v>
      </c>
      <c r="E50" s="115">
        <v>602</v>
      </c>
      <c r="F50" s="114">
        <v>601</v>
      </c>
      <c r="G50" s="114">
        <v>613</v>
      </c>
      <c r="H50" s="114">
        <v>567</v>
      </c>
      <c r="I50" s="140">
        <v>566</v>
      </c>
      <c r="J50" s="115">
        <v>36</v>
      </c>
      <c r="K50" s="116">
        <v>6.3604240282685511</v>
      </c>
    </row>
    <row r="51" spans="1:11" ht="14.1" customHeight="1" x14ac:dyDescent="0.2">
      <c r="A51" s="306" t="s">
        <v>274</v>
      </c>
      <c r="B51" s="307" t="s">
        <v>275</v>
      </c>
      <c r="C51" s="308"/>
      <c r="D51" s="113">
        <v>1.4143777969372255</v>
      </c>
      <c r="E51" s="115">
        <v>1378</v>
      </c>
      <c r="F51" s="114">
        <v>1391</v>
      </c>
      <c r="G51" s="114">
        <v>1390</v>
      </c>
      <c r="H51" s="114">
        <v>1425</v>
      </c>
      <c r="I51" s="140">
        <v>1382</v>
      </c>
      <c r="J51" s="115">
        <v>-4</v>
      </c>
      <c r="K51" s="116">
        <v>-0.28943560057887119</v>
      </c>
    </row>
    <row r="52" spans="1:11" ht="14.1" customHeight="1" x14ac:dyDescent="0.2">
      <c r="A52" s="306">
        <v>71</v>
      </c>
      <c r="B52" s="307" t="s">
        <v>276</v>
      </c>
      <c r="C52" s="308"/>
      <c r="D52" s="113">
        <v>22.569487211068687</v>
      </c>
      <c r="E52" s="115">
        <v>21989</v>
      </c>
      <c r="F52" s="114">
        <v>21969</v>
      </c>
      <c r="G52" s="114">
        <v>22021</v>
      </c>
      <c r="H52" s="114">
        <v>21914</v>
      </c>
      <c r="I52" s="140">
        <v>21704</v>
      </c>
      <c r="J52" s="115">
        <v>285</v>
      </c>
      <c r="K52" s="116">
        <v>1.3131220051603392</v>
      </c>
    </row>
    <row r="53" spans="1:11" ht="14.1" customHeight="1" x14ac:dyDescent="0.2">
      <c r="A53" s="306" t="s">
        <v>277</v>
      </c>
      <c r="B53" s="307" t="s">
        <v>278</v>
      </c>
      <c r="C53" s="308"/>
      <c r="D53" s="113">
        <v>12.194646302910867</v>
      </c>
      <c r="E53" s="115">
        <v>11881</v>
      </c>
      <c r="F53" s="114">
        <v>11813</v>
      </c>
      <c r="G53" s="114">
        <v>11749</v>
      </c>
      <c r="H53" s="114">
        <v>11462</v>
      </c>
      <c r="I53" s="140">
        <v>11226</v>
      </c>
      <c r="J53" s="115">
        <v>655</v>
      </c>
      <c r="K53" s="116">
        <v>5.834669517192232</v>
      </c>
    </row>
    <row r="54" spans="1:11" ht="14.1" customHeight="1" x14ac:dyDescent="0.2">
      <c r="A54" s="306" t="s">
        <v>279</v>
      </c>
      <c r="B54" s="307" t="s">
        <v>280</v>
      </c>
      <c r="C54" s="308"/>
      <c r="D54" s="113">
        <v>7.9843576795171822</v>
      </c>
      <c r="E54" s="115">
        <v>7779</v>
      </c>
      <c r="F54" s="114">
        <v>7792</v>
      </c>
      <c r="G54" s="114">
        <v>7899</v>
      </c>
      <c r="H54" s="114">
        <v>8100</v>
      </c>
      <c r="I54" s="140">
        <v>8162</v>
      </c>
      <c r="J54" s="115">
        <v>-383</v>
      </c>
      <c r="K54" s="116">
        <v>-4.6924773339867683</v>
      </c>
    </row>
    <row r="55" spans="1:11" ht="14.1" customHeight="1" x14ac:dyDescent="0.2">
      <c r="A55" s="306">
        <v>72</v>
      </c>
      <c r="B55" s="307" t="s">
        <v>281</v>
      </c>
      <c r="C55" s="308"/>
      <c r="D55" s="113">
        <v>7.7236523381368807</v>
      </c>
      <c r="E55" s="115">
        <v>7525</v>
      </c>
      <c r="F55" s="114">
        <v>7534</v>
      </c>
      <c r="G55" s="114">
        <v>7562</v>
      </c>
      <c r="H55" s="114">
        <v>7398</v>
      </c>
      <c r="I55" s="140">
        <v>7373</v>
      </c>
      <c r="J55" s="115">
        <v>152</v>
      </c>
      <c r="K55" s="116">
        <v>2.0615760206157603</v>
      </c>
    </row>
    <row r="56" spans="1:11" ht="14.1" customHeight="1" x14ac:dyDescent="0.2">
      <c r="A56" s="306" t="s">
        <v>282</v>
      </c>
      <c r="B56" s="307" t="s">
        <v>283</v>
      </c>
      <c r="C56" s="308"/>
      <c r="D56" s="113">
        <v>5.067331773206881</v>
      </c>
      <c r="E56" s="115">
        <v>4937</v>
      </c>
      <c r="F56" s="114">
        <v>4898</v>
      </c>
      <c r="G56" s="114">
        <v>4897</v>
      </c>
      <c r="H56" s="114">
        <v>4813</v>
      </c>
      <c r="I56" s="140">
        <v>4812</v>
      </c>
      <c r="J56" s="115">
        <v>125</v>
      </c>
      <c r="K56" s="116">
        <v>2.597672485453034</v>
      </c>
    </row>
    <row r="57" spans="1:11" ht="14.1" customHeight="1" x14ac:dyDescent="0.2">
      <c r="A57" s="306" t="s">
        <v>284</v>
      </c>
      <c r="B57" s="307" t="s">
        <v>285</v>
      </c>
      <c r="C57" s="308"/>
      <c r="D57" s="113">
        <v>2.0055836104610583</v>
      </c>
      <c r="E57" s="115">
        <v>1954</v>
      </c>
      <c r="F57" s="114">
        <v>2006</v>
      </c>
      <c r="G57" s="114">
        <v>2026</v>
      </c>
      <c r="H57" s="114">
        <v>1968</v>
      </c>
      <c r="I57" s="140">
        <v>1947</v>
      </c>
      <c r="J57" s="115">
        <v>7</v>
      </c>
      <c r="K57" s="116">
        <v>0.35952747817154596</v>
      </c>
    </row>
    <row r="58" spans="1:11" ht="14.1" customHeight="1" x14ac:dyDescent="0.2">
      <c r="A58" s="306">
        <v>73</v>
      </c>
      <c r="B58" s="307" t="s">
        <v>286</v>
      </c>
      <c r="C58" s="308"/>
      <c r="D58" s="113">
        <v>2.7712772508929673</v>
      </c>
      <c r="E58" s="115">
        <v>2700</v>
      </c>
      <c r="F58" s="114">
        <v>2706</v>
      </c>
      <c r="G58" s="114">
        <v>2732</v>
      </c>
      <c r="H58" s="114">
        <v>2658</v>
      </c>
      <c r="I58" s="140">
        <v>2636</v>
      </c>
      <c r="J58" s="115">
        <v>64</v>
      </c>
      <c r="K58" s="116">
        <v>2.4279210925644916</v>
      </c>
    </row>
    <row r="59" spans="1:11" ht="14.1" customHeight="1" x14ac:dyDescent="0.2">
      <c r="A59" s="306" t="s">
        <v>287</v>
      </c>
      <c r="B59" s="307" t="s">
        <v>288</v>
      </c>
      <c r="C59" s="308"/>
      <c r="D59" s="113">
        <v>2.091801124933284</v>
      </c>
      <c r="E59" s="115">
        <v>2038</v>
      </c>
      <c r="F59" s="114">
        <v>2036</v>
      </c>
      <c r="G59" s="114">
        <v>2037</v>
      </c>
      <c r="H59" s="114">
        <v>1975</v>
      </c>
      <c r="I59" s="140">
        <v>1964</v>
      </c>
      <c r="J59" s="115">
        <v>74</v>
      </c>
      <c r="K59" s="116">
        <v>3.7678207739307537</v>
      </c>
    </row>
    <row r="60" spans="1:11" ht="14.1" customHeight="1" x14ac:dyDescent="0.2">
      <c r="A60" s="306">
        <v>81</v>
      </c>
      <c r="B60" s="307" t="s">
        <v>289</v>
      </c>
      <c r="C60" s="308"/>
      <c r="D60" s="113">
        <v>8.112657552243709</v>
      </c>
      <c r="E60" s="115">
        <v>7904</v>
      </c>
      <c r="F60" s="114">
        <v>7998</v>
      </c>
      <c r="G60" s="114">
        <v>8101</v>
      </c>
      <c r="H60" s="114">
        <v>7912</v>
      </c>
      <c r="I60" s="140">
        <v>7663</v>
      </c>
      <c r="J60" s="115">
        <v>241</v>
      </c>
      <c r="K60" s="116">
        <v>3.144982382878768</v>
      </c>
    </row>
    <row r="61" spans="1:11" ht="14.1" customHeight="1" x14ac:dyDescent="0.2">
      <c r="A61" s="306" t="s">
        <v>290</v>
      </c>
      <c r="B61" s="307" t="s">
        <v>291</v>
      </c>
      <c r="C61" s="308"/>
      <c r="D61" s="113">
        <v>2.0230323931518659</v>
      </c>
      <c r="E61" s="115">
        <v>1971</v>
      </c>
      <c r="F61" s="114">
        <v>1990</v>
      </c>
      <c r="G61" s="114">
        <v>2004</v>
      </c>
      <c r="H61" s="114">
        <v>1901</v>
      </c>
      <c r="I61" s="140">
        <v>1911</v>
      </c>
      <c r="J61" s="115">
        <v>60</v>
      </c>
      <c r="K61" s="116">
        <v>3.1397174254317113</v>
      </c>
    </row>
    <row r="62" spans="1:11" ht="14.1" customHeight="1" x14ac:dyDescent="0.2">
      <c r="A62" s="306" t="s">
        <v>292</v>
      </c>
      <c r="B62" s="307" t="s">
        <v>293</v>
      </c>
      <c r="C62" s="308"/>
      <c r="D62" s="113">
        <v>3.1377016873999262</v>
      </c>
      <c r="E62" s="115">
        <v>3057</v>
      </c>
      <c r="F62" s="114">
        <v>3167</v>
      </c>
      <c r="G62" s="114">
        <v>2997</v>
      </c>
      <c r="H62" s="114">
        <v>2943</v>
      </c>
      <c r="I62" s="140">
        <v>2899</v>
      </c>
      <c r="J62" s="115">
        <v>158</v>
      </c>
      <c r="K62" s="116">
        <v>5.4501552259399793</v>
      </c>
    </row>
    <row r="63" spans="1:11" ht="14.1" customHeight="1" x14ac:dyDescent="0.2">
      <c r="A63" s="306"/>
      <c r="B63" s="307" t="s">
        <v>294</v>
      </c>
      <c r="C63" s="308"/>
      <c r="D63" s="113">
        <v>2.7271420946750422</v>
      </c>
      <c r="E63" s="115">
        <v>2657</v>
      </c>
      <c r="F63" s="114">
        <v>2772</v>
      </c>
      <c r="G63" s="114">
        <v>2613</v>
      </c>
      <c r="H63" s="114">
        <v>2574</v>
      </c>
      <c r="I63" s="140">
        <v>2523</v>
      </c>
      <c r="J63" s="115">
        <v>134</v>
      </c>
      <c r="K63" s="116">
        <v>5.3111375346809355</v>
      </c>
    </row>
    <row r="64" spans="1:11" ht="14.1" customHeight="1" x14ac:dyDescent="0.2">
      <c r="A64" s="306" t="s">
        <v>295</v>
      </c>
      <c r="B64" s="307" t="s">
        <v>296</v>
      </c>
      <c r="C64" s="308"/>
      <c r="D64" s="113">
        <v>0.8324095742497023</v>
      </c>
      <c r="E64" s="115">
        <v>811</v>
      </c>
      <c r="F64" s="114">
        <v>795</v>
      </c>
      <c r="G64" s="114">
        <v>782</v>
      </c>
      <c r="H64" s="114">
        <v>778</v>
      </c>
      <c r="I64" s="140">
        <v>763</v>
      </c>
      <c r="J64" s="115">
        <v>48</v>
      </c>
      <c r="K64" s="116">
        <v>6.290956749672346</v>
      </c>
    </row>
    <row r="65" spans="1:11" ht="14.1" customHeight="1" x14ac:dyDescent="0.2">
      <c r="A65" s="306" t="s">
        <v>297</v>
      </c>
      <c r="B65" s="307" t="s">
        <v>298</v>
      </c>
      <c r="C65" s="308"/>
      <c r="D65" s="113">
        <v>0.80572320072258485</v>
      </c>
      <c r="E65" s="115">
        <v>785</v>
      </c>
      <c r="F65" s="114">
        <v>791</v>
      </c>
      <c r="G65" s="114">
        <v>769</v>
      </c>
      <c r="H65" s="114">
        <v>757</v>
      </c>
      <c r="I65" s="140">
        <v>772</v>
      </c>
      <c r="J65" s="115">
        <v>13</v>
      </c>
      <c r="K65" s="116">
        <v>1.6839378238341969</v>
      </c>
    </row>
    <row r="66" spans="1:11" ht="14.1" customHeight="1" x14ac:dyDescent="0.2">
      <c r="A66" s="306">
        <v>82</v>
      </c>
      <c r="B66" s="307" t="s">
        <v>299</v>
      </c>
      <c r="C66" s="308"/>
      <c r="D66" s="113">
        <v>2.4582255614402428</v>
      </c>
      <c r="E66" s="115">
        <v>2395</v>
      </c>
      <c r="F66" s="114">
        <v>2475</v>
      </c>
      <c r="G66" s="114">
        <v>2431</v>
      </c>
      <c r="H66" s="114">
        <v>2417</v>
      </c>
      <c r="I66" s="140">
        <v>2442</v>
      </c>
      <c r="J66" s="115">
        <v>-47</v>
      </c>
      <c r="K66" s="116">
        <v>-1.9246519246519247</v>
      </c>
    </row>
    <row r="67" spans="1:11" ht="14.1" customHeight="1" x14ac:dyDescent="0.2">
      <c r="A67" s="306" t="s">
        <v>300</v>
      </c>
      <c r="B67" s="307" t="s">
        <v>301</v>
      </c>
      <c r="C67" s="308"/>
      <c r="D67" s="113">
        <v>1.4544073572279017</v>
      </c>
      <c r="E67" s="115">
        <v>1417</v>
      </c>
      <c r="F67" s="114">
        <v>1469</v>
      </c>
      <c r="G67" s="114">
        <v>1438</v>
      </c>
      <c r="H67" s="114">
        <v>1450</v>
      </c>
      <c r="I67" s="140">
        <v>1445</v>
      </c>
      <c r="J67" s="115">
        <v>-28</v>
      </c>
      <c r="K67" s="116">
        <v>-1.9377162629757785</v>
      </c>
    </row>
    <row r="68" spans="1:11" ht="14.1" customHeight="1" x14ac:dyDescent="0.2">
      <c r="A68" s="306" t="s">
        <v>302</v>
      </c>
      <c r="B68" s="307" t="s">
        <v>303</v>
      </c>
      <c r="C68" s="308"/>
      <c r="D68" s="113">
        <v>0.43006117337931599</v>
      </c>
      <c r="E68" s="115">
        <v>419</v>
      </c>
      <c r="F68" s="114">
        <v>432</v>
      </c>
      <c r="G68" s="114">
        <v>435</v>
      </c>
      <c r="H68" s="114">
        <v>417</v>
      </c>
      <c r="I68" s="140">
        <v>429</v>
      </c>
      <c r="J68" s="115">
        <v>-10</v>
      </c>
      <c r="K68" s="116">
        <v>-2.3310023310023311</v>
      </c>
    </row>
    <row r="69" spans="1:11" ht="14.1" customHeight="1" x14ac:dyDescent="0.2">
      <c r="A69" s="306">
        <v>83</v>
      </c>
      <c r="B69" s="307" t="s">
        <v>304</v>
      </c>
      <c r="C69" s="308"/>
      <c r="D69" s="113">
        <v>4.803547234881143</v>
      </c>
      <c r="E69" s="115">
        <v>4680</v>
      </c>
      <c r="F69" s="114">
        <v>4637</v>
      </c>
      <c r="G69" s="114">
        <v>4595</v>
      </c>
      <c r="H69" s="114">
        <v>4511</v>
      </c>
      <c r="I69" s="140">
        <v>4509</v>
      </c>
      <c r="J69" s="115">
        <v>171</v>
      </c>
      <c r="K69" s="116">
        <v>3.7924151696606785</v>
      </c>
    </row>
    <row r="70" spans="1:11" ht="14.1" customHeight="1" x14ac:dyDescent="0.2">
      <c r="A70" s="306" t="s">
        <v>305</v>
      </c>
      <c r="B70" s="307" t="s">
        <v>306</v>
      </c>
      <c r="C70" s="308"/>
      <c r="D70" s="113">
        <v>4.059407973067291</v>
      </c>
      <c r="E70" s="115">
        <v>3955</v>
      </c>
      <c r="F70" s="114">
        <v>3909</v>
      </c>
      <c r="G70" s="114">
        <v>3859</v>
      </c>
      <c r="H70" s="114">
        <v>3784</v>
      </c>
      <c r="I70" s="140">
        <v>3776</v>
      </c>
      <c r="J70" s="115">
        <v>179</v>
      </c>
      <c r="K70" s="116">
        <v>4.7404661016949152</v>
      </c>
    </row>
    <row r="71" spans="1:11" ht="14.1" customHeight="1" x14ac:dyDescent="0.2">
      <c r="A71" s="306"/>
      <c r="B71" s="307" t="s">
        <v>307</v>
      </c>
      <c r="C71" s="308"/>
      <c r="D71" s="113">
        <v>2.6101326107484502</v>
      </c>
      <c r="E71" s="115">
        <v>2543</v>
      </c>
      <c r="F71" s="114">
        <v>2556</v>
      </c>
      <c r="G71" s="114">
        <v>2544</v>
      </c>
      <c r="H71" s="114">
        <v>2471</v>
      </c>
      <c r="I71" s="140">
        <v>2468</v>
      </c>
      <c r="J71" s="115">
        <v>75</v>
      </c>
      <c r="K71" s="116">
        <v>3.0388978930307942</v>
      </c>
    </row>
    <row r="72" spans="1:11" ht="14.1" customHeight="1" x14ac:dyDescent="0.2">
      <c r="A72" s="306">
        <v>84</v>
      </c>
      <c r="B72" s="307" t="s">
        <v>308</v>
      </c>
      <c r="C72" s="308"/>
      <c r="D72" s="113">
        <v>1.382559428501047</v>
      </c>
      <c r="E72" s="115">
        <v>1347</v>
      </c>
      <c r="F72" s="114">
        <v>1327</v>
      </c>
      <c r="G72" s="114">
        <v>1328</v>
      </c>
      <c r="H72" s="114">
        <v>1236</v>
      </c>
      <c r="I72" s="140">
        <v>1273</v>
      </c>
      <c r="J72" s="115">
        <v>74</v>
      </c>
      <c r="K72" s="116">
        <v>5.813040062843676</v>
      </c>
    </row>
    <row r="73" spans="1:11" ht="14.1" customHeight="1" x14ac:dyDescent="0.2">
      <c r="A73" s="306" t="s">
        <v>309</v>
      </c>
      <c r="B73" s="307" t="s">
        <v>310</v>
      </c>
      <c r="C73" s="308"/>
      <c r="D73" s="113">
        <v>0.73387527199573022</v>
      </c>
      <c r="E73" s="115">
        <v>715</v>
      </c>
      <c r="F73" s="114">
        <v>678</v>
      </c>
      <c r="G73" s="114">
        <v>664</v>
      </c>
      <c r="H73" s="114">
        <v>591</v>
      </c>
      <c r="I73" s="140">
        <v>626</v>
      </c>
      <c r="J73" s="115">
        <v>89</v>
      </c>
      <c r="K73" s="116">
        <v>14.217252396166135</v>
      </c>
    </row>
    <row r="74" spans="1:11" ht="14.1" customHeight="1" x14ac:dyDescent="0.2">
      <c r="A74" s="306" t="s">
        <v>311</v>
      </c>
      <c r="B74" s="307" t="s">
        <v>312</v>
      </c>
      <c r="C74" s="308"/>
      <c r="D74" s="113">
        <v>0.17961982181713676</v>
      </c>
      <c r="E74" s="115">
        <v>175</v>
      </c>
      <c r="F74" s="114">
        <v>183</v>
      </c>
      <c r="G74" s="114">
        <v>182</v>
      </c>
      <c r="H74" s="114">
        <v>178</v>
      </c>
      <c r="I74" s="140">
        <v>180</v>
      </c>
      <c r="J74" s="115">
        <v>-5</v>
      </c>
      <c r="K74" s="116">
        <v>-2.7777777777777777</v>
      </c>
    </row>
    <row r="75" spans="1:11" ht="14.1" customHeight="1" x14ac:dyDescent="0.2">
      <c r="A75" s="306" t="s">
        <v>313</v>
      </c>
      <c r="B75" s="307" t="s">
        <v>314</v>
      </c>
      <c r="C75" s="308"/>
      <c r="D75" s="113">
        <v>4.1055959272488403E-2</v>
      </c>
      <c r="E75" s="115">
        <v>40</v>
      </c>
      <c r="F75" s="114">
        <v>42</v>
      </c>
      <c r="G75" s="114">
        <v>49</v>
      </c>
      <c r="H75" s="114">
        <v>53</v>
      </c>
      <c r="I75" s="140">
        <v>48</v>
      </c>
      <c r="J75" s="115">
        <v>-8</v>
      </c>
      <c r="K75" s="116">
        <v>-16.666666666666668</v>
      </c>
    </row>
    <row r="76" spans="1:11" ht="14.1" customHeight="1" x14ac:dyDescent="0.2">
      <c r="A76" s="306">
        <v>91</v>
      </c>
      <c r="B76" s="307" t="s">
        <v>315</v>
      </c>
      <c r="C76" s="308"/>
      <c r="D76" s="113">
        <v>0.29765570472554093</v>
      </c>
      <c r="E76" s="115">
        <v>290</v>
      </c>
      <c r="F76" s="114">
        <v>287</v>
      </c>
      <c r="G76" s="114">
        <v>291</v>
      </c>
      <c r="H76" s="114">
        <v>295</v>
      </c>
      <c r="I76" s="140">
        <v>296</v>
      </c>
      <c r="J76" s="115">
        <v>-6</v>
      </c>
      <c r="K76" s="116">
        <v>-2.0270270270270272</v>
      </c>
    </row>
    <row r="77" spans="1:11" ht="14.1" customHeight="1" x14ac:dyDescent="0.2">
      <c r="A77" s="306">
        <v>92</v>
      </c>
      <c r="B77" s="307" t="s">
        <v>316</v>
      </c>
      <c r="C77" s="308"/>
      <c r="D77" s="113">
        <v>2.5023607176581679</v>
      </c>
      <c r="E77" s="115">
        <v>2438</v>
      </c>
      <c r="F77" s="114">
        <v>2474</v>
      </c>
      <c r="G77" s="114">
        <v>2466</v>
      </c>
      <c r="H77" s="114">
        <v>2414</v>
      </c>
      <c r="I77" s="140">
        <v>2292</v>
      </c>
      <c r="J77" s="115">
        <v>146</v>
      </c>
      <c r="K77" s="116">
        <v>6.3699825479930192</v>
      </c>
    </row>
    <row r="78" spans="1:11" ht="14.1" customHeight="1" x14ac:dyDescent="0.2">
      <c r="A78" s="306">
        <v>93</v>
      </c>
      <c r="B78" s="307" t="s">
        <v>317</v>
      </c>
      <c r="C78" s="308"/>
      <c r="D78" s="113">
        <v>0.15498624625364371</v>
      </c>
      <c r="E78" s="115">
        <v>151</v>
      </c>
      <c r="F78" s="114">
        <v>159</v>
      </c>
      <c r="G78" s="114">
        <v>161</v>
      </c>
      <c r="H78" s="114">
        <v>154</v>
      </c>
      <c r="I78" s="140">
        <v>155</v>
      </c>
      <c r="J78" s="115">
        <v>-4</v>
      </c>
      <c r="K78" s="116">
        <v>-2.5806451612903225</v>
      </c>
    </row>
    <row r="79" spans="1:11" ht="14.1" customHeight="1" x14ac:dyDescent="0.2">
      <c r="A79" s="306">
        <v>94</v>
      </c>
      <c r="B79" s="307" t="s">
        <v>318</v>
      </c>
      <c r="C79" s="308"/>
      <c r="D79" s="113">
        <v>0.263784538325738</v>
      </c>
      <c r="E79" s="115">
        <v>257</v>
      </c>
      <c r="F79" s="114">
        <v>255</v>
      </c>
      <c r="G79" s="114">
        <v>259</v>
      </c>
      <c r="H79" s="114">
        <v>253</v>
      </c>
      <c r="I79" s="140">
        <v>251</v>
      </c>
      <c r="J79" s="115">
        <v>6</v>
      </c>
      <c r="K79" s="116">
        <v>2.3904382470119523</v>
      </c>
    </row>
    <row r="80" spans="1:11" ht="14.1" customHeight="1" x14ac:dyDescent="0.2">
      <c r="A80" s="306" t="s">
        <v>319</v>
      </c>
      <c r="B80" s="307" t="s">
        <v>320</v>
      </c>
      <c r="C80" s="308"/>
      <c r="D80" s="113">
        <v>4.1055959272488403E-3</v>
      </c>
      <c r="E80" s="115">
        <v>4</v>
      </c>
      <c r="F80" s="114">
        <v>4</v>
      </c>
      <c r="G80" s="114">
        <v>4</v>
      </c>
      <c r="H80" s="114">
        <v>4</v>
      </c>
      <c r="I80" s="140">
        <v>3</v>
      </c>
      <c r="J80" s="115">
        <v>1</v>
      </c>
      <c r="K80" s="116">
        <v>33.333333333333336</v>
      </c>
    </row>
    <row r="81" spans="1:11" ht="14.1" customHeight="1" x14ac:dyDescent="0.2">
      <c r="A81" s="310" t="s">
        <v>321</v>
      </c>
      <c r="B81" s="311" t="s">
        <v>224</v>
      </c>
      <c r="C81" s="312"/>
      <c r="D81" s="125">
        <v>0.13035267069015066</v>
      </c>
      <c r="E81" s="143">
        <v>127</v>
      </c>
      <c r="F81" s="144">
        <v>137</v>
      </c>
      <c r="G81" s="144">
        <v>160</v>
      </c>
      <c r="H81" s="144">
        <v>126</v>
      </c>
      <c r="I81" s="145">
        <v>145</v>
      </c>
      <c r="J81" s="143">
        <v>-18</v>
      </c>
      <c r="K81" s="146">
        <v>-12.413793103448276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18420</v>
      </c>
      <c r="E12" s="114">
        <v>19113</v>
      </c>
      <c r="F12" s="114">
        <v>19034</v>
      </c>
      <c r="G12" s="114">
        <v>19100</v>
      </c>
      <c r="H12" s="140">
        <v>18981</v>
      </c>
      <c r="I12" s="115">
        <v>-561</v>
      </c>
      <c r="J12" s="116">
        <v>-2.955587166113482</v>
      </c>
      <c r="K12"/>
      <c r="L12"/>
      <c r="M12"/>
      <c r="N12"/>
      <c r="O12"/>
      <c r="P12"/>
    </row>
    <row r="13" spans="1:16" s="110" customFormat="1" ht="14.45" customHeight="1" x14ac:dyDescent="0.2">
      <c r="A13" s="120" t="s">
        <v>105</v>
      </c>
      <c r="B13" s="119" t="s">
        <v>106</v>
      </c>
      <c r="C13" s="113">
        <v>39.4299674267101</v>
      </c>
      <c r="D13" s="115">
        <v>7263</v>
      </c>
      <c r="E13" s="114">
        <v>7506</v>
      </c>
      <c r="F13" s="114">
        <v>7510</v>
      </c>
      <c r="G13" s="114">
        <v>7510</v>
      </c>
      <c r="H13" s="140">
        <v>7413</v>
      </c>
      <c r="I13" s="115">
        <v>-150</v>
      </c>
      <c r="J13" s="116">
        <v>-2.0234722784297854</v>
      </c>
      <c r="K13"/>
      <c r="L13"/>
      <c r="M13"/>
      <c r="N13"/>
      <c r="O13"/>
      <c r="P13"/>
    </row>
    <row r="14" spans="1:16" s="110" customFormat="1" ht="14.45" customHeight="1" x14ac:dyDescent="0.2">
      <c r="A14" s="120"/>
      <c r="B14" s="119" t="s">
        <v>107</v>
      </c>
      <c r="C14" s="113">
        <v>60.5700325732899</v>
      </c>
      <c r="D14" s="115">
        <v>11157</v>
      </c>
      <c r="E14" s="114">
        <v>11607</v>
      </c>
      <c r="F14" s="114">
        <v>11524</v>
      </c>
      <c r="G14" s="114">
        <v>11590</v>
      </c>
      <c r="H14" s="140">
        <v>11568</v>
      </c>
      <c r="I14" s="115">
        <v>-411</v>
      </c>
      <c r="J14" s="116">
        <v>-3.5529045643153525</v>
      </c>
      <c r="K14"/>
      <c r="L14"/>
      <c r="M14"/>
      <c r="N14"/>
      <c r="O14"/>
      <c r="P14"/>
    </row>
    <row r="15" spans="1:16" s="110" customFormat="1" ht="14.45" customHeight="1" x14ac:dyDescent="0.2">
      <c r="A15" s="118" t="s">
        <v>105</v>
      </c>
      <c r="B15" s="121" t="s">
        <v>108</v>
      </c>
      <c r="C15" s="113">
        <v>15.852334419109663</v>
      </c>
      <c r="D15" s="115">
        <v>2920</v>
      </c>
      <c r="E15" s="114">
        <v>3144</v>
      </c>
      <c r="F15" s="114">
        <v>3176</v>
      </c>
      <c r="G15" s="114">
        <v>3239</v>
      </c>
      <c r="H15" s="140">
        <v>3051</v>
      </c>
      <c r="I15" s="115">
        <v>-131</v>
      </c>
      <c r="J15" s="116">
        <v>-4.2936742051786299</v>
      </c>
      <c r="K15"/>
      <c r="L15"/>
      <c r="M15"/>
      <c r="N15"/>
      <c r="O15"/>
      <c r="P15"/>
    </row>
    <row r="16" spans="1:16" s="110" customFormat="1" ht="14.45" customHeight="1" x14ac:dyDescent="0.2">
      <c r="A16" s="118"/>
      <c r="B16" s="121" t="s">
        <v>109</v>
      </c>
      <c r="C16" s="113">
        <v>49.31596091205212</v>
      </c>
      <c r="D16" s="115">
        <v>9084</v>
      </c>
      <c r="E16" s="114">
        <v>9424</v>
      </c>
      <c r="F16" s="114">
        <v>9346</v>
      </c>
      <c r="G16" s="114">
        <v>9369</v>
      </c>
      <c r="H16" s="140">
        <v>9470</v>
      </c>
      <c r="I16" s="115">
        <v>-386</v>
      </c>
      <c r="J16" s="116">
        <v>-4.0760295670538547</v>
      </c>
      <c r="K16"/>
      <c r="L16"/>
      <c r="M16"/>
      <c r="N16"/>
      <c r="O16"/>
      <c r="P16"/>
    </row>
    <row r="17" spans="1:16" s="110" customFormat="1" ht="14.45" customHeight="1" x14ac:dyDescent="0.2">
      <c r="A17" s="118"/>
      <c r="B17" s="121" t="s">
        <v>110</v>
      </c>
      <c r="C17" s="113">
        <v>18.697068403908794</v>
      </c>
      <c r="D17" s="115">
        <v>3444</v>
      </c>
      <c r="E17" s="114">
        <v>3501</v>
      </c>
      <c r="F17" s="114">
        <v>3507</v>
      </c>
      <c r="G17" s="114">
        <v>3504</v>
      </c>
      <c r="H17" s="140">
        <v>3494</v>
      </c>
      <c r="I17" s="115">
        <v>-50</v>
      </c>
      <c r="J17" s="116">
        <v>-1.4310246136233544</v>
      </c>
      <c r="K17"/>
      <c r="L17"/>
      <c r="M17"/>
      <c r="N17"/>
      <c r="O17"/>
      <c r="P17"/>
    </row>
    <row r="18" spans="1:16" s="110" customFormat="1" ht="14.45" customHeight="1" x14ac:dyDescent="0.2">
      <c r="A18" s="120"/>
      <c r="B18" s="121" t="s">
        <v>111</v>
      </c>
      <c r="C18" s="113">
        <v>16.134636264929423</v>
      </c>
      <c r="D18" s="115">
        <v>2972</v>
      </c>
      <c r="E18" s="114">
        <v>3044</v>
      </c>
      <c r="F18" s="114">
        <v>3005</v>
      </c>
      <c r="G18" s="114">
        <v>2988</v>
      </c>
      <c r="H18" s="140">
        <v>2966</v>
      </c>
      <c r="I18" s="115">
        <v>6</v>
      </c>
      <c r="J18" s="116">
        <v>0.20229265003371544</v>
      </c>
      <c r="K18"/>
      <c r="L18"/>
      <c r="M18"/>
      <c r="N18"/>
      <c r="O18"/>
      <c r="P18"/>
    </row>
    <row r="19" spans="1:16" s="110" customFormat="1" ht="14.45" customHeight="1" x14ac:dyDescent="0.2">
      <c r="A19" s="120"/>
      <c r="B19" s="121" t="s">
        <v>112</v>
      </c>
      <c r="C19" s="113">
        <v>1.3843648208469055</v>
      </c>
      <c r="D19" s="115">
        <v>255</v>
      </c>
      <c r="E19" s="114">
        <v>260</v>
      </c>
      <c r="F19" s="114">
        <v>258</v>
      </c>
      <c r="G19" s="114">
        <v>221</v>
      </c>
      <c r="H19" s="140">
        <v>195</v>
      </c>
      <c r="I19" s="115">
        <v>60</v>
      </c>
      <c r="J19" s="116">
        <v>30.76923076923077</v>
      </c>
      <c r="K19"/>
      <c r="L19"/>
      <c r="M19"/>
      <c r="N19"/>
      <c r="O19"/>
      <c r="P19"/>
    </row>
    <row r="20" spans="1:16" s="110" customFormat="1" ht="14.45" customHeight="1" x14ac:dyDescent="0.2">
      <c r="A20" s="120" t="s">
        <v>113</v>
      </c>
      <c r="B20" s="119" t="s">
        <v>116</v>
      </c>
      <c r="C20" s="113">
        <v>79.592833876221505</v>
      </c>
      <c r="D20" s="115">
        <v>14661</v>
      </c>
      <c r="E20" s="114">
        <v>15228</v>
      </c>
      <c r="F20" s="114">
        <v>15172</v>
      </c>
      <c r="G20" s="114">
        <v>15277</v>
      </c>
      <c r="H20" s="140">
        <v>15206</v>
      </c>
      <c r="I20" s="115">
        <v>-545</v>
      </c>
      <c r="J20" s="116">
        <v>-3.5841115349204262</v>
      </c>
      <c r="K20"/>
      <c r="L20"/>
      <c r="M20"/>
      <c r="N20"/>
      <c r="O20"/>
      <c r="P20"/>
    </row>
    <row r="21" spans="1:16" s="110" customFormat="1" ht="14.45" customHeight="1" x14ac:dyDescent="0.2">
      <c r="A21" s="123"/>
      <c r="B21" s="124" t="s">
        <v>117</v>
      </c>
      <c r="C21" s="125">
        <v>19.95656894679696</v>
      </c>
      <c r="D21" s="143">
        <v>3676</v>
      </c>
      <c r="E21" s="144">
        <v>3781</v>
      </c>
      <c r="F21" s="144">
        <v>3764</v>
      </c>
      <c r="G21" s="144">
        <v>3720</v>
      </c>
      <c r="H21" s="145">
        <v>3679</v>
      </c>
      <c r="I21" s="143">
        <v>-3</v>
      </c>
      <c r="J21" s="146">
        <v>-8.1543897798314766E-2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18645</v>
      </c>
      <c r="E56" s="114">
        <v>19463</v>
      </c>
      <c r="F56" s="114">
        <v>19305</v>
      </c>
      <c r="G56" s="114">
        <v>19272</v>
      </c>
      <c r="H56" s="140">
        <v>18974</v>
      </c>
      <c r="I56" s="115">
        <v>-329</v>
      </c>
      <c r="J56" s="116">
        <v>-1.7339517234109834</v>
      </c>
      <c r="K56"/>
      <c r="L56"/>
      <c r="M56"/>
      <c r="N56"/>
      <c r="O56"/>
      <c r="P56"/>
    </row>
    <row r="57" spans="1:16" s="110" customFormat="1" ht="14.45" customHeight="1" x14ac:dyDescent="0.2">
      <c r="A57" s="120" t="s">
        <v>105</v>
      </c>
      <c r="B57" s="119" t="s">
        <v>106</v>
      </c>
      <c r="C57" s="113">
        <v>40.783051756503085</v>
      </c>
      <c r="D57" s="115">
        <v>7604</v>
      </c>
      <c r="E57" s="114">
        <v>7883</v>
      </c>
      <c r="F57" s="114">
        <v>7837</v>
      </c>
      <c r="G57" s="114">
        <v>7787</v>
      </c>
      <c r="H57" s="140">
        <v>7587</v>
      </c>
      <c r="I57" s="115">
        <v>17</v>
      </c>
      <c r="J57" s="116">
        <v>0.22406748385396072</v>
      </c>
    </row>
    <row r="58" spans="1:16" s="110" customFormat="1" ht="14.45" customHeight="1" x14ac:dyDescent="0.2">
      <c r="A58" s="120"/>
      <c r="B58" s="119" t="s">
        <v>107</v>
      </c>
      <c r="C58" s="113">
        <v>59.216948243496915</v>
      </c>
      <c r="D58" s="115">
        <v>11041</v>
      </c>
      <c r="E58" s="114">
        <v>11580</v>
      </c>
      <c r="F58" s="114">
        <v>11468</v>
      </c>
      <c r="G58" s="114">
        <v>11485</v>
      </c>
      <c r="H58" s="140">
        <v>11387</v>
      </c>
      <c r="I58" s="115">
        <v>-346</v>
      </c>
      <c r="J58" s="116">
        <v>-3.0385527355756565</v>
      </c>
    </row>
    <row r="59" spans="1:16" s="110" customFormat="1" ht="14.45" customHeight="1" x14ac:dyDescent="0.2">
      <c r="A59" s="118" t="s">
        <v>105</v>
      </c>
      <c r="B59" s="121" t="s">
        <v>108</v>
      </c>
      <c r="C59" s="113">
        <v>17.96192008581389</v>
      </c>
      <c r="D59" s="115">
        <v>3349</v>
      </c>
      <c r="E59" s="114">
        <v>3594</v>
      </c>
      <c r="F59" s="114">
        <v>3589</v>
      </c>
      <c r="G59" s="114">
        <v>3636</v>
      </c>
      <c r="H59" s="140">
        <v>3447</v>
      </c>
      <c r="I59" s="115">
        <v>-98</v>
      </c>
      <c r="J59" s="116">
        <v>-2.843051929213809</v>
      </c>
    </row>
    <row r="60" spans="1:16" s="110" customFormat="1" ht="14.45" customHeight="1" x14ac:dyDescent="0.2">
      <c r="A60" s="118"/>
      <c r="B60" s="121" t="s">
        <v>109</v>
      </c>
      <c r="C60" s="113">
        <v>47.535532314293377</v>
      </c>
      <c r="D60" s="115">
        <v>8863</v>
      </c>
      <c r="E60" s="114">
        <v>9332</v>
      </c>
      <c r="F60" s="114">
        <v>9237</v>
      </c>
      <c r="G60" s="114">
        <v>9189</v>
      </c>
      <c r="H60" s="140">
        <v>9175</v>
      </c>
      <c r="I60" s="115">
        <v>-312</v>
      </c>
      <c r="J60" s="116">
        <v>-3.4005449591280654</v>
      </c>
    </row>
    <row r="61" spans="1:16" s="110" customFormat="1" ht="14.45" customHeight="1" x14ac:dyDescent="0.2">
      <c r="A61" s="118"/>
      <c r="B61" s="121" t="s">
        <v>110</v>
      </c>
      <c r="C61" s="113">
        <v>18.466076696165192</v>
      </c>
      <c r="D61" s="115">
        <v>3443</v>
      </c>
      <c r="E61" s="114">
        <v>3470</v>
      </c>
      <c r="F61" s="114">
        <v>3451</v>
      </c>
      <c r="G61" s="114">
        <v>3447</v>
      </c>
      <c r="H61" s="140">
        <v>3396</v>
      </c>
      <c r="I61" s="115">
        <v>47</v>
      </c>
      <c r="J61" s="116">
        <v>1.3839811542991756</v>
      </c>
    </row>
    <row r="62" spans="1:16" s="110" customFormat="1" ht="14.45" customHeight="1" x14ac:dyDescent="0.2">
      <c r="A62" s="120"/>
      <c r="B62" s="121" t="s">
        <v>111</v>
      </c>
      <c r="C62" s="113">
        <v>16.03647090372754</v>
      </c>
      <c r="D62" s="115">
        <v>2990</v>
      </c>
      <c r="E62" s="114">
        <v>3067</v>
      </c>
      <c r="F62" s="114">
        <v>3028</v>
      </c>
      <c r="G62" s="114">
        <v>3000</v>
      </c>
      <c r="H62" s="140">
        <v>2956</v>
      </c>
      <c r="I62" s="115">
        <v>34</v>
      </c>
      <c r="J62" s="116">
        <v>1.1502029769959405</v>
      </c>
    </row>
    <row r="63" spans="1:16" s="110" customFormat="1" ht="14.45" customHeight="1" x14ac:dyDescent="0.2">
      <c r="A63" s="120"/>
      <c r="B63" s="121" t="s">
        <v>112</v>
      </c>
      <c r="C63" s="113">
        <v>1.4052024671493697</v>
      </c>
      <c r="D63" s="115">
        <v>262</v>
      </c>
      <c r="E63" s="114">
        <v>256</v>
      </c>
      <c r="F63" s="114">
        <v>254</v>
      </c>
      <c r="G63" s="114">
        <v>217</v>
      </c>
      <c r="H63" s="140">
        <v>200</v>
      </c>
      <c r="I63" s="115">
        <v>62</v>
      </c>
      <c r="J63" s="116">
        <v>31</v>
      </c>
    </row>
    <row r="64" spans="1:16" s="110" customFormat="1" ht="14.45" customHeight="1" x14ac:dyDescent="0.2">
      <c r="A64" s="120" t="s">
        <v>113</v>
      </c>
      <c r="B64" s="119" t="s">
        <v>116</v>
      </c>
      <c r="C64" s="113">
        <v>79.495843389648698</v>
      </c>
      <c r="D64" s="115">
        <v>14822</v>
      </c>
      <c r="E64" s="114">
        <v>15439</v>
      </c>
      <c r="F64" s="114">
        <v>15326</v>
      </c>
      <c r="G64" s="114">
        <v>15379</v>
      </c>
      <c r="H64" s="140">
        <v>15153</v>
      </c>
      <c r="I64" s="115">
        <v>-331</v>
      </c>
      <c r="J64" s="116">
        <v>-2.1843859301788426</v>
      </c>
    </row>
    <row r="65" spans="1:10" s="110" customFormat="1" ht="14.45" customHeight="1" x14ac:dyDescent="0.2">
      <c r="A65" s="123"/>
      <c r="B65" s="124" t="s">
        <v>117</v>
      </c>
      <c r="C65" s="125">
        <v>20.144810941271118</v>
      </c>
      <c r="D65" s="143">
        <v>3756</v>
      </c>
      <c r="E65" s="144">
        <v>3943</v>
      </c>
      <c r="F65" s="144">
        <v>3901</v>
      </c>
      <c r="G65" s="144">
        <v>3811</v>
      </c>
      <c r="H65" s="145">
        <v>3742</v>
      </c>
      <c r="I65" s="143">
        <v>14</v>
      </c>
      <c r="J65" s="146">
        <v>0.37413148049171568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18420</v>
      </c>
      <c r="G11" s="114">
        <v>19113</v>
      </c>
      <c r="H11" s="114">
        <v>19034</v>
      </c>
      <c r="I11" s="114">
        <v>19100</v>
      </c>
      <c r="J11" s="140">
        <v>18981</v>
      </c>
      <c r="K11" s="114">
        <v>-561</v>
      </c>
      <c r="L11" s="116">
        <v>-2.955587166113482</v>
      </c>
    </row>
    <row r="12" spans="1:17" s="110" customFormat="1" ht="24" customHeight="1" x14ac:dyDescent="0.2">
      <c r="A12" s="604" t="s">
        <v>185</v>
      </c>
      <c r="B12" s="605"/>
      <c r="C12" s="605"/>
      <c r="D12" s="606"/>
      <c r="E12" s="113">
        <v>39.4299674267101</v>
      </c>
      <c r="F12" s="115">
        <v>7263</v>
      </c>
      <c r="G12" s="114">
        <v>7506</v>
      </c>
      <c r="H12" s="114">
        <v>7510</v>
      </c>
      <c r="I12" s="114">
        <v>7510</v>
      </c>
      <c r="J12" s="140">
        <v>7413</v>
      </c>
      <c r="K12" s="114">
        <v>-150</v>
      </c>
      <c r="L12" s="116">
        <v>-2.0234722784297854</v>
      </c>
    </row>
    <row r="13" spans="1:17" s="110" customFormat="1" ht="15" customHeight="1" x14ac:dyDescent="0.2">
      <c r="A13" s="120"/>
      <c r="B13" s="612" t="s">
        <v>107</v>
      </c>
      <c r="C13" s="612"/>
      <c r="E13" s="113">
        <v>60.5700325732899</v>
      </c>
      <c r="F13" s="115">
        <v>11157</v>
      </c>
      <c r="G13" s="114">
        <v>11607</v>
      </c>
      <c r="H13" s="114">
        <v>11524</v>
      </c>
      <c r="I13" s="114">
        <v>11590</v>
      </c>
      <c r="J13" s="140">
        <v>11568</v>
      </c>
      <c r="K13" s="114">
        <v>-411</v>
      </c>
      <c r="L13" s="116">
        <v>-3.5529045643153525</v>
      </c>
    </row>
    <row r="14" spans="1:17" s="110" customFormat="1" ht="22.5" customHeight="1" x14ac:dyDescent="0.2">
      <c r="A14" s="604" t="s">
        <v>186</v>
      </c>
      <c r="B14" s="605"/>
      <c r="C14" s="605"/>
      <c r="D14" s="606"/>
      <c r="E14" s="113">
        <v>15.852334419109663</v>
      </c>
      <c r="F14" s="115">
        <v>2920</v>
      </c>
      <c r="G14" s="114">
        <v>3144</v>
      </c>
      <c r="H14" s="114">
        <v>3176</v>
      </c>
      <c r="I14" s="114">
        <v>3239</v>
      </c>
      <c r="J14" s="140">
        <v>3051</v>
      </c>
      <c r="K14" s="114">
        <v>-131</v>
      </c>
      <c r="L14" s="116">
        <v>-4.2936742051786299</v>
      </c>
    </row>
    <row r="15" spans="1:17" s="110" customFormat="1" ht="15" customHeight="1" x14ac:dyDescent="0.2">
      <c r="A15" s="120"/>
      <c r="B15" s="119"/>
      <c r="C15" s="258" t="s">
        <v>106</v>
      </c>
      <c r="E15" s="113">
        <v>49.965753424657535</v>
      </c>
      <c r="F15" s="115">
        <v>1459</v>
      </c>
      <c r="G15" s="114">
        <v>1534</v>
      </c>
      <c r="H15" s="114">
        <v>1564</v>
      </c>
      <c r="I15" s="114">
        <v>1592</v>
      </c>
      <c r="J15" s="140">
        <v>1470</v>
      </c>
      <c r="K15" s="114">
        <v>-11</v>
      </c>
      <c r="L15" s="116">
        <v>-0.74829931972789121</v>
      </c>
    </row>
    <row r="16" spans="1:17" s="110" customFormat="1" ht="15" customHeight="1" x14ac:dyDescent="0.2">
      <c r="A16" s="120"/>
      <c r="B16" s="119"/>
      <c r="C16" s="258" t="s">
        <v>107</v>
      </c>
      <c r="E16" s="113">
        <v>50.034246575342465</v>
      </c>
      <c r="F16" s="115">
        <v>1461</v>
      </c>
      <c r="G16" s="114">
        <v>1610</v>
      </c>
      <c r="H16" s="114">
        <v>1612</v>
      </c>
      <c r="I16" s="114">
        <v>1647</v>
      </c>
      <c r="J16" s="140">
        <v>1581</v>
      </c>
      <c r="K16" s="114">
        <v>-120</v>
      </c>
      <c r="L16" s="116">
        <v>-7.5901328273244779</v>
      </c>
    </row>
    <row r="17" spans="1:12" s="110" customFormat="1" ht="15" customHeight="1" x14ac:dyDescent="0.2">
      <c r="A17" s="120"/>
      <c r="B17" s="121" t="s">
        <v>109</v>
      </c>
      <c r="C17" s="258"/>
      <c r="E17" s="113">
        <v>49.31596091205212</v>
      </c>
      <c r="F17" s="115">
        <v>9084</v>
      </c>
      <c r="G17" s="114">
        <v>9424</v>
      </c>
      <c r="H17" s="114">
        <v>9346</v>
      </c>
      <c r="I17" s="114">
        <v>9369</v>
      </c>
      <c r="J17" s="140">
        <v>9470</v>
      </c>
      <c r="K17" s="114">
        <v>-386</v>
      </c>
      <c r="L17" s="116">
        <v>-4.0760295670538547</v>
      </c>
    </row>
    <row r="18" spans="1:12" s="110" customFormat="1" ht="15" customHeight="1" x14ac:dyDescent="0.2">
      <c r="A18" s="120"/>
      <c r="B18" s="119"/>
      <c r="C18" s="258" t="s">
        <v>106</v>
      </c>
      <c r="E18" s="113">
        <v>36.668868339938356</v>
      </c>
      <c r="F18" s="115">
        <v>3331</v>
      </c>
      <c r="G18" s="114">
        <v>3469</v>
      </c>
      <c r="H18" s="114">
        <v>3444</v>
      </c>
      <c r="I18" s="114">
        <v>3398</v>
      </c>
      <c r="J18" s="140">
        <v>3428</v>
      </c>
      <c r="K18" s="114">
        <v>-97</v>
      </c>
      <c r="L18" s="116">
        <v>-2.8296382730455076</v>
      </c>
    </row>
    <row r="19" spans="1:12" s="110" customFormat="1" ht="15" customHeight="1" x14ac:dyDescent="0.2">
      <c r="A19" s="120"/>
      <c r="B19" s="119"/>
      <c r="C19" s="258" t="s">
        <v>107</v>
      </c>
      <c r="E19" s="113">
        <v>63.331131660061644</v>
      </c>
      <c r="F19" s="115">
        <v>5753</v>
      </c>
      <c r="G19" s="114">
        <v>5955</v>
      </c>
      <c r="H19" s="114">
        <v>5902</v>
      </c>
      <c r="I19" s="114">
        <v>5971</v>
      </c>
      <c r="J19" s="140">
        <v>6042</v>
      </c>
      <c r="K19" s="114">
        <v>-289</v>
      </c>
      <c r="L19" s="116">
        <v>-4.7831843760344253</v>
      </c>
    </row>
    <row r="20" spans="1:12" s="110" customFormat="1" ht="15" customHeight="1" x14ac:dyDescent="0.2">
      <c r="A20" s="120"/>
      <c r="B20" s="121" t="s">
        <v>110</v>
      </c>
      <c r="C20" s="258"/>
      <c r="E20" s="113">
        <v>18.697068403908794</v>
      </c>
      <c r="F20" s="115">
        <v>3444</v>
      </c>
      <c r="G20" s="114">
        <v>3501</v>
      </c>
      <c r="H20" s="114">
        <v>3507</v>
      </c>
      <c r="I20" s="114">
        <v>3504</v>
      </c>
      <c r="J20" s="140">
        <v>3494</v>
      </c>
      <c r="K20" s="114">
        <v>-50</v>
      </c>
      <c r="L20" s="116">
        <v>-1.4310246136233544</v>
      </c>
    </row>
    <row r="21" spans="1:12" s="110" customFormat="1" ht="15" customHeight="1" x14ac:dyDescent="0.2">
      <c r="A21" s="120"/>
      <c r="B21" s="119"/>
      <c r="C21" s="258" t="s">
        <v>106</v>
      </c>
      <c r="E21" s="113">
        <v>33.246225319396054</v>
      </c>
      <c r="F21" s="115">
        <v>1145</v>
      </c>
      <c r="G21" s="114">
        <v>1156</v>
      </c>
      <c r="H21" s="114">
        <v>1145</v>
      </c>
      <c r="I21" s="114">
        <v>1153</v>
      </c>
      <c r="J21" s="140">
        <v>1167</v>
      </c>
      <c r="K21" s="114">
        <v>-22</v>
      </c>
      <c r="L21" s="116">
        <v>-1.8851756640959725</v>
      </c>
    </row>
    <row r="22" spans="1:12" s="110" customFormat="1" ht="15" customHeight="1" x14ac:dyDescent="0.2">
      <c r="A22" s="120"/>
      <c r="B22" s="119"/>
      <c r="C22" s="258" t="s">
        <v>107</v>
      </c>
      <c r="E22" s="113">
        <v>66.753774680603954</v>
      </c>
      <c r="F22" s="115">
        <v>2299</v>
      </c>
      <c r="G22" s="114">
        <v>2345</v>
      </c>
      <c r="H22" s="114">
        <v>2362</v>
      </c>
      <c r="I22" s="114">
        <v>2351</v>
      </c>
      <c r="J22" s="140">
        <v>2327</v>
      </c>
      <c r="K22" s="114">
        <v>-28</v>
      </c>
      <c r="L22" s="116">
        <v>-1.2032660077352815</v>
      </c>
    </row>
    <row r="23" spans="1:12" s="110" customFormat="1" ht="15" customHeight="1" x14ac:dyDescent="0.2">
      <c r="A23" s="120"/>
      <c r="B23" s="121" t="s">
        <v>111</v>
      </c>
      <c r="C23" s="258"/>
      <c r="E23" s="113">
        <v>16.134636264929423</v>
      </c>
      <c r="F23" s="115">
        <v>2972</v>
      </c>
      <c r="G23" s="114">
        <v>3044</v>
      </c>
      <c r="H23" s="114">
        <v>3005</v>
      </c>
      <c r="I23" s="114">
        <v>2988</v>
      </c>
      <c r="J23" s="140">
        <v>2966</v>
      </c>
      <c r="K23" s="114">
        <v>6</v>
      </c>
      <c r="L23" s="116">
        <v>0.20229265003371544</v>
      </c>
    </row>
    <row r="24" spans="1:12" s="110" customFormat="1" ht="15" customHeight="1" x14ac:dyDescent="0.2">
      <c r="A24" s="120"/>
      <c r="B24" s="119"/>
      <c r="C24" s="258" t="s">
        <v>106</v>
      </c>
      <c r="E24" s="113">
        <v>44.683714670255718</v>
      </c>
      <c r="F24" s="115">
        <v>1328</v>
      </c>
      <c r="G24" s="114">
        <v>1347</v>
      </c>
      <c r="H24" s="114">
        <v>1357</v>
      </c>
      <c r="I24" s="114">
        <v>1367</v>
      </c>
      <c r="J24" s="140">
        <v>1348</v>
      </c>
      <c r="K24" s="114">
        <v>-20</v>
      </c>
      <c r="L24" s="116">
        <v>-1.4836795252225519</v>
      </c>
    </row>
    <row r="25" spans="1:12" s="110" customFormat="1" ht="15" customHeight="1" x14ac:dyDescent="0.2">
      <c r="A25" s="120"/>
      <c r="B25" s="119"/>
      <c r="C25" s="258" t="s">
        <v>107</v>
      </c>
      <c r="E25" s="113">
        <v>55.316285329744282</v>
      </c>
      <c r="F25" s="115">
        <v>1644</v>
      </c>
      <c r="G25" s="114">
        <v>1697</v>
      </c>
      <c r="H25" s="114">
        <v>1648</v>
      </c>
      <c r="I25" s="114">
        <v>1621</v>
      </c>
      <c r="J25" s="140">
        <v>1618</v>
      </c>
      <c r="K25" s="114">
        <v>26</v>
      </c>
      <c r="L25" s="116">
        <v>1.6069221260815822</v>
      </c>
    </row>
    <row r="26" spans="1:12" s="110" customFormat="1" ht="15" customHeight="1" x14ac:dyDescent="0.2">
      <c r="A26" s="120"/>
      <c r="C26" s="121" t="s">
        <v>187</v>
      </c>
      <c r="D26" s="110" t="s">
        <v>188</v>
      </c>
      <c r="E26" s="113">
        <v>1.3843648208469055</v>
      </c>
      <c r="F26" s="115">
        <v>255</v>
      </c>
      <c r="G26" s="114">
        <v>260</v>
      </c>
      <c r="H26" s="114">
        <v>258</v>
      </c>
      <c r="I26" s="114">
        <v>221</v>
      </c>
      <c r="J26" s="140">
        <v>195</v>
      </c>
      <c r="K26" s="114">
        <v>60</v>
      </c>
      <c r="L26" s="116">
        <v>30.76923076923077</v>
      </c>
    </row>
    <row r="27" spans="1:12" s="110" customFormat="1" ht="15" customHeight="1" x14ac:dyDescent="0.2">
      <c r="A27" s="120"/>
      <c r="B27" s="119"/>
      <c r="D27" s="259" t="s">
        <v>106</v>
      </c>
      <c r="E27" s="113">
        <v>39.215686274509807</v>
      </c>
      <c r="F27" s="115">
        <v>100</v>
      </c>
      <c r="G27" s="114">
        <v>106</v>
      </c>
      <c r="H27" s="114">
        <v>116</v>
      </c>
      <c r="I27" s="114">
        <v>95</v>
      </c>
      <c r="J27" s="140">
        <v>76</v>
      </c>
      <c r="K27" s="114">
        <v>24</v>
      </c>
      <c r="L27" s="116">
        <v>31.578947368421051</v>
      </c>
    </row>
    <row r="28" spans="1:12" s="110" customFormat="1" ht="15" customHeight="1" x14ac:dyDescent="0.2">
      <c r="A28" s="120"/>
      <c r="B28" s="119"/>
      <c r="D28" s="259" t="s">
        <v>107</v>
      </c>
      <c r="E28" s="113">
        <v>60.784313725490193</v>
      </c>
      <c r="F28" s="115">
        <v>155</v>
      </c>
      <c r="G28" s="114">
        <v>154</v>
      </c>
      <c r="H28" s="114">
        <v>142</v>
      </c>
      <c r="I28" s="114">
        <v>126</v>
      </c>
      <c r="J28" s="140">
        <v>119</v>
      </c>
      <c r="K28" s="114">
        <v>36</v>
      </c>
      <c r="L28" s="116">
        <v>30.252100840336134</v>
      </c>
    </row>
    <row r="29" spans="1:12" s="110" customFormat="1" ht="24" customHeight="1" x14ac:dyDescent="0.2">
      <c r="A29" s="604" t="s">
        <v>189</v>
      </c>
      <c r="B29" s="605"/>
      <c r="C29" s="605"/>
      <c r="D29" s="606"/>
      <c r="E29" s="113">
        <v>79.592833876221505</v>
      </c>
      <c r="F29" s="115">
        <v>14661</v>
      </c>
      <c r="G29" s="114">
        <v>15228</v>
      </c>
      <c r="H29" s="114">
        <v>15172</v>
      </c>
      <c r="I29" s="114">
        <v>15277</v>
      </c>
      <c r="J29" s="140">
        <v>15206</v>
      </c>
      <c r="K29" s="114">
        <v>-545</v>
      </c>
      <c r="L29" s="116">
        <v>-3.5841115349204262</v>
      </c>
    </row>
    <row r="30" spans="1:12" s="110" customFormat="1" ht="15" customHeight="1" x14ac:dyDescent="0.2">
      <c r="A30" s="120"/>
      <c r="B30" s="119"/>
      <c r="C30" s="258" t="s">
        <v>106</v>
      </c>
      <c r="E30" s="113">
        <v>39.519814473773955</v>
      </c>
      <c r="F30" s="115">
        <v>5794</v>
      </c>
      <c r="G30" s="114">
        <v>5986</v>
      </c>
      <c r="H30" s="114">
        <v>6010</v>
      </c>
      <c r="I30" s="114">
        <v>6047</v>
      </c>
      <c r="J30" s="140">
        <v>6000</v>
      </c>
      <c r="K30" s="114">
        <v>-206</v>
      </c>
      <c r="L30" s="116">
        <v>-3.4333333333333331</v>
      </c>
    </row>
    <row r="31" spans="1:12" s="110" customFormat="1" ht="15" customHeight="1" x14ac:dyDescent="0.2">
      <c r="A31" s="120"/>
      <c r="B31" s="119"/>
      <c r="C31" s="258" t="s">
        <v>107</v>
      </c>
      <c r="E31" s="113">
        <v>60.480185526226045</v>
      </c>
      <c r="F31" s="115">
        <v>8867</v>
      </c>
      <c r="G31" s="114">
        <v>9242</v>
      </c>
      <c r="H31" s="114">
        <v>9162</v>
      </c>
      <c r="I31" s="114">
        <v>9230</v>
      </c>
      <c r="J31" s="140">
        <v>9206</v>
      </c>
      <c r="K31" s="114">
        <v>-339</v>
      </c>
      <c r="L31" s="116">
        <v>-3.6823810558331522</v>
      </c>
    </row>
    <row r="32" spans="1:12" s="110" customFormat="1" ht="15" customHeight="1" x14ac:dyDescent="0.2">
      <c r="A32" s="120"/>
      <c r="B32" s="119" t="s">
        <v>117</v>
      </c>
      <c r="C32" s="258"/>
      <c r="E32" s="113">
        <v>19.95656894679696</v>
      </c>
      <c r="F32" s="114">
        <v>3676</v>
      </c>
      <c r="G32" s="114">
        <v>3781</v>
      </c>
      <c r="H32" s="114">
        <v>3764</v>
      </c>
      <c r="I32" s="114">
        <v>3720</v>
      </c>
      <c r="J32" s="140">
        <v>3679</v>
      </c>
      <c r="K32" s="114">
        <v>-3</v>
      </c>
      <c r="L32" s="116">
        <v>-8.1543897798314766E-2</v>
      </c>
    </row>
    <row r="33" spans="1:12" s="110" customFormat="1" ht="15" customHeight="1" x14ac:dyDescent="0.2">
      <c r="A33" s="120"/>
      <c r="B33" s="119"/>
      <c r="C33" s="258" t="s">
        <v>106</v>
      </c>
      <c r="E33" s="113">
        <v>39.499455930359083</v>
      </c>
      <c r="F33" s="114">
        <v>1452</v>
      </c>
      <c r="G33" s="114">
        <v>1494</v>
      </c>
      <c r="H33" s="114">
        <v>1475</v>
      </c>
      <c r="I33" s="114">
        <v>1439</v>
      </c>
      <c r="J33" s="140">
        <v>1392</v>
      </c>
      <c r="K33" s="114">
        <v>60</v>
      </c>
      <c r="L33" s="116">
        <v>4.3103448275862073</v>
      </c>
    </row>
    <row r="34" spans="1:12" s="110" customFormat="1" ht="15" customHeight="1" x14ac:dyDescent="0.2">
      <c r="A34" s="120"/>
      <c r="B34" s="119"/>
      <c r="C34" s="258" t="s">
        <v>107</v>
      </c>
      <c r="E34" s="113">
        <v>60.500544069640917</v>
      </c>
      <c r="F34" s="114">
        <v>2224</v>
      </c>
      <c r="G34" s="114">
        <v>2287</v>
      </c>
      <c r="H34" s="114">
        <v>2289</v>
      </c>
      <c r="I34" s="114">
        <v>2281</v>
      </c>
      <c r="J34" s="140">
        <v>2287</v>
      </c>
      <c r="K34" s="114">
        <v>-63</v>
      </c>
      <c r="L34" s="116">
        <v>-2.7547004809794489</v>
      </c>
    </row>
    <row r="35" spans="1:12" s="110" customFormat="1" ht="24" customHeight="1" x14ac:dyDescent="0.2">
      <c r="A35" s="604" t="s">
        <v>192</v>
      </c>
      <c r="B35" s="605"/>
      <c r="C35" s="605"/>
      <c r="D35" s="606"/>
      <c r="E35" s="113">
        <v>19.272529858849076</v>
      </c>
      <c r="F35" s="114">
        <v>3550</v>
      </c>
      <c r="G35" s="114">
        <v>3735</v>
      </c>
      <c r="H35" s="114">
        <v>3698</v>
      </c>
      <c r="I35" s="114">
        <v>3753</v>
      </c>
      <c r="J35" s="114">
        <v>3641</v>
      </c>
      <c r="K35" s="318">
        <v>-91</v>
      </c>
      <c r="L35" s="319">
        <v>-2.4993133754463059</v>
      </c>
    </row>
    <row r="36" spans="1:12" s="110" customFormat="1" ht="15" customHeight="1" x14ac:dyDescent="0.2">
      <c r="A36" s="120"/>
      <c r="B36" s="119"/>
      <c r="C36" s="258" t="s">
        <v>106</v>
      </c>
      <c r="E36" s="113">
        <v>45.83098591549296</v>
      </c>
      <c r="F36" s="114">
        <v>1627</v>
      </c>
      <c r="G36" s="114">
        <v>1692</v>
      </c>
      <c r="H36" s="114">
        <v>1706</v>
      </c>
      <c r="I36" s="114">
        <v>1707</v>
      </c>
      <c r="J36" s="114">
        <v>1635</v>
      </c>
      <c r="K36" s="318">
        <v>-8</v>
      </c>
      <c r="L36" s="116">
        <v>-0.4892966360856269</v>
      </c>
    </row>
    <row r="37" spans="1:12" s="110" customFormat="1" ht="15" customHeight="1" x14ac:dyDescent="0.2">
      <c r="A37" s="120"/>
      <c r="B37" s="119"/>
      <c r="C37" s="258" t="s">
        <v>107</v>
      </c>
      <c r="E37" s="113">
        <v>54.16901408450704</v>
      </c>
      <c r="F37" s="114">
        <v>1923</v>
      </c>
      <c r="G37" s="114">
        <v>2043</v>
      </c>
      <c r="H37" s="114">
        <v>1992</v>
      </c>
      <c r="I37" s="114">
        <v>2046</v>
      </c>
      <c r="J37" s="140">
        <v>2006</v>
      </c>
      <c r="K37" s="114">
        <v>-83</v>
      </c>
      <c r="L37" s="116">
        <v>-4.1375872382851444</v>
      </c>
    </row>
    <row r="38" spans="1:12" s="110" customFormat="1" ht="15" customHeight="1" x14ac:dyDescent="0.2">
      <c r="A38" s="120"/>
      <c r="B38" s="119" t="s">
        <v>328</v>
      </c>
      <c r="C38" s="258"/>
      <c r="E38" s="113">
        <v>46.938110749185668</v>
      </c>
      <c r="F38" s="114">
        <v>8646</v>
      </c>
      <c r="G38" s="114">
        <v>8880</v>
      </c>
      <c r="H38" s="114">
        <v>8824</v>
      </c>
      <c r="I38" s="114">
        <v>8862</v>
      </c>
      <c r="J38" s="140">
        <v>8868</v>
      </c>
      <c r="K38" s="114">
        <v>-222</v>
      </c>
      <c r="L38" s="116">
        <v>-2.503382949932341</v>
      </c>
    </row>
    <row r="39" spans="1:12" s="110" customFormat="1" ht="15" customHeight="1" x14ac:dyDescent="0.2">
      <c r="A39" s="120"/>
      <c r="B39" s="119"/>
      <c r="C39" s="258" t="s">
        <v>106</v>
      </c>
      <c r="E39" s="113">
        <v>38.653712699514223</v>
      </c>
      <c r="F39" s="115">
        <v>3342</v>
      </c>
      <c r="G39" s="114">
        <v>3384</v>
      </c>
      <c r="H39" s="114">
        <v>3367</v>
      </c>
      <c r="I39" s="114">
        <v>3388</v>
      </c>
      <c r="J39" s="140">
        <v>3381</v>
      </c>
      <c r="K39" s="114">
        <v>-39</v>
      </c>
      <c r="L39" s="116">
        <v>-1.1535048802129548</v>
      </c>
    </row>
    <row r="40" spans="1:12" s="110" customFormat="1" ht="15" customHeight="1" x14ac:dyDescent="0.2">
      <c r="A40" s="120"/>
      <c r="B40" s="119"/>
      <c r="C40" s="258" t="s">
        <v>107</v>
      </c>
      <c r="E40" s="113">
        <v>61.346287300485777</v>
      </c>
      <c r="F40" s="115">
        <v>5304</v>
      </c>
      <c r="G40" s="114">
        <v>5496</v>
      </c>
      <c r="H40" s="114">
        <v>5457</v>
      </c>
      <c r="I40" s="114">
        <v>5474</v>
      </c>
      <c r="J40" s="140">
        <v>5487</v>
      </c>
      <c r="K40" s="114">
        <v>-183</v>
      </c>
      <c r="L40" s="116">
        <v>-3.3351558228540186</v>
      </c>
    </row>
    <row r="41" spans="1:12" s="110" customFormat="1" ht="15" customHeight="1" x14ac:dyDescent="0.2">
      <c r="A41" s="120"/>
      <c r="B41" s="320" t="s">
        <v>515</v>
      </c>
      <c r="C41" s="258"/>
      <c r="E41" s="113">
        <v>11.216069489685125</v>
      </c>
      <c r="F41" s="115">
        <v>2066</v>
      </c>
      <c r="G41" s="114">
        <v>2059</v>
      </c>
      <c r="H41" s="114">
        <v>2050</v>
      </c>
      <c r="I41" s="114">
        <v>2019</v>
      </c>
      <c r="J41" s="140">
        <v>1940</v>
      </c>
      <c r="K41" s="114">
        <v>126</v>
      </c>
      <c r="L41" s="116">
        <v>6.4948453608247423</v>
      </c>
    </row>
    <row r="42" spans="1:12" s="110" customFormat="1" ht="15" customHeight="1" x14ac:dyDescent="0.2">
      <c r="A42" s="120"/>
      <c r="B42" s="119"/>
      <c r="C42" s="268" t="s">
        <v>106</v>
      </c>
      <c r="D42" s="182"/>
      <c r="E42" s="113">
        <v>39.399806389157796</v>
      </c>
      <c r="F42" s="115">
        <v>814</v>
      </c>
      <c r="G42" s="114">
        <v>840</v>
      </c>
      <c r="H42" s="114">
        <v>831</v>
      </c>
      <c r="I42" s="114">
        <v>816</v>
      </c>
      <c r="J42" s="140">
        <v>782</v>
      </c>
      <c r="K42" s="114">
        <v>32</v>
      </c>
      <c r="L42" s="116">
        <v>4.0920716112531972</v>
      </c>
    </row>
    <row r="43" spans="1:12" s="110" customFormat="1" ht="15" customHeight="1" x14ac:dyDescent="0.2">
      <c r="A43" s="120"/>
      <c r="B43" s="119"/>
      <c r="C43" s="268" t="s">
        <v>107</v>
      </c>
      <c r="D43" s="182"/>
      <c r="E43" s="113">
        <v>60.600193610842204</v>
      </c>
      <c r="F43" s="115">
        <v>1252</v>
      </c>
      <c r="G43" s="114">
        <v>1219</v>
      </c>
      <c r="H43" s="114">
        <v>1219</v>
      </c>
      <c r="I43" s="114">
        <v>1203</v>
      </c>
      <c r="J43" s="140">
        <v>1158</v>
      </c>
      <c r="K43" s="114">
        <v>94</v>
      </c>
      <c r="L43" s="116">
        <v>8.1174438687392048</v>
      </c>
    </row>
    <row r="44" spans="1:12" s="110" customFormat="1" ht="15" customHeight="1" x14ac:dyDescent="0.2">
      <c r="A44" s="120"/>
      <c r="B44" s="119" t="s">
        <v>205</v>
      </c>
      <c r="C44" s="268"/>
      <c r="D44" s="182"/>
      <c r="E44" s="113">
        <v>22.573289902280131</v>
      </c>
      <c r="F44" s="115">
        <v>4158</v>
      </c>
      <c r="G44" s="114">
        <v>4439</v>
      </c>
      <c r="H44" s="114">
        <v>4462</v>
      </c>
      <c r="I44" s="114">
        <v>4466</v>
      </c>
      <c r="J44" s="140">
        <v>4532</v>
      </c>
      <c r="K44" s="114">
        <v>-374</v>
      </c>
      <c r="L44" s="116">
        <v>-8.2524271844660202</v>
      </c>
    </row>
    <row r="45" spans="1:12" s="110" customFormat="1" ht="15" customHeight="1" x14ac:dyDescent="0.2">
      <c r="A45" s="120"/>
      <c r="B45" s="119"/>
      <c r="C45" s="268" t="s">
        <v>106</v>
      </c>
      <c r="D45" s="182"/>
      <c r="E45" s="113">
        <v>35.594035594035596</v>
      </c>
      <c r="F45" s="115">
        <v>1480</v>
      </c>
      <c r="G45" s="114">
        <v>1590</v>
      </c>
      <c r="H45" s="114">
        <v>1606</v>
      </c>
      <c r="I45" s="114">
        <v>1599</v>
      </c>
      <c r="J45" s="140">
        <v>1615</v>
      </c>
      <c r="K45" s="114">
        <v>-135</v>
      </c>
      <c r="L45" s="116">
        <v>-8.3591331269349851</v>
      </c>
    </row>
    <row r="46" spans="1:12" s="110" customFormat="1" ht="15" customHeight="1" x14ac:dyDescent="0.2">
      <c r="A46" s="123"/>
      <c r="B46" s="124"/>
      <c r="C46" s="260" t="s">
        <v>107</v>
      </c>
      <c r="D46" s="261"/>
      <c r="E46" s="125">
        <v>64.405964405964411</v>
      </c>
      <c r="F46" s="143">
        <v>2678</v>
      </c>
      <c r="G46" s="144">
        <v>2849</v>
      </c>
      <c r="H46" s="144">
        <v>2856</v>
      </c>
      <c r="I46" s="144">
        <v>2867</v>
      </c>
      <c r="J46" s="145">
        <v>2917</v>
      </c>
      <c r="K46" s="144">
        <v>-239</v>
      </c>
      <c r="L46" s="146">
        <v>-8.1933493315049706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18420</v>
      </c>
      <c r="E11" s="114">
        <v>19113</v>
      </c>
      <c r="F11" s="114">
        <v>19034</v>
      </c>
      <c r="G11" s="114">
        <v>19100</v>
      </c>
      <c r="H11" s="140">
        <v>18981</v>
      </c>
      <c r="I11" s="115">
        <v>-561</v>
      </c>
      <c r="J11" s="116">
        <v>-2.955587166113482</v>
      </c>
    </row>
    <row r="12" spans="1:15" s="110" customFormat="1" ht="24.95" customHeight="1" x14ac:dyDescent="0.2">
      <c r="A12" s="193" t="s">
        <v>132</v>
      </c>
      <c r="B12" s="194" t="s">
        <v>133</v>
      </c>
      <c r="C12" s="113">
        <v>0.52660152008686212</v>
      </c>
      <c r="D12" s="115">
        <v>97</v>
      </c>
      <c r="E12" s="114">
        <v>98</v>
      </c>
      <c r="F12" s="114">
        <v>100</v>
      </c>
      <c r="G12" s="114">
        <v>96</v>
      </c>
      <c r="H12" s="140">
        <v>93</v>
      </c>
      <c r="I12" s="115">
        <v>4</v>
      </c>
      <c r="J12" s="116">
        <v>4.301075268817204</v>
      </c>
    </row>
    <row r="13" spans="1:15" s="110" customFormat="1" ht="24.95" customHeight="1" x14ac:dyDescent="0.2">
      <c r="A13" s="193" t="s">
        <v>134</v>
      </c>
      <c r="B13" s="199" t="s">
        <v>214</v>
      </c>
      <c r="C13" s="113">
        <v>0.20629750271444083</v>
      </c>
      <c r="D13" s="115">
        <v>38</v>
      </c>
      <c r="E13" s="114">
        <v>36</v>
      </c>
      <c r="F13" s="114">
        <v>36</v>
      </c>
      <c r="G13" s="114">
        <v>43</v>
      </c>
      <c r="H13" s="140">
        <v>41</v>
      </c>
      <c r="I13" s="115">
        <v>-3</v>
      </c>
      <c r="J13" s="116">
        <v>-7.3170731707317076</v>
      </c>
    </row>
    <row r="14" spans="1:15" s="287" customFormat="1" ht="24.95" customHeight="1" x14ac:dyDescent="0.2">
      <c r="A14" s="193" t="s">
        <v>215</v>
      </c>
      <c r="B14" s="199" t="s">
        <v>137</v>
      </c>
      <c r="C14" s="113">
        <v>4.6254071661237788</v>
      </c>
      <c r="D14" s="115">
        <v>852</v>
      </c>
      <c r="E14" s="114">
        <v>872</v>
      </c>
      <c r="F14" s="114">
        <v>907</v>
      </c>
      <c r="G14" s="114">
        <v>884</v>
      </c>
      <c r="H14" s="140">
        <v>902</v>
      </c>
      <c r="I14" s="115">
        <v>-50</v>
      </c>
      <c r="J14" s="116">
        <v>-5.5432372505543235</v>
      </c>
      <c r="K14" s="110"/>
      <c r="L14" s="110"/>
      <c r="M14" s="110"/>
      <c r="N14" s="110"/>
      <c r="O14" s="110"/>
    </row>
    <row r="15" spans="1:15" s="110" customFormat="1" ht="24.95" customHeight="1" x14ac:dyDescent="0.2">
      <c r="A15" s="193" t="s">
        <v>216</v>
      </c>
      <c r="B15" s="199" t="s">
        <v>217</v>
      </c>
      <c r="C15" s="113">
        <v>1.7426710097719871</v>
      </c>
      <c r="D15" s="115">
        <v>321</v>
      </c>
      <c r="E15" s="114">
        <v>340</v>
      </c>
      <c r="F15" s="114">
        <v>337</v>
      </c>
      <c r="G15" s="114">
        <v>331</v>
      </c>
      <c r="H15" s="140">
        <v>334</v>
      </c>
      <c r="I15" s="115">
        <v>-13</v>
      </c>
      <c r="J15" s="116">
        <v>-3.8922155688622753</v>
      </c>
    </row>
    <row r="16" spans="1:15" s="287" customFormat="1" ht="24.95" customHeight="1" x14ac:dyDescent="0.2">
      <c r="A16" s="193" t="s">
        <v>218</v>
      </c>
      <c r="B16" s="199" t="s">
        <v>141</v>
      </c>
      <c r="C16" s="113">
        <v>2.5081433224755698</v>
      </c>
      <c r="D16" s="115">
        <v>462</v>
      </c>
      <c r="E16" s="114">
        <v>465</v>
      </c>
      <c r="F16" s="114">
        <v>487</v>
      </c>
      <c r="G16" s="114">
        <v>474</v>
      </c>
      <c r="H16" s="140">
        <v>487</v>
      </c>
      <c r="I16" s="115">
        <v>-25</v>
      </c>
      <c r="J16" s="116">
        <v>-5.1334702258726903</v>
      </c>
      <c r="K16" s="110"/>
      <c r="L16" s="110"/>
      <c r="M16" s="110"/>
      <c r="N16" s="110"/>
      <c r="O16" s="110"/>
    </row>
    <row r="17" spans="1:15" s="110" customFormat="1" ht="24.95" customHeight="1" x14ac:dyDescent="0.2">
      <c r="A17" s="193" t="s">
        <v>142</v>
      </c>
      <c r="B17" s="199" t="s">
        <v>220</v>
      </c>
      <c r="C17" s="113">
        <v>0.3745928338762215</v>
      </c>
      <c r="D17" s="115">
        <v>69</v>
      </c>
      <c r="E17" s="114">
        <v>67</v>
      </c>
      <c r="F17" s="114">
        <v>83</v>
      </c>
      <c r="G17" s="114">
        <v>79</v>
      </c>
      <c r="H17" s="140">
        <v>81</v>
      </c>
      <c r="I17" s="115">
        <v>-12</v>
      </c>
      <c r="J17" s="116">
        <v>-14.814814814814815</v>
      </c>
    </row>
    <row r="18" spans="1:15" s="287" customFormat="1" ht="24.95" customHeight="1" x14ac:dyDescent="0.2">
      <c r="A18" s="201" t="s">
        <v>144</v>
      </c>
      <c r="B18" s="202" t="s">
        <v>145</v>
      </c>
      <c r="C18" s="113">
        <v>3.5233441910966339</v>
      </c>
      <c r="D18" s="115">
        <v>649</v>
      </c>
      <c r="E18" s="114">
        <v>655</v>
      </c>
      <c r="F18" s="114">
        <v>671</v>
      </c>
      <c r="G18" s="114">
        <v>658</v>
      </c>
      <c r="H18" s="140">
        <v>673</v>
      </c>
      <c r="I18" s="115">
        <v>-24</v>
      </c>
      <c r="J18" s="116">
        <v>-3.5661218424962855</v>
      </c>
      <c r="K18" s="110"/>
      <c r="L18" s="110"/>
      <c r="M18" s="110"/>
      <c r="N18" s="110"/>
      <c r="O18" s="110"/>
    </row>
    <row r="19" spans="1:15" s="110" customFormat="1" ht="24.95" customHeight="1" x14ac:dyDescent="0.2">
      <c r="A19" s="193" t="s">
        <v>146</v>
      </c>
      <c r="B19" s="199" t="s">
        <v>147</v>
      </c>
      <c r="C19" s="113">
        <v>18.083604777415854</v>
      </c>
      <c r="D19" s="115">
        <v>3331</v>
      </c>
      <c r="E19" s="114">
        <v>3525</v>
      </c>
      <c r="F19" s="114">
        <v>3416</v>
      </c>
      <c r="G19" s="114">
        <v>3471</v>
      </c>
      <c r="H19" s="140">
        <v>3394</v>
      </c>
      <c r="I19" s="115">
        <v>-63</v>
      </c>
      <c r="J19" s="116">
        <v>-1.8562168532704773</v>
      </c>
    </row>
    <row r="20" spans="1:15" s="287" customFormat="1" ht="24.95" customHeight="1" x14ac:dyDescent="0.2">
      <c r="A20" s="193" t="s">
        <v>148</v>
      </c>
      <c r="B20" s="199" t="s">
        <v>149</v>
      </c>
      <c r="C20" s="113">
        <v>2.9641693811074918</v>
      </c>
      <c r="D20" s="115">
        <v>546</v>
      </c>
      <c r="E20" s="114">
        <v>593</v>
      </c>
      <c r="F20" s="114">
        <v>555</v>
      </c>
      <c r="G20" s="114">
        <v>554</v>
      </c>
      <c r="H20" s="140">
        <v>575</v>
      </c>
      <c r="I20" s="115">
        <v>-29</v>
      </c>
      <c r="J20" s="116">
        <v>-5.0434782608695654</v>
      </c>
      <c r="K20" s="110"/>
      <c r="L20" s="110"/>
      <c r="M20" s="110"/>
      <c r="N20" s="110"/>
      <c r="O20" s="110"/>
    </row>
    <row r="21" spans="1:15" s="110" customFormat="1" ht="24.95" customHeight="1" x14ac:dyDescent="0.2">
      <c r="A21" s="201" t="s">
        <v>150</v>
      </c>
      <c r="B21" s="202" t="s">
        <v>151</v>
      </c>
      <c r="C21" s="113">
        <v>9.668838219326819</v>
      </c>
      <c r="D21" s="115">
        <v>1781</v>
      </c>
      <c r="E21" s="114">
        <v>2088</v>
      </c>
      <c r="F21" s="114">
        <v>2149</v>
      </c>
      <c r="G21" s="114">
        <v>2167</v>
      </c>
      <c r="H21" s="140">
        <v>2094</v>
      </c>
      <c r="I21" s="115">
        <v>-313</v>
      </c>
      <c r="J21" s="116">
        <v>-14.947468958930276</v>
      </c>
    </row>
    <row r="22" spans="1:15" s="110" customFormat="1" ht="24.95" customHeight="1" x14ac:dyDescent="0.2">
      <c r="A22" s="201" t="s">
        <v>152</v>
      </c>
      <c r="B22" s="199" t="s">
        <v>153</v>
      </c>
      <c r="C22" s="113">
        <v>3.2410423452768731</v>
      </c>
      <c r="D22" s="115">
        <v>597</v>
      </c>
      <c r="E22" s="114">
        <v>603</v>
      </c>
      <c r="F22" s="114">
        <v>575</v>
      </c>
      <c r="G22" s="114">
        <v>576</v>
      </c>
      <c r="H22" s="140">
        <v>619</v>
      </c>
      <c r="I22" s="115">
        <v>-22</v>
      </c>
      <c r="J22" s="116">
        <v>-3.5541195476575123</v>
      </c>
    </row>
    <row r="23" spans="1:15" s="110" customFormat="1" ht="24.95" customHeight="1" x14ac:dyDescent="0.2">
      <c r="A23" s="193" t="s">
        <v>154</v>
      </c>
      <c r="B23" s="199" t="s">
        <v>155</v>
      </c>
      <c r="C23" s="113">
        <v>1.3680781758957654</v>
      </c>
      <c r="D23" s="115">
        <v>252</v>
      </c>
      <c r="E23" s="114">
        <v>248</v>
      </c>
      <c r="F23" s="114">
        <v>231</v>
      </c>
      <c r="G23" s="114">
        <v>233</v>
      </c>
      <c r="H23" s="140">
        <v>238</v>
      </c>
      <c r="I23" s="115">
        <v>14</v>
      </c>
      <c r="J23" s="116">
        <v>5.882352941176471</v>
      </c>
    </row>
    <row r="24" spans="1:15" s="110" customFormat="1" ht="24.95" customHeight="1" x14ac:dyDescent="0.2">
      <c r="A24" s="193" t="s">
        <v>156</v>
      </c>
      <c r="B24" s="199" t="s">
        <v>221</v>
      </c>
      <c r="C24" s="113">
        <v>12.160694896851249</v>
      </c>
      <c r="D24" s="115">
        <v>2240</v>
      </c>
      <c r="E24" s="114">
        <v>2278</v>
      </c>
      <c r="F24" s="114">
        <v>2265</v>
      </c>
      <c r="G24" s="114">
        <v>2263</v>
      </c>
      <c r="H24" s="140">
        <v>2288</v>
      </c>
      <c r="I24" s="115">
        <v>-48</v>
      </c>
      <c r="J24" s="116">
        <v>-2.0979020979020979</v>
      </c>
    </row>
    <row r="25" spans="1:15" s="110" customFormat="1" ht="24.95" customHeight="1" x14ac:dyDescent="0.2">
      <c r="A25" s="193" t="s">
        <v>222</v>
      </c>
      <c r="B25" s="204" t="s">
        <v>159</v>
      </c>
      <c r="C25" s="113">
        <v>10.532030401737241</v>
      </c>
      <c r="D25" s="115">
        <v>1940</v>
      </c>
      <c r="E25" s="114">
        <v>1934</v>
      </c>
      <c r="F25" s="114">
        <v>1941</v>
      </c>
      <c r="G25" s="114">
        <v>1961</v>
      </c>
      <c r="H25" s="140">
        <v>1969</v>
      </c>
      <c r="I25" s="115">
        <v>-29</v>
      </c>
      <c r="J25" s="116">
        <v>-1.4728288471305231</v>
      </c>
    </row>
    <row r="26" spans="1:15" s="110" customFormat="1" ht="24.95" customHeight="1" x14ac:dyDescent="0.2">
      <c r="A26" s="201">
        <v>782.78300000000002</v>
      </c>
      <c r="B26" s="203" t="s">
        <v>160</v>
      </c>
      <c r="C26" s="113">
        <v>0.23344191096634093</v>
      </c>
      <c r="D26" s="115">
        <v>43</v>
      </c>
      <c r="E26" s="114">
        <v>47</v>
      </c>
      <c r="F26" s="114">
        <v>38</v>
      </c>
      <c r="G26" s="114">
        <v>49</v>
      </c>
      <c r="H26" s="140">
        <v>54</v>
      </c>
      <c r="I26" s="115">
        <v>-11</v>
      </c>
      <c r="J26" s="116">
        <v>-20.37037037037037</v>
      </c>
    </row>
    <row r="27" spans="1:15" s="110" customFormat="1" ht="24.95" customHeight="1" x14ac:dyDescent="0.2">
      <c r="A27" s="193" t="s">
        <v>161</v>
      </c>
      <c r="B27" s="199" t="s">
        <v>162</v>
      </c>
      <c r="C27" s="113">
        <v>1.216069489685125</v>
      </c>
      <c r="D27" s="115">
        <v>224</v>
      </c>
      <c r="E27" s="114">
        <v>219</v>
      </c>
      <c r="F27" s="114">
        <v>236</v>
      </c>
      <c r="G27" s="114">
        <v>247</v>
      </c>
      <c r="H27" s="140">
        <v>227</v>
      </c>
      <c r="I27" s="115">
        <v>-3</v>
      </c>
      <c r="J27" s="116">
        <v>-1.3215859030837005</v>
      </c>
    </row>
    <row r="28" spans="1:15" s="110" customFormat="1" ht="24.95" customHeight="1" x14ac:dyDescent="0.2">
      <c r="A28" s="193" t="s">
        <v>163</v>
      </c>
      <c r="B28" s="199" t="s">
        <v>164</v>
      </c>
      <c r="C28" s="113">
        <v>2.8121606948968512</v>
      </c>
      <c r="D28" s="115">
        <v>518</v>
      </c>
      <c r="E28" s="114">
        <v>532</v>
      </c>
      <c r="F28" s="114">
        <v>546</v>
      </c>
      <c r="G28" s="114">
        <v>514</v>
      </c>
      <c r="H28" s="140">
        <v>500</v>
      </c>
      <c r="I28" s="115">
        <v>18</v>
      </c>
      <c r="J28" s="116">
        <v>3.6</v>
      </c>
    </row>
    <row r="29" spans="1:15" s="110" customFormat="1" ht="24.95" customHeight="1" x14ac:dyDescent="0.2">
      <c r="A29" s="193">
        <v>86</v>
      </c>
      <c r="B29" s="199" t="s">
        <v>165</v>
      </c>
      <c r="C29" s="113">
        <v>8.5830618892508141</v>
      </c>
      <c r="D29" s="115">
        <v>1581</v>
      </c>
      <c r="E29" s="114">
        <v>1570</v>
      </c>
      <c r="F29" s="114">
        <v>1554</v>
      </c>
      <c r="G29" s="114">
        <v>1532</v>
      </c>
      <c r="H29" s="140">
        <v>1557</v>
      </c>
      <c r="I29" s="115">
        <v>24</v>
      </c>
      <c r="J29" s="116">
        <v>1.5414258188824663</v>
      </c>
    </row>
    <row r="30" spans="1:15" s="110" customFormat="1" ht="24.95" customHeight="1" x14ac:dyDescent="0.2">
      <c r="A30" s="193">
        <v>87.88</v>
      </c>
      <c r="B30" s="204" t="s">
        <v>166</v>
      </c>
      <c r="C30" s="113">
        <v>5.1954397394136809</v>
      </c>
      <c r="D30" s="115">
        <v>957</v>
      </c>
      <c r="E30" s="114">
        <v>971</v>
      </c>
      <c r="F30" s="114">
        <v>949</v>
      </c>
      <c r="G30" s="114">
        <v>946</v>
      </c>
      <c r="H30" s="140">
        <v>938</v>
      </c>
      <c r="I30" s="115">
        <v>19</v>
      </c>
      <c r="J30" s="116">
        <v>2.0255863539445631</v>
      </c>
    </row>
    <row r="31" spans="1:15" s="110" customFormat="1" ht="24.95" customHeight="1" x14ac:dyDescent="0.2">
      <c r="A31" s="193" t="s">
        <v>167</v>
      </c>
      <c r="B31" s="199" t="s">
        <v>168</v>
      </c>
      <c r="C31" s="113">
        <v>15.038002171552661</v>
      </c>
      <c r="D31" s="115">
        <v>2770</v>
      </c>
      <c r="E31" s="114">
        <v>2840</v>
      </c>
      <c r="F31" s="114">
        <v>2861</v>
      </c>
      <c r="G31" s="114">
        <v>2903</v>
      </c>
      <c r="H31" s="140">
        <v>2818</v>
      </c>
      <c r="I31" s="115">
        <v>-48</v>
      </c>
      <c r="J31" s="116">
        <v>-1.7033356990773598</v>
      </c>
    </row>
    <row r="32" spans="1:15" s="110" customFormat="1" ht="24.95" customHeight="1" x14ac:dyDescent="0.2">
      <c r="A32" s="193"/>
      <c r="B32" s="204" t="s">
        <v>169</v>
      </c>
      <c r="C32" s="113">
        <v>2.1715526601520086E-2</v>
      </c>
      <c r="D32" s="115">
        <v>4</v>
      </c>
      <c r="E32" s="114">
        <v>4</v>
      </c>
      <c r="F32" s="114">
        <v>4</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0.52660152008686212</v>
      </c>
      <c r="D34" s="115">
        <v>97</v>
      </c>
      <c r="E34" s="114">
        <v>98</v>
      </c>
      <c r="F34" s="114">
        <v>100</v>
      </c>
      <c r="G34" s="114">
        <v>96</v>
      </c>
      <c r="H34" s="140">
        <v>93</v>
      </c>
      <c r="I34" s="115">
        <v>4</v>
      </c>
      <c r="J34" s="116">
        <v>4.301075268817204</v>
      </c>
    </row>
    <row r="35" spans="1:10" s="110" customFormat="1" ht="24.95" customHeight="1" x14ac:dyDescent="0.2">
      <c r="A35" s="292" t="s">
        <v>171</v>
      </c>
      <c r="B35" s="293" t="s">
        <v>172</v>
      </c>
      <c r="C35" s="113">
        <v>8.355048859934854</v>
      </c>
      <c r="D35" s="115">
        <v>1539</v>
      </c>
      <c r="E35" s="114">
        <v>1563</v>
      </c>
      <c r="F35" s="114">
        <v>1614</v>
      </c>
      <c r="G35" s="114">
        <v>1585</v>
      </c>
      <c r="H35" s="140">
        <v>1616</v>
      </c>
      <c r="I35" s="115">
        <v>-77</v>
      </c>
      <c r="J35" s="116">
        <v>-4.7648514851485144</v>
      </c>
    </row>
    <row r="36" spans="1:10" s="110" customFormat="1" ht="24.95" customHeight="1" x14ac:dyDescent="0.2">
      <c r="A36" s="294" t="s">
        <v>173</v>
      </c>
      <c r="B36" s="295" t="s">
        <v>174</v>
      </c>
      <c r="C36" s="125">
        <v>91.096634093376764</v>
      </c>
      <c r="D36" s="143">
        <v>16780</v>
      </c>
      <c r="E36" s="144">
        <v>17448</v>
      </c>
      <c r="F36" s="144">
        <v>17316</v>
      </c>
      <c r="G36" s="144">
        <v>17416</v>
      </c>
      <c r="H36" s="145">
        <v>17271</v>
      </c>
      <c r="I36" s="143">
        <v>-491</v>
      </c>
      <c r="J36" s="146">
        <v>-2.842915870534422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18420</v>
      </c>
      <c r="F11" s="264">
        <v>19113</v>
      </c>
      <c r="G11" s="264">
        <v>19034</v>
      </c>
      <c r="H11" s="264">
        <v>19100</v>
      </c>
      <c r="I11" s="265">
        <v>18981</v>
      </c>
      <c r="J11" s="263">
        <v>-561</v>
      </c>
      <c r="K11" s="266">
        <v>-2.955587166113482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39.690553745928341</v>
      </c>
      <c r="E13" s="115">
        <v>7311</v>
      </c>
      <c r="F13" s="114">
        <v>7606</v>
      </c>
      <c r="G13" s="114">
        <v>7570</v>
      </c>
      <c r="H13" s="114">
        <v>7608</v>
      </c>
      <c r="I13" s="140">
        <v>7627</v>
      </c>
      <c r="J13" s="115">
        <v>-316</v>
      </c>
      <c r="K13" s="116">
        <v>-4.1431755605087188</v>
      </c>
    </row>
    <row r="14" spans="1:15" ht="15.95" customHeight="1" x14ac:dyDescent="0.2">
      <c r="A14" s="306" t="s">
        <v>230</v>
      </c>
      <c r="B14" s="307"/>
      <c r="C14" s="308"/>
      <c r="D14" s="113">
        <v>43.691639522258413</v>
      </c>
      <c r="E14" s="115">
        <v>8048</v>
      </c>
      <c r="F14" s="114">
        <v>8368</v>
      </c>
      <c r="G14" s="114">
        <v>8338</v>
      </c>
      <c r="H14" s="114">
        <v>8360</v>
      </c>
      <c r="I14" s="140">
        <v>8264</v>
      </c>
      <c r="J14" s="115">
        <v>-216</v>
      </c>
      <c r="K14" s="116">
        <v>-2.6137463697967087</v>
      </c>
    </row>
    <row r="15" spans="1:15" ht="15.95" customHeight="1" x14ac:dyDescent="0.2">
      <c r="A15" s="306" t="s">
        <v>231</v>
      </c>
      <c r="B15" s="307"/>
      <c r="C15" s="308"/>
      <c r="D15" s="113">
        <v>5.6080347448425627</v>
      </c>
      <c r="E15" s="115">
        <v>1033</v>
      </c>
      <c r="F15" s="114">
        <v>1030</v>
      </c>
      <c r="G15" s="114">
        <v>1015</v>
      </c>
      <c r="H15" s="114">
        <v>1014</v>
      </c>
      <c r="I15" s="140">
        <v>1028</v>
      </c>
      <c r="J15" s="115">
        <v>5</v>
      </c>
      <c r="K15" s="116">
        <v>0.48638132295719844</v>
      </c>
    </row>
    <row r="16" spans="1:15" ht="15.95" customHeight="1" x14ac:dyDescent="0.2">
      <c r="A16" s="306" t="s">
        <v>232</v>
      </c>
      <c r="B16" s="307"/>
      <c r="C16" s="308"/>
      <c r="D16" s="113">
        <v>3.9142236699239956</v>
      </c>
      <c r="E16" s="115">
        <v>721</v>
      </c>
      <c r="F16" s="114">
        <v>743</v>
      </c>
      <c r="G16" s="114">
        <v>743</v>
      </c>
      <c r="H16" s="114">
        <v>720</v>
      </c>
      <c r="I16" s="140">
        <v>715</v>
      </c>
      <c r="J16" s="115">
        <v>6</v>
      </c>
      <c r="K16" s="116">
        <v>0.83916083916083917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0.53203040173724214</v>
      </c>
      <c r="E18" s="115">
        <v>98</v>
      </c>
      <c r="F18" s="114">
        <v>97</v>
      </c>
      <c r="G18" s="114">
        <v>91</v>
      </c>
      <c r="H18" s="114">
        <v>91</v>
      </c>
      <c r="I18" s="140">
        <v>89</v>
      </c>
      <c r="J18" s="115">
        <v>9</v>
      </c>
      <c r="K18" s="116">
        <v>10.112359550561798</v>
      </c>
    </row>
    <row r="19" spans="1:11" ht="14.1" customHeight="1" x14ac:dyDescent="0.2">
      <c r="A19" s="306" t="s">
        <v>235</v>
      </c>
      <c r="B19" s="307" t="s">
        <v>236</v>
      </c>
      <c r="C19" s="308"/>
      <c r="D19" s="113">
        <v>0.24429967426710097</v>
      </c>
      <c r="E19" s="115">
        <v>45</v>
      </c>
      <c r="F19" s="114">
        <v>50</v>
      </c>
      <c r="G19" s="114">
        <v>48</v>
      </c>
      <c r="H19" s="114">
        <v>50</v>
      </c>
      <c r="I19" s="140">
        <v>43</v>
      </c>
      <c r="J19" s="115">
        <v>2</v>
      </c>
      <c r="K19" s="116">
        <v>4.6511627906976747</v>
      </c>
    </row>
    <row r="20" spans="1:11" ht="14.1" customHeight="1" x14ac:dyDescent="0.2">
      <c r="A20" s="306">
        <v>12</v>
      </c>
      <c r="B20" s="307" t="s">
        <v>237</v>
      </c>
      <c r="C20" s="308"/>
      <c r="D20" s="113">
        <v>1.0749185667752443</v>
      </c>
      <c r="E20" s="115">
        <v>198</v>
      </c>
      <c r="F20" s="114">
        <v>199</v>
      </c>
      <c r="G20" s="114">
        <v>209</v>
      </c>
      <c r="H20" s="114">
        <v>206</v>
      </c>
      <c r="I20" s="140">
        <v>193</v>
      </c>
      <c r="J20" s="115">
        <v>5</v>
      </c>
      <c r="K20" s="116">
        <v>2.5906735751295336</v>
      </c>
    </row>
    <row r="21" spans="1:11" ht="14.1" customHeight="1" x14ac:dyDescent="0.2">
      <c r="A21" s="306">
        <v>21</v>
      </c>
      <c r="B21" s="307" t="s">
        <v>238</v>
      </c>
      <c r="C21" s="308"/>
      <c r="D21" s="113">
        <v>4.3431053203040172E-2</v>
      </c>
      <c r="E21" s="115">
        <v>8</v>
      </c>
      <c r="F21" s="114">
        <v>8</v>
      </c>
      <c r="G21" s="114">
        <v>11</v>
      </c>
      <c r="H21" s="114">
        <v>9</v>
      </c>
      <c r="I21" s="140">
        <v>9</v>
      </c>
      <c r="J21" s="115">
        <v>-1</v>
      </c>
      <c r="K21" s="116">
        <v>-11.111111111111111</v>
      </c>
    </row>
    <row r="22" spans="1:11" ht="14.1" customHeight="1" x14ac:dyDescent="0.2">
      <c r="A22" s="306">
        <v>22</v>
      </c>
      <c r="B22" s="307" t="s">
        <v>239</v>
      </c>
      <c r="C22" s="308"/>
      <c r="D22" s="113">
        <v>0.249728555917481</v>
      </c>
      <c r="E22" s="115">
        <v>46</v>
      </c>
      <c r="F22" s="114">
        <v>47</v>
      </c>
      <c r="G22" s="114">
        <v>48</v>
      </c>
      <c r="H22" s="114">
        <v>51</v>
      </c>
      <c r="I22" s="140">
        <v>49</v>
      </c>
      <c r="J22" s="115">
        <v>-3</v>
      </c>
      <c r="K22" s="116">
        <v>-6.1224489795918364</v>
      </c>
    </row>
    <row r="23" spans="1:11" ht="14.1" customHeight="1" x14ac:dyDescent="0.2">
      <c r="A23" s="306">
        <v>23</v>
      </c>
      <c r="B23" s="307" t="s">
        <v>240</v>
      </c>
      <c r="C23" s="308"/>
      <c r="D23" s="113">
        <v>0.47231270358306188</v>
      </c>
      <c r="E23" s="115">
        <v>87</v>
      </c>
      <c r="F23" s="114">
        <v>83</v>
      </c>
      <c r="G23" s="114">
        <v>78</v>
      </c>
      <c r="H23" s="114">
        <v>87</v>
      </c>
      <c r="I23" s="140">
        <v>112</v>
      </c>
      <c r="J23" s="115">
        <v>-25</v>
      </c>
      <c r="K23" s="116">
        <v>-22.321428571428573</v>
      </c>
    </row>
    <row r="24" spans="1:11" ht="14.1" customHeight="1" x14ac:dyDescent="0.2">
      <c r="A24" s="306">
        <v>24</v>
      </c>
      <c r="B24" s="307" t="s">
        <v>241</v>
      </c>
      <c r="C24" s="308"/>
      <c r="D24" s="113">
        <v>0.57546145494028234</v>
      </c>
      <c r="E24" s="115">
        <v>106</v>
      </c>
      <c r="F24" s="114">
        <v>109</v>
      </c>
      <c r="G24" s="114">
        <v>114</v>
      </c>
      <c r="H24" s="114">
        <v>115</v>
      </c>
      <c r="I24" s="140">
        <v>113</v>
      </c>
      <c r="J24" s="115">
        <v>-7</v>
      </c>
      <c r="K24" s="116">
        <v>-6.1946902654867255</v>
      </c>
    </row>
    <row r="25" spans="1:11" ht="14.1" customHeight="1" x14ac:dyDescent="0.2">
      <c r="A25" s="306">
        <v>25</v>
      </c>
      <c r="B25" s="307" t="s">
        <v>242</v>
      </c>
      <c r="C25" s="308"/>
      <c r="D25" s="113">
        <v>0.92290988056460366</v>
      </c>
      <c r="E25" s="115">
        <v>170</v>
      </c>
      <c r="F25" s="114">
        <v>168</v>
      </c>
      <c r="G25" s="114">
        <v>171</v>
      </c>
      <c r="H25" s="114">
        <v>178</v>
      </c>
      <c r="I25" s="140">
        <v>189</v>
      </c>
      <c r="J25" s="115">
        <v>-19</v>
      </c>
      <c r="K25" s="116">
        <v>-10.052910052910052</v>
      </c>
    </row>
    <row r="26" spans="1:11" ht="14.1" customHeight="1" x14ac:dyDescent="0.2">
      <c r="A26" s="306">
        <v>26</v>
      </c>
      <c r="B26" s="307" t="s">
        <v>243</v>
      </c>
      <c r="C26" s="308"/>
      <c r="D26" s="113">
        <v>0.66775244299674263</v>
      </c>
      <c r="E26" s="115">
        <v>123</v>
      </c>
      <c r="F26" s="114">
        <v>125</v>
      </c>
      <c r="G26" s="114">
        <v>128</v>
      </c>
      <c r="H26" s="114">
        <v>130</v>
      </c>
      <c r="I26" s="140">
        <v>131</v>
      </c>
      <c r="J26" s="115">
        <v>-8</v>
      </c>
      <c r="K26" s="116">
        <v>-6.106870229007634</v>
      </c>
    </row>
    <row r="27" spans="1:11" ht="14.1" customHeight="1" x14ac:dyDescent="0.2">
      <c r="A27" s="306">
        <v>27</v>
      </c>
      <c r="B27" s="307" t="s">
        <v>244</v>
      </c>
      <c r="C27" s="308"/>
      <c r="D27" s="113">
        <v>0.31487513572204123</v>
      </c>
      <c r="E27" s="115">
        <v>58</v>
      </c>
      <c r="F27" s="114">
        <v>64</v>
      </c>
      <c r="G27" s="114">
        <v>63</v>
      </c>
      <c r="H27" s="114">
        <v>63</v>
      </c>
      <c r="I27" s="140">
        <v>62</v>
      </c>
      <c r="J27" s="115">
        <v>-4</v>
      </c>
      <c r="K27" s="116">
        <v>-6.4516129032258061</v>
      </c>
    </row>
    <row r="28" spans="1:11" ht="14.1" customHeight="1" x14ac:dyDescent="0.2">
      <c r="A28" s="306">
        <v>28</v>
      </c>
      <c r="B28" s="307" t="s">
        <v>245</v>
      </c>
      <c r="C28" s="308"/>
      <c r="D28" s="113">
        <v>0.19001085776330076</v>
      </c>
      <c r="E28" s="115">
        <v>35</v>
      </c>
      <c r="F28" s="114">
        <v>37</v>
      </c>
      <c r="G28" s="114">
        <v>41</v>
      </c>
      <c r="H28" s="114">
        <v>34</v>
      </c>
      <c r="I28" s="140">
        <v>36</v>
      </c>
      <c r="J28" s="115">
        <v>-1</v>
      </c>
      <c r="K28" s="116">
        <v>-2.7777777777777777</v>
      </c>
    </row>
    <row r="29" spans="1:11" ht="14.1" customHeight="1" x14ac:dyDescent="0.2">
      <c r="A29" s="306">
        <v>29</v>
      </c>
      <c r="B29" s="307" t="s">
        <v>246</v>
      </c>
      <c r="C29" s="308"/>
      <c r="D29" s="113">
        <v>3.2519001085776331</v>
      </c>
      <c r="E29" s="115">
        <v>599</v>
      </c>
      <c r="F29" s="114">
        <v>655</v>
      </c>
      <c r="G29" s="114">
        <v>642</v>
      </c>
      <c r="H29" s="114">
        <v>651</v>
      </c>
      <c r="I29" s="140">
        <v>640</v>
      </c>
      <c r="J29" s="115">
        <v>-41</v>
      </c>
      <c r="K29" s="116">
        <v>-6.40625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2.9478827361563518</v>
      </c>
      <c r="E31" s="115">
        <v>543</v>
      </c>
      <c r="F31" s="114">
        <v>595</v>
      </c>
      <c r="G31" s="114">
        <v>585</v>
      </c>
      <c r="H31" s="114">
        <v>591</v>
      </c>
      <c r="I31" s="140">
        <v>585</v>
      </c>
      <c r="J31" s="115">
        <v>-42</v>
      </c>
      <c r="K31" s="116">
        <v>-7.1794871794871797</v>
      </c>
    </row>
    <row r="32" spans="1:11" ht="14.1" customHeight="1" x14ac:dyDescent="0.2">
      <c r="A32" s="306">
        <v>31</v>
      </c>
      <c r="B32" s="307" t="s">
        <v>251</v>
      </c>
      <c r="C32" s="308"/>
      <c r="D32" s="113">
        <v>0.14115092290988057</v>
      </c>
      <c r="E32" s="115">
        <v>26</v>
      </c>
      <c r="F32" s="114">
        <v>26</v>
      </c>
      <c r="G32" s="114">
        <v>24</v>
      </c>
      <c r="H32" s="114">
        <v>24</v>
      </c>
      <c r="I32" s="140">
        <v>25</v>
      </c>
      <c r="J32" s="115">
        <v>1</v>
      </c>
      <c r="K32" s="116">
        <v>4</v>
      </c>
    </row>
    <row r="33" spans="1:11" ht="14.1" customHeight="1" x14ac:dyDescent="0.2">
      <c r="A33" s="306">
        <v>32</v>
      </c>
      <c r="B33" s="307" t="s">
        <v>252</v>
      </c>
      <c r="C33" s="308"/>
      <c r="D33" s="113">
        <v>0.52117263843648209</v>
      </c>
      <c r="E33" s="115">
        <v>96</v>
      </c>
      <c r="F33" s="114">
        <v>98</v>
      </c>
      <c r="G33" s="114">
        <v>106</v>
      </c>
      <c r="H33" s="114">
        <v>102</v>
      </c>
      <c r="I33" s="140">
        <v>109</v>
      </c>
      <c r="J33" s="115">
        <v>-13</v>
      </c>
      <c r="K33" s="116">
        <v>-11.926605504587156</v>
      </c>
    </row>
    <row r="34" spans="1:11" ht="14.1" customHeight="1" x14ac:dyDescent="0.2">
      <c r="A34" s="306">
        <v>33</v>
      </c>
      <c r="B34" s="307" t="s">
        <v>253</v>
      </c>
      <c r="C34" s="308"/>
      <c r="D34" s="113">
        <v>0.33116178067318131</v>
      </c>
      <c r="E34" s="115">
        <v>61</v>
      </c>
      <c r="F34" s="114">
        <v>59</v>
      </c>
      <c r="G34" s="114">
        <v>52</v>
      </c>
      <c r="H34" s="114">
        <v>51</v>
      </c>
      <c r="I34" s="140">
        <v>45</v>
      </c>
      <c r="J34" s="115">
        <v>16</v>
      </c>
      <c r="K34" s="116">
        <v>35.555555555555557</v>
      </c>
    </row>
    <row r="35" spans="1:11" ht="14.1" customHeight="1" x14ac:dyDescent="0.2">
      <c r="A35" s="306">
        <v>34</v>
      </c>
      <c r="B35" s="307" t="s">
        <v>254</v>
      </c>
      <c r="C35" s="308"/>
      <c r="D35" s="113">
        <v>4.2671009771986972</v>
      </c>
      <c r="E35" s="115">
        <v>786</v>
      </c>
      <c r="F35" s="114">
        <v>801</v>
      </c>
      <c r="G35" s="114">
        <v>809</v>
      </c>
      <c r="H35" s="114">
        <v>805</v>
      </c>
      <c r="I35" s="140">
        <v>773</v>
      </c>
      <c r="J35" s="115">
        <v>13</v>
      </c>
      <c r="K35" s="116">
        <v>1.6817593790426908</v>
      </c>
    </row>
    <row r="36" spans="1:11" ht="14.1" customHeight="1" x14ac:dyDescent="0.2">
      <c r="A36" s="306">
        <v>41</v>
      </c>
      <c r="B36" s="307" t="s">
        <v>255</v>
      </c>
      <c r="C36" s="308"/>
      <c r="D36" s="113">
        <v>0.20629750271444083</v>
      </c>
      <c r="E36" s="115">
        <v>38</v>
      </c>
      <c r="F36" s="114">
        <v>33</v>
      </c>
      <c r="G36" s="114">
        <v>44</v>
      </c>
      <c r="H36" s="114">
        <v>57</v>
      </c>
      <c r="I36" s="140">
        <v>34</v>
      </c>
      <c r="J36" s="115">
        <v>4</v>
      </c>
      <c r="K36" s="116">
        <v>11.764705882352942</v>
      </c>
    </row>
    <row r="37" spans="1:11" ht="14.1" customHeight="1" x14ac:dyDescent="0.2">
      <c r="A37" s="306">
        <v>42</v>
      </c>
      <c r="B37" s="307" t="s">
        <v>256</v>
      </c>
      <c r="C37" s="308"/>
      <c r="D37" s="113">
        <v>3.2573289902280131E-2</v>
      </c>
      <c r="E37" s="115">
        <v>6</v>
      </c>
      <c r="F37" s="114">
        <v>6</v>
      </c>
      <c r="G37" s="114">
        <v>7</v>
      </c>
      <c r="H37" s="114">
        <v>6</v>
      </c>
      <c r="I37" s="140">
        <v>6</v>
      </c>
      <c r="J37" s="115">
        <v>0</v>
      </c>
      <c r="K37" s="116">
        <v>0</v>
      </c>
    </row>
    <row r="38" spans="1:11" ht="14.1" customHeight="1" x14ac:dyDescent="0.2">
      <c r="A38" s="306">
        <v>43</v>
      </c>
      <c r="B38" s="307" t="s">
        <v>257</v>
      </c>
      <c r="C38" s="308"/>
      <c r="D38" s="113">
        <v>0.66232356134636261</v>
      </c>
      <c r="E38" s="115">
        <v>122</v>
      </c>
      <c r="F38" s="114">
        <v>121</v>
      </c>
      <c r="G38" s="114">
        <v>122</v>
      </c>
      <c r="H38" s="114">
        <v>121</v>
      </c>
      <c r="I38" s="140">
        <v>114</v>
      </c>
      <c r="J38" s="115">
        <v>8</v>
      </c>
      <c r="K38" s="116">
        <v>7.0175438596491224</v>
      </c>
    </row>
    <row r="39" spans="1:11" ht="14.1" customHeight="1" x14ac:dyDescent="0.2">
      <c r="A39" s="306">
        <v>51</v>
      </c>
      <c r="B39" s="307" t="s">
        <v>258</v>
      </c>
      <c r="C39" s="308"/>
      <c r="D39" s="113">
        <v>4.3485342019543971</v>
      </c>
      <c r="E39" s="115">
        <v>801</v>
      </c>
      <c r="F39" s="114">
        <v>840</v>
      </c>
      <c r="G39" s="114">
        <v>797</v>
      </c>
      <c r="H39" s="114">
        <v>790</v>
      </c>
      <c r="I39" s="140">
        <v>830</v>
      </c>
      <c r="J39" s="115">
        <v>-29</v>
      </c>
      <c r="K39" s="116">
        <v>-3.4939759036144578</v>
      </c>
    </row>
    <row r="40" spans="1:11" ht="14.1" customHeight="1" x14ac:dyDescent="0.2">
      <c r="A40" s="306" t="s">
        <v>259</v>
      </c>
      <c r="B40" s="307" t="s">
        <v>260</v>
      </c>
      <c r="C40" s="308"/>
      <c r="D40" s="113">
        <v>4.1422366992399562</v>
      </c>
      <c r="E40" s="115">
        <v>763</v>
      </c>
      <c r="F40" s="114">
        <v>802</v>
      </c>
      <c r="G40" s="114">
        <v>757</v>
      </c>
      <c r="H40" s="114">
        <v>755</v>
      </c>
      <c r="I40" s="140">
        <v>798</v>
      </c>
      <c r="J40" s="115">
        <v>-35</v>
      </c>
      <c r="K40" s="116">
        <v>-4.3859649122807021</v>
      </c>
    </row>
    <row r="41" spans="1:11" ht="14.1" customHeight="1" x14ac:dyDescent="0.2">
      <c r="A41" s="306"/>
      <c r="B41" s="307" t="s">
        <v>261</v>
      </c>
      <c r="C41" s="308"/>
      <c r="D41" s="113">
        <v>2.1281216069489686</v>
      </c>
      <c r="E41" s="115">
        <v>392</v>
      </c>
      <c r="F41" s="114">
        <v>407</v>
      </c>
      <c r="G41" s="114">
        <v>387</v>
      </c>
      <c r="H41" s="114">
        <v>404</v>
      </c>
      <c r="I41" s="140">
        <v>448</v>
      </c>
      <c r="J41" s="115">
        <v>-56</v>
      </c>
      <c r="K41" s="116">
        <v>-12.5</v>
      </c>
    </row>
    <row r="42" spans="1:11" ht="14.1" customHeight="1" x14ac:dyDescent="0.2">
      <c r="A42" s="306">
        <v>52</v>
      </c>
      <c r="B42" s="307" t="s">
        <v>262</v>
      </c>
      <c r="C42" s="308"/>
      <c r="D42" s="113">
        <v>3.6047774158523342</v>
      </c>
      <c r="E42" s="115">
        <v>664</v>
      </c>
      <c r="F42" s="114">
        <v>674</v>
      </c>
      <c r="G42" s="114">
        <v>651</v>
      </c>
      <c r="H42" s="114">
        <v>628</v>
      </c>
      <c r="I42" s="140">
        <v>655</v>
      </c>
      <c r="J42" s="115">
        <v>9</v>
      </c>
      <c r="K42" s="116">
        <v>1.3740458015267176</v>
      </c>
    </row>
    <row r="43" spans="1:11" ht="14.1" customHeight="1" x14ac:dyDescent="0.2">
      <c r="A43" s="306" t="s">
        <v>263</v>
      </c>
      <c r="B43" s="307" t="s">
        <v>264</v>
      </c>
      <c r="C43" s="308"/>
      <c r="D43" s="113">
        <v>3.5613463626492941</v>
      </c>
      <c r="E43" s="115">
        <v>656</v>
      </c>
      <c r="F43" s="114">
        <v>665</v>
      </c>
      <c r="G43" s="114">
        <v>642</v>
      </c>
      <c r="H43" s="114">
        <v>619</v>
      </c>
      <c r="I43" s="140">
        <v>644</v>
      </c>
      <c r="J43" s="115">
        <v>12</v>
      </c>
      <c r="K43" s="116">
        <v>1.8633540372670807</v>
      </c>
    </row>
    <row r="44" spans="1:11" ht="14.1" customHeight="1" x14ac:dyDescent="0.2">
      <c r="A44" s="306">
        <v>53</v>
      </c>
      <c r="B44" s="307" t="s">
        <v>265</v>
      </c>
      <c r="C44" s="308"/>
      <c r="D44" s="113">
        <v>1.4440825190010858</v>
      </c>
      <c r="E44" s="115">
        <v>266</v>
      </c>
      <c r="F44" s="114">
        <v>244</v>
      </c>
      <c r="G44" s="114">
        <v>292</v>
      </c>
      <c r="H44" s="114">
        <v>329</v>
      </c>
      <c r="I44" s="140">
        <v>265</v>
      </c>
      <c r="J44" s="115">
        <v>1</v>
      </c>
      <c r="K44" s="116">
        <v>0.37735849056603776</v>
      </c>
    </row>
    <row r="45" spans="1:11" ht="14.1" customHeight="1" x14ac:dyDescent="0.2">
      <c r="A45" s="306" t="s">
        <v>266</v>
      </c>
      <c r="B45" s="307" t="s">
        <v>267</v>
      </c>
      <c r="C45" s="308"/>
      <c r="D45" s="113">
        <v>1.4332247557003257</v>
      </c>
      <c r="E45" s="115">
        <v>264</v>
      </c>
      <c r="F45" s="114">
        <v>242</v>
      </c>
      <c r="G45" s="114">
        <v>288</v>
      </c>
      <c r="H45" s="114">
        <v>324</v>
      </c>
      <c r="I45" s="140">
        <v>261</v>
      </c>
      <c r="J45" s="115">
        <v>3</v>
      </c>
      <c r="K45" s="116">
        <v>1.1494252873563218</v>
      </c>
    </row>
    <row r="46" spans="1:11" ht="14.1" customHeight="1" x14ac:dyDescent="0.2">
      <c r="A46" s="306">
        <v>54</v>
      </c>
      <c r="B46" s="307" t="s">
        <v>268</v>
      </c>
      <c r="C46" s="308"/>
      <c r="D46" s="113">
        <v>13.279044516829533</v>
      </c>
      <c r="E46" s="115">
        <v>2446</v>
      </c>
      <c r="F46" s="114">
        <v>2494</v>
      </c>
      <c r="G46" s="114">
        <v>2520</v>
      </c>
      <c r="H46" s="114">
        <v>2502</v>
      </c>
      <c r="I46" s="140">
        <v>2567</v>
      </c>
      <c r="J46" s="115">
        <v>-121</v>
      </c>
      <c r="K46" s="116">
        <v>-4.713673548889755</v>
      </c>
    </row>
    <row r="47" spans="1:11" ht="14.1" customHeight="1" x14ac:dyDescent="0.2">
      <c r="A47" s="306">
        <v>61</v>
      </c>
      <c r="B47" s="307" t="s">
        <v>269</v>
      </c>
      <c r="C47" s="308"/>
      <c r="D47" s="113">
        <v>0.95005428881650378</v>
      </c>
      <c r="E47" s="115">
        <v>175</v>
      </c>
      <c r="F47" s="114">
        <v>184</v>
      </c>
      <c r="G47" s="114">
        <v>186</v>
      </c>
      <c r="H47" s="114">
        <v>187</v>
      </c>
      <c r="I47" s="140">
        <v>178</v>
      </c>
      <c r="J47" s="115">
        <v>-3</v>
      </c>
      <c r="K47" s="116">
        <v>-1.6853932584269662</v>
      </c>
    </row>
    <row r="48" spans="1:11" ht="14.1" customHeight="1" x14ac:dyDescent="0.2">
      <c r="A48" s="306">
        <v>62</v>
      </c>
      <c r="B48" s="307" t="s">
        <v>270</v>
      </c>
      <c r="C48" s="308"/>
      <c r="D48" s="113">
        <v>10.922909880564603</v>
      </c>
      <c r="E48" s="115">
        <v>2012</v>
      </c>
      <c r="F48" s="114">
        <v>2146</v>
      </c>
      <c r="G48" s="114">
        <v>2031</v>
      </c>
      <c r="H48" s="114">
        <v>2051</v>
      </c>
      <c r="I48" s="140">
        <v>2030</v>
      </c>
      <c r="J48" s="115">
        <v>-18</v>
      </c>
      <c r="K48" s="116">
        <v>-0.88669950738916259</v>
      </c>
    </row>
    <row r="49" spans="1:11" ht="14.1" customHeight="1" x14ac:dyDescent="0.2">
      <c r="A49" s="306">
        <v>63</v>
      </c>
      <c r="B49" s="307" t="s">
        <v>271</v>
      </c>
      <c r="C49" s="308"/>
      <c r="D49" s="113">
        <v>8.3441910966340931</v>
      </c>
      <c r="E49" s="115">
        <v>1537</v>
      </c>
      <c r="F49" s="114">
        <v>1787</v>
      </c>
      <c r="G49" s="114">
        <v>1835</v>
      </c>
      <c r="H49" s="114">
        <v>1828</v>
      </c>
      <c r="I49" s="140">
        <v>1733</v>
      </c>
      <c r="J49" s="115">
        <v>-196</v>
      </c>
      <c r="K49" s="116">
        <v>-11.309867282169648</v>
      </c>
    </row>
    <row r="50" spans="1:11" ht="14.1" customHeight="1" x14ac:dyDescent="0.2">
      <c r="A50" s="306" t="s">
        <v>272</v>
      </c>
      <c r="B50" s="307" t="s">
        <v>273</v>
      </c>
      <c r="C50" s="308"/>
      <c r="D50" s="113">
        <v>0.70032573289902278</v>
      </c>
      <c r="E50" s="115">
        <v>129</v>
      </c>
      <c r="F50" s="114">
        <v>128</v>
      </c>
      <c r="G50" s="114">
        <v>126</v>
      </c>
      <c r="H50" s="114">
        <v>126</v>
      </c>
      <c r="I50" s="140">
        <v>128</v>
      </c>
      <c r="J50" s="115">
        <v>1</v>
      </c>
      <c r="K50" s="116">
        <v>0.78125</v>
      </c>
    </row>
    <row r="51" spans="1:11" ht="14.1" customHeight="1" x14ac:dyDescent="0.2">
      <c r="A51" s="306" t="s">
        <v>274</v>
      </c>
      <c r="B51" s="307" t="s">
        <v>275</v>
      </c>
      <c r="C51" s="308"/>
      <c r="D51" s="113">
        <v>7.2909880564603693</v>
      </c>
      <c r="E51" s="115">
        <v>1343</v>
      </c>
      <c r="F51" s="114">
        <v>1589</v>
      </c>
      <c r="G51" s="114">
        <v>1647</v>
      </c>
      <c r="H51" s="114">
        <v>1636</v>
      </c>
      <c r="I51" s="140">
        <v>1543</v>
      </c>
      <c r="J51" s="115">
        <v>-200</v>
      </c>
      <c r="K51" s="116">
        <v>-12.961762799740765</v>
      </c>
    </row>
    <row r="52" spans="1:11" ht="14.1" customHeight="1" x14ac:dyDescent="0.2">
      <c r="A52" s="306">
        <v>71</v>
      </c>
      <c r="B52" s="307" t="s">
        <v>276</v>
      </c>
      <c r="C52" s="308"/>
      <c r="D52" s="113">
        <v>18.349619978284473</v>
      </c>
      <c r="E52" s="115">
        <v>3380</v>
      </c>
      <c r="F52" s="114">
        <v>3426</v>
      </c>
      <c r="G52" s="114">
        <v>3421</v>
      </c>
      <c r="H52" s="114">
        <v>3458</v>
      </c>
      <c r="I52" s="140">
        <v>3490</v>
      </c>
      <c r="J52" s="115">
        <v>-110</v>
      </c>
      <c r="K52" s="116">
        <v>-3.151862464183381</v>
      </c>
    </row>
    <row r="53" spans="1:11" ht="14.1" customHeight="1" x14ac:dyDescent="0.2">
      <c r="A53" s="306" t="s">
        <v>277</v>
      </c>
      <c r="B53" s="307" t="s">
        <v>278</v>
      </c>
      <c r="C53" s="308"/>
      <c r="D53" s="113">
        <v>1.2377850162866451</v>
      </c>
      <c r="E53" s="115">
        <v>228</v>
      </c>
      <c r="F53" s="114">
        <v>226</v>
      </c>
      <c r="G53" s="114">
        <v>224</v>
      </c>
      <c r="H53" s="114">
        <v>224</v>
      </c>
      <c r="I53" s="140">
        <v>220</v>
      </c>
      <c r="J53" s="115">
        <v>8</v>
      </c>
      <c r="K53" s="116">
        <v>3.6363636363636362</v>
      </c>
    </row>
    <row r="54" spans="1:11" ht="14.1" customHeight="1" x14ac:dyDescent="0.2">
      <c r="A54" s="306" t="s">
        <v>279</v>
      </c>
      <c r="B54" s="307" t="s">
        <v>280</v>
      </c>
      <c r="C54" s="308"/>
      <c r="D54" s="113">
        <v>16.449511400651467</v>
      </c>
      <c r="E54" s="115">
        <v>3030</v>
      </c>
      <c r="F54" s="114">
        <v>3079</v>
      </c>
      <c r="G54" s="114">
        <v>3075</v>
      </c>
      <c r="H54" s="114">
        <v>3110</v>
      </c>
      <c r="I54" s="140">
        <v>3145</v>
      </c>
      <c r="J54" s="115">
        <v>-115</v>
      </c>
      <c r="K54" s="116">
        <v>-3.6565977742448332</v>
      </c>
    </row>
    <row r="55" spans="1:11" ht="14.1" customHeight="1" x14ac:dyDescent="0.2">
      <c r="A55" s="306">
        <v>72</v>
      </c>
      <c r="B55" s="307" t="s">
        <v>281</v>
      </c>
      <c r="C55" s="308"/>
      <c r="D55" s="113">
        <v>1.8946796959826275</v>
      </c>
      <c r="E55" s="115">
        <v>349</v>
      </c>
      <c r="F55" s="114">
        <v>352</v>
      </c>
      <c r="G55" s="114">
        <v>339</v>
      </c>
      <c r="H55" s="114">
        <v>336</v>
      </c>
      <c r="I55" s="140">
        <v>344</v>
      </c>
      <c r="J55" s="115">
        <v>5</v>
      </c>
      <c r="K55" s="116">
        <v>1.4534883720930232</v>
      </c>
    </row>
    <row r="56" spans="1:11" ht="14.1" customHeight="1" x14ac:dyDescent="0.2">
      <c r="A56" s="306" t="s">
        <v>282</v>
      </c>
      <c r="B56" s="307" t="s">
        <v>283</v>
      </c>
      <c r="C56" s="308"/>
      <c r="D56" s="113">
        <v>0.28773072747014117</v>
      </c>
      <c r="E56" s="115">
        <v>53</v>
      </c>
      <c r="F56" s="114">
        <v>54</v>
      </c>
      <c r="G56" s="114">
        <v>55</v>
      </c>
      <c r="H56" s="114">
        <v>56</v>
      </c>
      <c r="I56" s="140">
        <v>62</v>
      </c>
      <c r="J56" s="115">
        <v>-9</v>
      </c>
      <c r="K56" s="116">
        <v>-14.516129032258064</v>
      </c>
    </row>
    <row r="57" spans="1:11" ht="14.1" customHeight="1" x14ac:dyDescent="0.2">
      <c r="A57" s="306" t="s">
        <v>284</v>
      </c>
      <c r="B57" s="307" t="s">
        <v>285</v>
      </c>
      <c r="C57" s="308"/>
      <c r="D57" s="113">
        <v>1.1509229098805647</v>
      </c>
      <c r="E57" s="115">
        <v>212</v>
      </c>
      <c r="F57" s="114">
        <v>214</v>
      </c>
      <c r="G57" s="114">
        <v>203</v>
      </c>
      <c r="H57" s="114">
        <v>197</v>
      </c>
      <c r="I57" s="140">
        <v>199</v>
      </c>
      <c r="J57" s="115">
        <v>13</v>
      </c>
      <c r="K57" s="116">
        <v>6.5326633165829149</v>
      </c>
    </row>
    <row r="58" spans="1:11" ht="14.1" customHeight="1" x14ac:dyDescent="0.2">
      <c r="A58" s="306">
        <v>73</v>
      </c>
      <c r="B58" s="307" t="s">
        <v>286</v>
      </c>
      <c r="C58" s="308"/>
      <c r="D58" s="113">
        <v>1.1020629750271445</v>
      </c>
      <c r="E58" s="115">
        <v>203</v>
      </c>
      <c r="F58" s="114">
        <v>199</v>
      </c>
      <c r="G58" s="114">
        <v>199</v>
      </c>
      <c r="H58" s="114">
        <v>202</v>
      </c>
      <c r="I58" s="140">
        <v>193</v>
      </c>
      <c r="J58" s="115">
        <v>10</v>
      </c>
      <c r="K58" s="116">
        <v>5.1813471502590671</v>
      </c>
    </row>
    <row r="59" spans="1:11" ht="14.1" customHeight="1" x14ac:dyDescent="0.2">
      <c r="A59" s="306" t="s">
        <v>287</v>
      </c>
      <c r="B59" s="307" t="s">
        <v>288</v>
      </c>
      <c r="C59" s="308"/>
      <c r="D59" s="113">
        <v>0.74375678610206297</v>
      </c>
      <c r="E59" s="115">
        <v>137</v>
      </c>
      <c r="F59" s="114">
        <v>141</v>
      </c>
      <c r="G59" s="114">
        <v>144</v>
      </c>
      <c r="H59" s="114">
        <v>147</v>
      </c>
      <c r="I59" s="140">
        <v>135</v>
      </c>
      <c r="J59" s="115">
        <v>2</v>
      </c>
      <c r="K59" s="116">
        <v>1.4814814814814814</v>
      </c>
    </row>
    <row r="60" spans="1:11" ht="14.1" customHeight="1" x14ac:dyDescent="0.2">
      <c r="A60" s="306">
        <v>81</v>
      </c>
      <c r="B60" s="307" t="s">
        <v>289</v>
      </c>
      <c r="C60" s="308"/>
      <c r="D60" s="113">
        <v>5.4831704668838217</v>
      </c>
      <c r="E60" s="115">
        <v>1010</v>
      </c>
      <c r="F60" s="114">
        <v>1011</v>
      </c>
      <c r="G60" s="114">
        <v>991</v>
      </c>
      <c r="H60" s="114">
        <v>988</v>
      </c>
      <c r="I60" s="140">
        <v>1008</v>
      </c>
      <c r="J60" s="115">
        <v>2</v>
      </c>
      <c r="K60" s="116">
        <v>0.1984126984126984</v>
      </c>
    </row>
    <row r="61" spans="1:11" ht="14.1" customHeight="1" x14ac:dyDescent="0.2">
      <c r="A61" s="306" t="s">
        <v>290</v>
      </c>
      <c r="B61" s="307" t="s">
        <v>291</v>
      </c>
      <c r="C61" s="308"/>
      <c r="D61" s="113">
        <v>1.9435396308360477</v>
      </c>
      <c r="E61" s="115">
        <v>358</v>
      </c>
      <c r="F61" s="114">
        <v>357</v>
      </c>
      <c r="G61" s="114">
        <v>361</v>
      </c>
      <c r="H61" s="114">
        <v>371</v>
      </c>
      <c r="I61" s="140">
        <v>370</v>
      </c>
      <c r="J61" s="115">
        <v>-12</v>
      </c>
      <c r="K61" s="116">
        <v>-3.2432432432432434</v>
      </c>
    </row>
    <row r="62" spans="1:11" ht="14.1" customHeight="1" x14ac:dyDescent="0.2">
      <c r="A62" s="306" t="s">
        <v>292</v>
      </c>
      <c r="B62" s="307" t="s">
        <v>293</v>
      </c>
      <c r="C62" s="308"/>
      <c r="D62" s="113">
        <v>1.6775244299674268</v>
      </c>
      <c r="E62" s="115">
        <v>309</v>
      </c>
      <c r="F62" s="114">
        <v>304</v>
      </c>
      <c r="G62" s="114">
        <v>286</v>
      </c>
      <c r="H62" s="114">
        <v>286</v>
      </c>
      <c r="I62" s="140">
        <v>292</v>
      </c>
      <c r="J62" s="115">
        <v>17</v>
      </c>
      <c r="K62" s="116">
        <v>5.8219178082191778</v>
      </c>
    </row>
    <row r="63" spans="1:11" ht="14.1" customHeight="1" x14ac:dyDescent="0.2">
      <c r="A63" s="306"/>
      <c r="B63" s="307" t="s">
        <v>294</v>
      </c>
      <c r="C63" s="308"/>
      <c r="D63" s="113">
        <v>1.281216069489685</v>
      </c>
      <c r="E63" s="115">
        <v>236</v>
      </c>
      <c r="F63" s="114">
        <v>233</v>
      </c>
      <c r="G63" s="114">
        <v>224</v>
      </c>
      <c r="H63" s="114">
        <v>225</v>
      </c>
      <c r="I63" s="140">
        <v>233</v>
      </c>
      <c r="J63" s="115">
        <v>3</v>
      </c>
      <c r="K63" s="116">
        <v>1.2875536480686696</v>
      </c>
    </row>
    <row r="64" spans="1:11" ht="14.1" customHeight="1" x14ac:dyDescent="0.2">
      <c r="A64" s="306" t="s">
        <v>295</v>
      </c>
      <c r="B64" s="307" t="s">
        <v>296</v>
      </c>
      <c r="C64" s="308"/>
      <c r="D64" s="113">
        <v>0.43973941368078173</v>
      </c>
      <c r="E64" s="115">
        <v>81</v>
      </c>
      <c r="F64" s="114">
        <v>88</v>
      </c>
      <c r="G64" s="114">
        <v>87</v>
      </c>
      <c r="H64" s="114">
        <v>76</v>
      </c>
      <c r="I64" s="140">
        <v>78</v>
      </c>
      <c r="J64" s="115">
        <v>3</v>
      </c>
      <c r="K64" s="116">
        <v>3.8461538461538463</v>
      </c>
    </row>
    <row r="65" spans="1:11" ht="14.1" customHeight="1" x14ac:dyDescent="0.2">
      <c r="A65" s="306" t="s">
        <v>297</v>
      </c>
      <c r="B65" s="307" t="s">
        <v>298</v>
      </c>
      <c r="C65" s="308"/>
      <c r="D65" s="113">
        <v>0.85776330076004348</v>
      </c>
      <c r="E65" s="115">
        <v>158</v>
      </c>
      <c r="F65" s="114">
        <v>157</v>
      </c>
      <c r="G65" s="114">
        <v>149</v>
      </c>
      <c r="H65" s="114">
        <v>154</v>
      </c>
      <c r="I65" s="140">
        <v>162</v>
      </c>
      <c r="J65" s="115">
        <v>-4</v>
      </c>
      <c r="K65" s="116">
        <v>-2.4691358024691357</v>
      </c>
    </row>
    <row r="66" spans="1:11" ht="14.1" customHeight="1" x14ac:dyDescent="0.2">
      <c r="A66" s="306">
        <v>82</v>
      </c>
      <c r="B66" s="307" t="s">
        <v>299</v>
      </c>
      <c r="C66" s="308"/>
      <c r="D66" s="113">
        <v>2.0792616720955484</v>
      </c>
      <c r="E66" s="115">
        <v>383</v>
      </c>
      <c r="F66" s="114">
        <v>423</v>
      </c>
      <c r="G66" s="114">
        <v>418</v>
      </c>
      <c r="H66" s="114">
        <v>407</v>
      </c>
      <c r="I66" s="140">
        <v>406</v>
      </c>
      <c r="J66" s="115">
        <v>-23</v>
      </c>
      <c r="K66" s="116">
        <v>-5.6650246305418719</v>
      </c>
    </row>
    <row r="67" spans="1:11" ht="14.1" customHeight="1" x14ac:dyDescent="0.2">
      <c r="A67" s="306" t="s">
        <v>300</v>
      </c>
      <c r="B67" s="307" t="s">
        <v>301</v>
      </c>
      <c r="C67" s="308"/>
      <c r="D67" s="113">
        <v>1.1563517915309447</v>
      </c>
      <c r="E67" s="115">
        <v>213</v>
      </c>
      <c r="F67" s="114">
        <v>253</v>
      </c>
      <c r="G67" s="114">
        <v>245</v>
      </c>
      <c r="H67" s="114">
        <v>232</v>
      </c>
      <c r="I67" s="140">
        <v>236</v>
      </c>
      <c r="J67" s="115">
        <v>-23</v>
      </c>
      <c r="K67" s="116">
        <v>-9.7457627118644066</v>
      </c>
    </row>
    <row r="68" spans="1:11" ht="14.1" customHeight="1" x14ac:dyDescent="0.2">
      <c r="A68" s="306" t="s">
        <v>302</v>
      </c>
      <c r="B68" s="307" t="s">
        <v>303</v>
      </c>
      <c r="C68" s="308"/>
      <c r="D68" s="113">
        <v>0.53745928338762217</v>
      </c>
      <c r="E68" s="115">
        <v>99</v>
      </c>
      <c r="F68" s="114">
        <v>102</v>
      </c>
      <c r="G68" s="114">
        <v>109</v>
      </c>
      <c r="H68" s="114">
        <v>109</v>
      </c>
      <c r="I68" s="140">
        <v>104</v>
      </c>
      <c r="J68" s="115">
        <v>-5</v>
      </c>
      <c r="K68" s="116">
        <v>-4.8076923076923075</v>
      </c>
    </row>
    <row r="69" spans="1:11" ht="14.1" customHeight="1" x14ac:dyDescent="0.2">
      <c r="A69" s="306">
        <v>83</v>
      </c>
      <c r="B69" s="307" t="s">
        <v>304</v>
      </c>
      <c r="C69" s="308"/>
      <c r="D69" s="113">
        <v>3.8273615635179152</v>
      </c>
      <c r="E69" s="115">
        <v>705</v>
      </c>
      <c r="F69" s="114">
        <v>695</v>
      </c>
      <c r="G69" s="114">
        <v>691</v>
      </c>
      <c r="H69" s="114">
        <v>699</v>
      </c>
      <c r="I69" s="140">
        <v>701</v>
      </c>
      <c r="J69" s="115">
        <v>4</v>
      </c>
      <c r="K69" s="116">
        <v>0.57061340941512129</v>
      </c>
    </row>
    <row r="70" spans="1:11" ht="14.1" customHeight="1" x14ac:dyDescent="0.2">
      <c r="A70" s="306" t="s">
        <v>305</v>
      </c>
      <c r="B70" s="307" t="s">
        <v>306</v>
      </c>
      <c r="C70" s="308"/>
      <c r="D70" s="113">
        <v>2.9207383279044516</v>
      </c>
      <c r="E70" s="115">
        <v>538</v>
      </c>
      <c r="F70" s="114">
        <v>522</v>
      </c>
      <c r="G70" s="114">
        <v>514</v>
      </c>
      <c r="H70" s="114">
        <v>514</v>
      </c>
      <c r="I70" s="140">
        <v>514</v>
      </c>
      <c r="J70" s="115">
        <v>24</v>
      </c>
      <c r="K70" s="116">
        <v>4.6692607003891053</v>
      </c>
    </row>
    <row r="71" spans="1:11" ht="14.1" customHeight="1" x14ac:dyDescent="0.2">
      <c r="A71" s="306"/>
      <c r="B71" s="307" t="s">
        <v>307</v>
      </c>
      <c r="C71" s="308"/>
      <c r="D71" s="113">
        <v>2.1118349619978285</v>
      </c>
      <c r="E71" s="115">
        <v>389</v>
      </c>
      <c r="F71" s="114">
        <v>416</v>
      </c>
      <c r="G71" s="114">
        <v>405</v>
      </c>
      <c r="H71" s="114">
        <v>407</v>
      </c>
      <c r="I71" s="140">
        <v>405</v>
      </c>
      <c r="J71" s="115">
        <v>-16</v>
      </c>
      <c r="K71" s="116">
        <v>-3.9506172839506171</v>
      </c>
    </row>
    <row r="72" spans="1:11" ht="14.1" customHeight="1" x14ac:dyDescent="0.2">
      <c r="A72" s="306">
        <v>84</v>
      </c>
      <c r="B72" s="307" t="s">
        <v>308</v>
      </c>
      <c r="C72" s="308"/>
      <c r="D72" s="113">
        <v>1.3300760043431052</v>
      </c>
      <c r="E72" s="115">
        <v>245</v>
      </c>
      <c r="F72" s="114">
        <v>252</v>
      </c>
      <c r="G72" s="114">
        <v>259</v>
      </c>
      <c r="H72" s="114">
        <v>256</v>
      </c>
      <c r="I72" s="140">
        <v>263</v>
      </c>
      <c r="J72" s="115">
        <v>-18</v>
      </c>
      <c r="K72" s="116">
        <v>-6.8441064638783269</v>
      </c>
    </row>
    <row r="73" spans="1:11" ht="14.1" customHeight="1" x14ac:dyDescent="0.2">
      <c r="A73" s="306" t="s">
        <v>309</v>
      </c>
      <c r="B73" s="307" t="s">
        <v>310</v>
      </c>
      <c r="C73" s="308"/>
      <c r="D73" s="113">
        <v>0.28230184581976114</v>
      </c>
      <c r="E73" s="115">
        <v>52</v>
      </c>
      <c r="F73" s="114">
        <v>48</v>
      </c>
      <c r="G73" s="114">
        <v>51</v>
      </c>
      <c r="H73" s="114">
        <v>42</v>
      </c>
      <c r="I73" s="140">
        <v>47</v>
      </c>
      <c r="J73" s="115">
        <v>5</v>
      </c>
      <c r="K73" s="116">
        <v>10.638297872340425</v>
      </c>
    </row>
    <row r="74" spans="1:11" ht="14.1" customHeight="1" x14ac:dyDescent="0.2">
      <c r="A74" s="306" t="s">
        <v>311</v>
      </c>
      <c r="B74" s="307" t="s">
        <v>312</v>
      </c>
      <c r="C74" s="308"/>
      <c r="D74" s="113">
        <v>3.2573289902280131E-2</v>
      </c>
      <c r="E74" s="115">
        <v>6</v>
      </c>
      <c r="F74" s="114">
        <v>7</v>
      </c>
      <c r="G74" s="114">
        <v>7</v>
      </c>
      <c r="H74" s="114">
        <v>6</v>
      </c>
      <c r="I74" s="140">
        <v>9</v>
      </c>
      <c r="J74" s="115">
        <v>-3</v>
      </c>
      <c r="K74" s="116">
        <v>-33.333333333333336</v>
      </c>
    </row>
    <row r="75" spans="1:11" ht="14.1" customHeight="1" x14ac:dyDescent="0.2">
      <c r="A75" s="306" t="s">
        <v>313</v>
      </c>
      <c r="B75" s="307" t="s">
        <v>314</v>
      </c>
      <c r="C75" s="308"/>
      <c r="D75" s="113">
        <v>7.600434310532031E-2</v>
      </c>
      <c r="E75" s="115">
        <v>14</v>
      </c>
      <c r="F75" s="114">
        <v>15</v>
      </c>
      <c r="G75" s="114">
        <v>14</v>
      </c>
      <c r="H75" s="114">
        <v>13</v>
      </c>
      <c r="I75" s="140">
        <v>11</v>
      </c>
      <c r="J75" s="115">
        <v>3</v>
      </c>
      <c r="K75" s="116">
        <v>27.272727272727273</v>
      </c>
    </row>
    <row r="76" spans="1:11" ht="14.1" customHeight="1" x14ac:dyDescent="0.2">
      <c r="A76" s="306">
        <v>91</v>
      </c>
      <c r="B76" s="307" t="s">
        <v>315</v>
      </c>
      <c r="C76" s="308"/>
      <c r="D76" s="113">
        <v>0.19543973941368079</v>
      </c>
      <c r="E76" s="115">
        <v>36</v>
      </c>
      <c r="F76" s="114">
        <v>41</v>
      </c>
      <c r="G76" s="114">
        <v>41</v>
      </c>
      <c r="H76" s="114">
        <v>40</v>
      </c>
      <c r="I76" s="140">
        <v>39</v>
      </c>
      <c r="J76" s="115">
        <v>-3</v>
      </c>
      <c r="K76" s="116">
        <v>-7.6923076923076925</v>
      </c>
    </row>
    <row r="77" spans="1:11" ht="14.1" customHeight="1" x14ac:dyDescent="0.2">
      <c r="A77" s="306">
        <v>92</v>
      </c>
      <c r="B77" s="307" t="s">
        <v>316</v>
      </c>
      <c r="C77" s="308"/>
      <c r="D77" s="113">
        <v>0.62432138979370255</v>
      </c>
      <c r="E77" s="115">
        <v>115</v>
      </c>
      <c r="F77" s="114">
        <v>115</v>
      </c>
      <c r="G77" s="114">
        <v>101</v>
      </c>
      <c r="H77" s="114">
        <v>89</v>
      </c>
      <c r="I77" s="140">
        <v>85</v>
      </c>
      <c r="J77" s="115">
        <v>30</v>
      </c>
      <c r="K77" s="116">
        <v>35.294117647058826</v>
      </c>
    </row>
    <row r="78" spans="1:11" ht="14.1" customHeight="1" x14ac:dyDescent="0.2">
      <c r="A78" s="306">
        <v>93</v>
      </c>
      <c r="B78" s="307" t="s">
        <v>317</v>
      </c>
      <c r="C78" s="308"/>
      <c r="D78" s="113">
        <v>0.10314875135722042</v>
      </c>
      <c r="E78" s="115">
        <v>19</v>
      </c>
      <c r="F78" s="114">
        <v>16</v>
      </c>
      <c r="G78" s="114">
        <v>15</v>
      </c>
      <c r="H78" s="114">
        <v>21</v>
      </c>
      <c r="I78" s="140">
        <v>17</v>
      </c>
      <c r="J78" s="115">
        <v>2</v>
      </c>
      <c r="K78" s="116">
        <v>11.764705882352942</v>
      </c>
    </row>
    <row r="79" spans="1:11" ht="14.1" customHeight="1" x14ac:dyDescent="0.2">
      <c r="A79" s="306">
        <v>94</v>
      </c>
      <c r="B79" s="307" t="s">
        <v>318</v>
      </c>
      <c r="C79" s="308"/>
      <c r="D79" s="113">
        <v>0.53745928338762217</v>
      </c>
      <c r="E79" s="115">
        <v>99</v>
      </c>
      <c r="F79" s="114">
        <v>108</v>
      </c>
      <c r="G79" s="114">
        <v>115</v>
      </c>
      <c r="H79" s="114">
        <v>106</v>
      </c>
      <c r="I79" s="140">
        <v>98</v>
      </c>
      <c r="J79" s="115">
        <v>1</v>
      </c>
      <c r="K79" s="116">
        <v>1.0204081632653061</v>
      </c>
    </row>
    <row r="80" spans="1:11" ht="14.1" customHeight="1" x14ac:dyDescent="0.2">
      <c r="A80" s="306" t="s">
        <v>319</v>
      </c>
      <c r="B80" s="307" t="s">
        <v>320</v>
      </c>
      <c r="C80" s="308"/>
      <c r="D80" s="113">
        <v>2.714440825190011E-2</v>
      </c>
      <c r="E80" s="115">
        <v>5</v>
      </c>
      <c r="F80" s="114">
        <v>4</v>
      </c>
      <c r="G80" s="114">
        <v>4</v>
      </c>
      <c r="H80" s="114">
        <v>4</v>
      </c>
      <c r="I80" s="140">
        <v>3</v>
      </c>
      <c r="J80" s="115">
        <v>2</v>
      </c>
      <c r="K80" s="116">
        <v>66.666666666666671</v>
      </c>
    </row>
    <row r="81" spans="1:11" ht="14.1" customHeight="1" x14ac:dyDescent="0.2">
      <c r="A81" s="310" t="s">
        <v>321</v>
      </c>
      <c r="B81" s="311" t="s">
        <v>333</v>
      </c>
      <c r="C81" s="312"/>
      <c r="D81" s="125">
        <v>7.0955483170466884</v>
      </c>
      <c r="E81" s="143">
        <v>1307</v>
      </c>
      <c r="F81" s="144">
        <v>1366</v>
      </c>
      <c r="G81" s="144">
        <v>1368</v>
      </c>
      <c r="H81" s="144">
        <v>1398</v>
      </c>
      <c r="I81" s="145">
        <v>1347</v>
      </c>
      <c r="J81" s="143">
        <v>-40</v>
      </c>
      <c r="K81" s="146">
        <v>-2.9695619896065328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7128</v>
      </c>
      <c r="G12" s="536">
        <v>7289</v>
      </c>
      <c r="H12" s="536">
        <v>8291</v>
      </c>
      <c r="I12" s="536">
        <v>7414</v>
      </c>
      <c r="J12" s="537">
        <v>6860</v>
      </c>
      <c r="K12" s="538">
        <v>268</v>
      </c>
      <c r="L12" s="349">
        <v>3.9067055393586005</v>
      </c>
    </row>
    <row r="13" spans="1:17" s="110" customFormat="1" ht="15" customHeight="1" x14ac:dyDescent="0.2">
      <c r="A13" s="350" t="s">
        <v>344</v>
      </c>
      <c r="B13" s="351" t="s">
        <v>345</v>
      </c>
      <c r="C13" s="347"/>
      <c r="D13" s="347"/>
      <c r="E13" s="348"/>
      <c r="F13" s="536">
        <v>3792</v>
      </c>
      <c r="G13" s="536">
        <v>3978</v>
      </c>
      <c r="H13" s="536">
        <v>4351</v>
      </c>
      <c r="I13" s="536">
        <v>4111</v>
      </c>
      <c r="J13" s="537">
        <v>3776</v>
      </c>
      <c r="K13" s="538">
        <v>16</v>
      </c>
      <c r="L13" s="349">
        <v>0.42372881355932202</v>
      </c>
    </row>
    <row r="14" spans="1:17" s="110" customFormat="1" ht="22.5" customHeight="1" x14ac:dyDescent="0.2">
      <c r="A14" s="350"/>
      <c r="B14" s="351" t="s">
        <v>346</v>
      </c>
      <c r="C14" s="347"/>
      <c r="D14" s="347"/>
      <c r="E14" s="348"/>
      <c r="F14" s="536">
        <v>3336</v>
      </c>
      <c r="G14" s="536">
        <v>3311</v>
      </c>
      <c r="H14" s="536">
        <v>3940</v>
      </c>
      <c r="I14" s="536">
        <v>3303</v>
      </c>
      <c r="J14" s="537">
        <v>3084</v>
      </c>
      <c r="K14" s="538">
        <v>252</v>
      </c>
      <c r="L14" s="349">
        <v>8.1712062256809332</v>
      </c>
    </row>
    <row r="15" spans="1:17" s="110" customFormat="1" ht="15" customHeight="1" x14ac:dyDescent="0.2">
      <c r="A15" s="350" t="s">
        <v>347</v>
      </c>
      <c r="B15" s="351" t="s">
        <v>108</v>
      </c>
      <c r="C15" s="347"/>
      <c r="D15" s="347"/>
      <c r="E15" s="348"/>
      <c r="F15" s="536">
        <v>1335</v>
      </c>
      <c r="G15" s="536">
        <v>1603</v>
      </c>
      <c r="H15" s="536">
        <v>2822</v>
      </c>
      <c r="I15" s="536">
        <v>1380</v>
      </c>
      <c r="J15" s="537">
        <v>1322</v>
      </c>
      <c r="K15" s="538">
        <v>13</v>
      </c>
      <c r="L15" s="349">
        <v>0.98335854765506803</v>
      </c>
    </row>
    <row r="16" spans="1:17" s="110" customFormat="1" ht="15" customHeight="1" x14ac:dyDescent="0.2">
      <c r="A16" s="350"/>
      <c r="B16" s="351" t="s">
        <v>109</v>
      </c>
      <c r="C16" s="347"/>
      <c r="D16" s="347"/>
      <c r="E16" s="348"/>
      <c r="F16" s="536">
        <v>5188</v>
      </c>
      <c r="G16" s="536">
        <v>5032</v>
      </c>
      <c r="H16" s="536">
        <v>4921</v>
      </c>
      <c r="I16" s="536">
        <v>5354</v>
      </c>
      <c r="J16" s="537">
        <v>5014</v>
      </c>
      <c r="K16" s="538">
        <v>174</v>
      </c>
      <c r="L16" s="349">
        <v>3.4702832070203429</v>
      </c>
    </row>
    <row r="17" spans="1:12" s="110" customFormat="1" ht="15" customHeight="1" x14ac:dyDescent="0.2">
      <c r="A17" s="350"/>
      <c r="B17" s="351" t="s">
        <v>110</v>
      </c>
      <c r="C17" s="347"/>
      <c r="D17" s="347"/>
      <c r="E17" s="348"/>
      <c r="F17" s="536">
        <v>548</v>
      </c>
      <c r="G17" s="536">
        <v>588</v>
      </c>
      <c r="H17" s="536">
        <v>474</v>
      </c>
      <c r="I17" s="536">
        <v>605</v>
      </c>
      <c r="J17" s="537">
        <v>459</v>
      </c>
      <c r="K17" s="538">
        <v>89</v>
      </c>
      <c r="L17" s="349">
        <v>19.389978213507625</v>
      </c>
    </row>
    <row r="18" spans="1:12" s="110" customFormat="1" ht="15" customHeight="1" x14ac:dyDescent="0.2">
      <c r="A18" s="350"/>
      <c r="B18" s="351" t="s">
        <v>111</v>
      </c>
      <c r="C18" s="347"/>
      <c r="D18" s="347"/>
      <c r="E18" s="348"/>
      <c r="F18" s="536">
        <v>57</v>
      </c>
      <c r="G18" s="536">
        <v>66</v>
      </c>
      <c r="H18" s="536">
        <v>74</v>
      </c>
      <c r="I18" s="536">
        <v>75</v>
      </c>
      <c r="J18" s="537">
        <v>65</v>
      </c>
      <c r="K18" s="538">
        <v>-8</v>
      </c>
      <c r="L18" s="349">
        <v>-12.307692307692308</v>
      </c>
    </row>
    <row r="19" spans="1:12" s="110" customFormat="1" ht="15" customHeight="1" x14ac:dyDescent="0.2">
      <c r="A19" s="118" t="s">
        <v>113</v>
      </c>
      <c r="B19" s="119" t="s">
        <v>181</v>
      </c>
      <c r="C19" s="347"/>
      <c r="D19" s="347"/>
      <c r="E19" s="348"/>
      <c r="F19" s="536">
        <v>4862</v>
      </c>
      <c r="G19" s="536">
        <v>5116</v>
      </c>
      <c r="H19" s="536">
        <v>5937</v>
      </c>
      <c r="I19" s="536">
        <v>5093</v>
      </c>
      <c r="J19" s="537">
        <v>4808</v>
      </c>
      <c r="K19" s="538">
        <v>54</v>
      </c>
      <c r="L19" s="349">
        <v>1.1231281198003327</v>
      </c>
    </row>
    <row r="20" spans="1:12" s="110" customFormat="1" ht="15" customHeight="1" x14ac:dyDescent="0.2">
      <c r="A20" s="118"/>
      <c r="B20" s="119" t="s">
        <v>182</v>
      </c>
      <c r="C20" s="347"/>
      <c r="D20" s="347"/>
      <c r="E20" s="348"/>
      <c r="F20" s="536">
        <v>2266</v>
      </c>
      <c r="G20" s="536">
        <v>2173</v>
      </c>
      <c r="H20" s="536">
        <v>2354</v>
      </c>
      <c r="I20" s="536">
        <v>2321</v>
      </c>
      <c r="J20" s="537">
        <v>2052</v>
      </c>
      <c r="K20" s="538">
        <v>214</v>
      </c>
      <c r="L20" s="349">
        <v>10.428849902534113</v>
      </c>
    </row>
    <row r="21" spans="1:12" s="110" customFormat="1" ht="15" customHeight="1" x14ac:dyDescent="0.2">
      <c r="A21" s="118" t="s">
        <v>113</v>
      </c>
      <c r="B21" s="119" t="s">
        <v>116</v>
      </c>
      <c r="C21" s="347"/>
      <c r="D21" s="347"/>
      <c r="E21" s="348"/>
      <c r="F21" s="536">
        <v>4897</v>
      </c>
      <c r="G21" s="536">
        <v>5082</v>
      </c>
      <c r="H21" s="536">
        <v>5875</v>
      </c>
      <c r="I21" s="536">
        <v>5245</v>
      </c>
      <c r="J21" s="537">
        <v>4801</v>
      </c>
      <c r="K21" s="538">
        <v>96</v>
      </c>
      <c r="L21" s="349">
        <v>1.9995834201208083</v>
      </c>
    </row>
    <row r="22" spans="1:12" s="110" customFormat="1" ht="15" customHeight="1" x14ac:dyDescent="0.2">
      <c r="A22" s="118"/>
      <c r="B22" s="119" t="s">
        <v>117</v>
      </c>
      <c r="C22" s="347"/>
      <c r="D22" s="347"/>
      <c r="E22" s="348"/>
      <c r="F22" s="536">
        <v>2219</v>
      </c>
      <c r="G22" s="536">
        <v>2199</v>
      </c>
      <c r="H22" s="536">
        <v>2411</v>
      </c>
      <c r="I22" s="536">
        <v>2159</v>
      </c>
      <c r="J22" s="537">
        <v>2052</v>
      </c>
      <c r="K22" s="538">
        <v>167</v>
      </c>
      <c r="L22" s="349">
        <v>8.1384015594541914</v>
      </c>
    </row>
    <row r="23" spans="1:12" s="110" customFormat="1" ht="15" customHeight="1" x14ac:dyDescent="0.2">
      <c r="A23" s="352" t="s">
        <v>347</v>
      </c>
      <c r="B23" s="353" t="s">
        <v>193</v>
      </c>
      <c r="C23" s="354"/>
      <c r="D23" s="354"/>
      <c r="E23" s="355"/>
      <c r="F23" s="539">
        <v>137</v>
      </c>
      <c r="G23" s="539">
        <v>602</v>
      </c>
      <c r="H23" s="539">
        <v>1420</v>
      </c>
      <c r="I23" s="539">
        <v>151</v>
      </c>
      <c r="J23" s="540">
        <v>107</v>
      </c>
      <c r="K23" s="541">
        <v>30</v>
      </c>
      <c r="L23" s="356">
        <v>28.037383177570092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30.5</v>
      </c>
      <c r="G25" s="542">
        <v>30.5</v>
      </c>
      <c r="H25" s="542">
        <v>38.1</v>
      </c>
      <c r="I25" s="542">
        <v>36.700000000000003</v>
      </c>
      <c r="J25" s="542">
        <v>32.700000000000003</v>
      </c>
      <c r="K25" s="543" t="s">
        <v>349</v>
      </c>
      <c r="L25" s="364">
        <v>-2.2000000000000028</v>
      </c>
    </row>
    <row r="26" spans="1:12" s="110" customFormat="1" ht="15" customHeight="1" x14ac:dyDescent="0.2">
      <c r="A26" s="365" t="s">
        <v>105</v>
      </c>
      <c r="B26" s="366" t="s">
        <v>345</v>
      </c>
      <c r="C26" s="362"/>
      <c r="D26" s="362"/>
      <c r="E26" s="363"/>
      <c r="F26" s="542">
        <v>28.9</v>
      </c>
      <c r="G26" s="542">
        <v>27.9</v>
      </c>
      <c r="H26" s="542">
        <v>35.299999999999997</v>
      </c>
      <c r="I26" s="542">
        <v>37.700000000000003</v>
      </c>
      <c r="J26" s="544">
        <v>30.3</v>
      </c>
      <c r="K26" s="543" t="s">
        <v>349</v>
      </c>
      <c r="L26" s="364">
        <v>-1.4000000000000021</v>
      </c>
    </row>
    <row r="27" spans="1:12" s="110" customFormat="1" ht="15" customHeight="1" x14ac:dyDescent="0.2">
      <c r="A27" s="365"/>
      <c r="B27" s="366" t="s">
        <v>346</v>
      </c>
      <c r="C27" s="362"/>
      <c r="D27" s="362"/>
      <c r="E27" s="363"/>
      <c r="F27" s="542">
        <v>32.4</v>
      </c>
      <c r="G27" s="542">
        <v>33.700000000000003</v>
      </c>
      <c r="H27" s="542">
        <v>41.2</v>
      </c>
      <c r="I27" s="542">
        <v>35.4</v>
      </c>
      <c r="J27" s="542">
        <v>35.700000000000003</v>
      </c>
      <c r="K27" s="543" t="s">
        <v>349</v>
      </c>
      <c r="L27" s="364">
        <v>-3.3000000000000043</v>
      </c>
    </row>
    <row r="28" spans="1:12" s="110" customFormat="1" ht="15" customHeight="1" x14ac:dyDescent="0.2">
      <c r="A28" s="365" t="s">
        <v>113</v>
      </c>
      <c r="B28" s="366" t="s">
        <v>108</v>
      </c>
      <c r="C28" s="362"/>
      <c r="D28" s="362"/>
      <c r="E28" s="363"/>
      <c r="F28" s="542">
        <v>45.9</v>
      </c>
      <c r="G28" s="542">
        <v>50.2</v>
      </c>
      <c r="H28" s="542">
        <v>52.3</v>
      </c>
      <c r="I28" s="542">
        <v>52.8</v>
      </c>
      <c r="J28" s="542">
        <v>50.9</v>
      </c>
      <c r="K28" s="543" t="s">
        <v>349</v>
      </c>
      <c r="L28" s="364">
        <v>-5</v>
      </c>
    </row>
    <row r="29" spans="1:12" s="110" customFormat="1" ht="11.25" x14ac:dyDescent="0.2">
      <c r="A29" s="365"/>
      <c r="B29" s="366" t="s">
        <v>109</v>
      </c>
      <c r="C29" s="362"/>
      <c r="D29" s="362"/>
      <c r="E29" s="363"/>
      <c r="F29" s="542">
        <v>27.7</v>
      </c>
      <c r="G29" s="542">
        <v>27.9</v>
      </c>
      <c r="H29" s="542">
        <v>34.299999999999997</v>
      </c>
      <c r="I29" s="542">
        <v>34.700000000000003</v>
      </c>
      <c r="J29" s="544">
        <v>29</v>
      </c>
      <c r="K29" s="543" t="s">
        <v>349</v>
      </c>
      <c r="L29" s="364">
        <v>-1.3000000000000007</v>
      </c>
    </row>
    <row r="30" spans="1:12" s="110" customFormat="1" ht="15" customHeight="1" x14ac:dyDescent="0.2">
      <c r="A30" s="365"/>
      <c r="B30" s="366" t="s">
        <v>110</v>
      </c>
      <c r="C30" s="362"/>
      <c r="D30" s="362"/>
      <c r="E30" s="363"/>
      <c r="F30" s="542">
        <v>24.3</v>
      </c>
      <c r="G30" s="542">
        <v>16.399999999999999</v>
      </c>
      <c r="H30" s="542">
        <v>36.4</v>
      </c>
      <c r="I30" s="542">
        <v>21.6</v>
      </c>
      <c r="J30" s="542">
        <v>25.8</v>
      </c>
      <c r="K30" s="543" t="s">
        <v>349</v>
      </c>
      <c r="L30" s="364">
        <v>-1.5</v>
      </c>
    </row>
    <row r="31" spans="1:12" s="110" customFormat="1" ht="15" customHeight="1" x14ac:dyDescent="0.2">
      <c r="A31" s="365"/>
      <c r="B31" s="366" t="s">
        <v>111</v>
      </c>
      <c r="C31" s="362"/>
      <c r="D31" s="362"/>
      <c r="E31" s="363"/>
      <c r="F31" s="542">
        <v>33.299999999999997</v>
      </c>
      <c r="G31" s="542">
        <v>25.8</v>
      </c>
      <c r="H31" s="542">
        <v>40.5</v>
      </c>
      <c r="I31" s="542">
        <v>42.7</v>
      </c>
      <c r="J31" s="542">
        <v>35.4</v>
      </c>
      <c r="K31" s="543" t="s">
        <v>349</v>
      </c>
      <c r="L31" s="364">
        <v>-2.1000000000000014</v>
      </c>
    </row>
    <row r="32" spans="1:12" s="110" customFormat="1" ht="15" customHeight="1" x14ac:dyDescent="0.2">
      <c r="A32" s="367" t="s">
        <v>113</v>
      </c>
      <c r="B32" s="368" t="s">
        <v>181</v>
      </c>
      <c r="C32" s="362"/>
      <c r="D32" s="362"/>
      <c r="E32" s="363"/>
      <c r="F32" s="542">
        <v>26.1</v>
      </c>
      <c r="G32" s="542">
        <v>24.3</v>
      </c>
      <c r="H32" s="542">
        <v>32.299999999999997</v>
      </c>
      <c r="I32" s="542">
        <v>30.5</v>
      </c>
      <c r="J32" s="544">
        <v>28.5</v>
      </c>
      <c r="K32" s="543" t="s">
        <v>349</v>
      </c>
      <c r="L32" s="364">
        <v>-2.3999999999999986</v>
      </c>
    </row>
    <row r="33" spans="1:12" s="110" customFormat="1" ht="15" customHeight="1" x14ac:dyDescent="0.2">
      <c r="A33" s="367"/>
      <c r="B33" s="368" t="s">
        <v>182</v>
      </c>
      <c r="C33" s="362"/>
      <c r="D33" s="362"/>
      <c r="E33" s="363"/>
      <c r="F33" s="542">
        <v>39.700000000000003</v>
      </c>
      <c r="G33" s="542">
        <v>43.4</v>
      </c>
      <c r="H33" s="542">
        <v>48.9</v>
      </c>
      <c r="I33" s="542">
        <v>49.9</v>
      </c>
      <c r="J33" s="542">
        <v>42.3</v>
      </c>
      <c r="K33" s="543" t="s">
        <v>349</v>
      </c>
      <c r="L33" s="364">
        <v>-2.5999999999999943</v>
      </c>
    </row>
    <row r="34" spans="1:12" s="369" customFormat="1" ht="15" customHeight="1" x14ac:dyDescent="0.2">
      <c r="A34" s="367" t="s">
        <v>113</v>
      </c>
      <c r="B34" s="368" t="s">
        <v>116</v>
      </c>
      <c r="C34" s="362"/>
      <c r="D34" s="362"/>
      <c r="E34" s="363"/>
      <c r="F34" s="542">
        <v>28.7</v>
      </c>
      <c r="G34" s="542">
        <v>28.5</v>
      </c>
      <c r="H34" s="542">
        <v>37.700000000000003</v>
      </c>
      <c r="I34" s="542">
        <v>35.299999999999997</v>
      </c>
      <c r="J34" s="542">
        <v>31.6</v>
      </c>
      <c r="K34" s="543" t="s">
        <v>349</v>
      </c>
      <c r="L34" s="364">
        <v>-2.9000000000000021</v>
      </c>
    </row>
    <row r="35" spans="1:12" s="369" customFormat="1" ht="11.25" x14ac:dyDescent="0.2">
      <c r="A35" s="370"/>
      <c r="B35" s="371" t="s">
        <v>117</v>
      </c>
      <c r="C35" s="372"/>
      <c r="D35" s="372"/>
      <c r="E35" s="373"/>
      <c r="F35" s="545">
        <v>34.5</v>
      </c>
      <c r="G35" s="545">
        <v>34.9</v>
      </c>
      <c r="H35" s="545">
        <v>38.799999999999997</v>
      </c>
      <c r="I35" s="545">
        <v>40</v>
      </c>
      <c r="J35" s="546">
        <v>35.4</v>
      </c>
      <c r="K35" s="547" t="s">
        <v>349</v>
      </c>
      <c r="L35" s="374">
        <v>-0.89999999999999858</v>
      </c>
    </row>
    <row r="36" spans="1:12" s="369" customFormat="1" ht="15.95" customHeight="1" x14ac:dyDescent="0.2">
      <c r="A36" s="375" t="s">
        <v>350</v>
      </c>
      <c r="B36" s="376"/>
      <c r="C36" s="377"/>
      <c r="D36" s="376"/>
      <c r="E36" s="378"/>
      <c r="F36" s="548">
        <v>6883</v>
      </c>
      <c r="G36" s="548">
        <v>6592</v>
      </c>
      <c r="H36" s="548">
        <v>6539</v>
      </c>
      <c r="I36" s="548">
        <v>7168</v>
      </c>
      <c r="J36" s="548">
        <v>6646</v>
      </c>
      <c r="K36" s="549">
        <v>237</v>
      </c>
      <c r="L36" s="380">
        <v>3.5660547697863376</v>
      </c>
    </row>
    <row r="37" spans="1:12" s="369" customFormat="1" ht="15.95" customHeight="1" x14ac:dyDescent="0.2">
      <c r="A37" s="381"/>
      <c r="B37" s="382" t="s">
        <v>113</v>
      </c>
      <c r="C37" s="382" t="s">
        <v>351</v>
      </c>
      <c r="D37" s="382"/>
      <c r="E37" s="383"/>
      <c r="F37" s="548">
        <v>2100</v>
      </c>
      <c r="G37" s="548">
        <v>2009</v>
      </c>
      <c r="H37" s="548">
        <v>2490</v>
      </c>
      <c r="I37" s="548">
        <v>2631</v>
      </c>
      <c r="J37" s="548">
        <v>2174</v>
      </c>
      <c r="K37" s="549">
        <v>-74</v>
      </c>
      <c r="L37" s="380">
        <v>-3.4038638454461823</v>
      </c>
    </row>
    <row r="38" spans="1:12" s="369" customFormat="1" ht="15.95" customHeight="1" x14ac:dyDescent="0.2">
      <c r="A38" s="381"/>
      <c r="B38" s="384" t="s">
        <v>105</v>
      </c>
      <c r="C38" s="384" t="s">
        <v>106</v>
      </c>
      <c r="D38" s="385"/>
      <c r="E38" s="383"/>
      <c r="F38" s="548">
        <v>3692</v>
      </c>
      <c r="G38" s="548">
        <v>3693</v>
      </c>
      <c r="H38" s="548">
        <v>3407</v>
      </c>
      <c r="I38" s="548">
        <v>4011</v>
      </c>
      <c r="J38" s="550">
        <v>3673</v>
      </c>
      <c r="K38" s="549">
        <v>19</v>
      </c>
      <c r="L38" s="380">
        <v>0.51728832017424453</v>
      </c>
    </row>
    <row r="39" spans="1:12" s="369" customFormat="1" ht="15.95" customHeight="1" x14ac:dyDescent="0.2">
      <c r="A39" s="381"/>
      <c r="B39" s="385"/>
      <c r="C39" s="382" t="s">
        <v>352</v>
      </c>
      <c r="D39" s="385"/>
      <c r="E39" s="383"/>
      <c r="F39" s="548">
        <v>1067</v>
      </c>
      <c r="G39" s="548">
        <v>1032</v>
      </c>
      <c r="H39" s="548">
        <v>1201</v>
      </c>
      <c r="I39" s="548">
        <v>1513</v>
      </c>
      <c r="J39" s="548">
        <v>1112</v>
      </c>
      <c r="K39" s="549">
        <v>-45</v>
      </c>
      <c r="L39" s="380">
        <v>-4.0467625899280577</v>
      </c>
    </row>
    <row r="40" spans="1:12" s="369" customFormat="1" ht="15.95" customHeight="1" x14ac:dyDescent="0.2">
      <c r="A40" s="381"/>
      <c r="B40" s="384"/>
      <c r="C40" s="384" t="s">
        <v>107</v>
      </c>
      <c r="D40" s="385"/>
      <c r="E40" s="383"/>
      <c r="F40" s="548">
        <v>3191</v>
      </c>
      <c r="G40" s="548">
        <v>2899</v>
      </c>
      <c r="H40" s="548">
        <v>3132</v>
      </c>
      <c r="I40" s="548">
        <v>3157</v>
      </c>
      <c r="J40" s="548">
        <v>2973</v>
      </c>
      <c r="K40" s="549">
        <v>218</v>
      </c>
      <c r="L40" s="380">
        <v>7.3326606121762525</v>
      </c>
    </row>
    <row r="41" spans="1:12" s="369" customFormat="1" ht="24" customHeight="1" x14ac:dyDescent="0.2">
      <c r="A41" s="381"/>
      <c r="B41" s="385"/>
      <c r="C41" s="382" t="s">
        <v>352</v>
      </c>
      <c r="D41" s="385"/>
      <c r="E41" s="383"/>
      <c r="F41" s="548">
        <v>1033</v>
      </c>
      <c r="G41" s="548">
        <v>977</v>
      </c>
      <c r="H41" s="548">
        <v>1289</v>
      </c>
      <c r="I41" s="548">
        <v>1118</v>
      </c>
      <c r="J41" s="550">
        <v>1062</v>
      </c>
      <c r="K41" s="549">
        <v>-29</v>
      </c>
      <c r="L41" s="380">
        <v>-2.7306967984934087</v>
      </c>
    </row>
    <row r="42" spans="1:12" s="110" customFormat="1" ht="15" customHeight="1" x14ac:dyDescent="0.2">
      <c r="A42" s="381"/>
      <c r="B42" s="384" t="s">
        <v>113</v>
      </c>
      <c r="C42" s="384" t="s">
        <v>353</v>
      </c>
      <c r="D42" s="385"/>
      <c r="E42" s="383"/>
      <c r="F42" s="548">
        <v>1157</v>
      </c>
      <c r="G42" s="548">
        <v>1074</v>
      </c>
      <c r="H42" s="548">
        <v>1284</v>
      </c>
      <c r="I42" s="548">
        <v>1215</v>
      </c>
      <c r="J42" s="548">
        <v>1178</v>
      </c>
      <c r="K42" s="549">
        <v>-21</v>
      </c>
      <c r="L42" s="380">
        <v>-1.7826825127334465</v>
      </c>
    </row>
    <row r="43" spans="1:12" s="110" customFormat="1" ht="15" customHeight="1" x14ac:dyDescent="0.2">
      <c r="A43" s="381"/>
      <c r="B43" s="385"/>
      <c r="C43" s="382" t="s">
        <v>352</v>
      </c>
      <c r="D43" s="385"/>
      <c r="E43" s="383"/>
      <c r="F43" s="548">
        <v>531</v>
      </c>
      <c r="G43" s="548">
        <v>539</v>
      </c>
      <c r="H43" s="548">
        <v>672</v>
      </c>
      <c r="I43" s="548">
        <v>641</v>
      </c>
      <c r="J43" s="548">
        <v>600</v>
      </c>
      <c r="K43" s="549">
        <v>-69</v>
      </c>
      <c r="L43" s="380">
        <v>-11.5</v>
      </c>
    </row>
    <row r="44" spans="1:12" s="110" customFormat="1" ht="15" customHeight="1" x14ac:dyDescent="0.2">
      <c r="A44" s="381"/>
      <c r="B44" s="384"/>
      <c r="C44" s="366" t="s">
        <v>109</v>
      </c>
      <c r="D44" s="385"/>
      <c r="E44" s="383"/>
      <c r="F44" s="548">
        <v>5121</v>
      </c>
      <c r="G44" s="548">
        <v>4866</v>
      </c>
      <c r="H44" s="548">
        <v>4709</v>
      </c>
      <c r="I44" s="548">
        <v>5275</v>
      </c>
      <c r="J44" s="550">
        <v>4945</v>
      </c>
      <c r="K44" s="549">
        <v>176</v>
      </c>
      <c r="L44" s="380">
        <v>3.5591506572295248</v>
      </c>
    </row>
    <row r="45" spans="1:12" s="110" customFormat="1" ht="15" customHeight="1" x14ac:dyDescent="0.2">
      <c r="A45" s="381"/>
      <c r="B45" s="385"/>
      <c r="C45" s="382" t="s">
        <v>352</v>
      </c>
      <c r="D45" s="385"/>
      <c r="E45" s="383"/>
      <c r="F45" s="548">
        <v>1417</v>
      </c>
      <c r="G45" s="548">
        <v>1357</v>
      </c>
      <c r="H45" s="548">
        <v>1616</v>
      </c>
      <c r="I45" s="548">
        <v>1828</v>
      </c>
      <c r="J45" s="548">
        <v>1433</v>
      </c>
      <c r="K45" s="549">
        <v>-16</v>
      </c>
      <c r="L45" s="380">
        <v>-1.1165387299371947</v>
      </c>
    </row>
    <row r="46" spans="1:12" s="110" customFormat="1" ht="15" customHeight="1" x14ac:dyDescent="0.2">
      <c r="A46" s="381"/>
      <c r="B46" s="384"/>
      <c r="C46" s="366" t="s">
        <v>110</v>
      </c>
      <c r="D46" s="385"/>
      <c r="E46" s="383"/>
      <c r="F46" s="548">
        <v>548</v>
      </c>
      <c r="G46" s="548">
        <v>586</v>
      </c>
      <c r="H46" s="548">
        <v>472</v>
      </c>
      <c r="I46" s="548">
        <v>603</v>
      </c>
      <c r="J46" s="548">
        <v>458</v>
      </c>
      <c r="K46" s="549">
        <v>90</v>
      </c>
      <c r="L46" s="380">
        <v>19.650655021834062</v>
      </c>
    </row>
    <row r="47" spans="1:12" s="110" customFormat="1" ht="15" customHeight="1" x14ac:dyDescent="0.2">
      <c r="A47" s="381"/>
      <c r="B47" s="385"/>
      <c r="C47" s="382" t="s">
        <v>352</v>
      </c>
      <c r="D47" s="385"/>
      <c r="E47" s="383"/>
      <c r="F47" s="548">
        <v>133</v>
      </c>
      <c r="G47" s="548">
        <v>96</v>
      </c>
      <c r="H47" s="548">
        <v>172</v>
      </c>
      <c r="I47" s="548">
        <v>130</v>
      </c>
      <c r="J47" s="550">
        <v>118</v>
      </c>
      <c r="K47" s="549">
        <v>15</v>
      </c>
      <c r="L47" s="380">
        <v>12.711864406779661</v>
      </c>
    </row>
    <row r="48" spans="1:12" s="110" customFormat="1" ht="15" customHeight="1" x14ac:dyDescent="0.2">
      <c r="A48" s="381"/>
      <c r="B48" s="385"/>
      <c r="C48" s="366" t="s">
        <v>111</v>
      </c>
      <c r="D48" s="386"/>
      <c r="E48" s="387"/>
      <c r="F48" s="548">
        <v>57</v>
      </c>
      <c r="G48" s="548">
        <v>66</v>
      </c>
      <c r="H48" s="548">
        <v>74</v>
      </c>
      <c r="I48" s="548">
        <v>75</v>
      </c>
      <c r="J48" s="548">
        <v>65</v>
      </c>
      <c r="K48" s="549">
        <v>-8</v>
      </c>
      <c r="L48" s="380">
        <v>-12.307692307692308</v>
      </c>
    </row>
    <row r="49" spans="1:12" s="110" customFormat="1" ht="15" customHeight="1" x14ac:dyDescent="0.2">
      <c r="A49" s="381"/>
      <c r="B49" s="385"/>
      <c r="C49" s="382" t="s">
        <v>352</v>
      </c>
      <c r="D49" s="385"/>
      <c r="E49" s="383"/>
      <c r="F49" s="548">
        <v>19</v>
      </c>
      <c r="G49" s="548">
        <v>17</v>
      </c>
      <c r="H49" s="548">
        <v>30</v>
      </c>
      <c r="I49" s="548">
        <v>32</v>
      </c>
      <c r="J49" s="548">
        <v>23</v>
      </c>
      <c r="K49" s="549">
        <v>-4</v>
      </c>
      <c r="L49" s="380">
        <v>-17.391304347826086</v>
      </c>
    </row>
    <row r="50" spans="1:12" s="110" customFormat="1" ht="15" customHeight="1" x14ac:dyDescent="0.2">
      <c r="A50" s="381"/>
      <c r="B50" s="384" t="s">
        <v>113</v>
      </c>
      <c r="C50" s="382" t="s">
        <v>181</v>
      </c>
      <c r="D50" s="385"/>
      <c r="E50" s="383"/>
      <c r="F50" s="548">
        <v>4635</v>
      </c>
      <c r="G50" s="548">
        <v>4466</v>
      </c>
      <c r="H50" s="548">
        <v>4257</v>
      </c>
      <c r="I50" s="548">
        <v>4872</v>
      </c>
      <c r="J50" s="550">
        <v>4613</v>
      </c>
      <c r="K50" s="549">
        <v>22</v>
      </c>
      <c r="L50" s="380">
        <v>0.47691307175373943</v>
      </c>
    </row>
    <row r="51" spans="1:12" s="110" customFormat="1" ht="15" customHeight="1" x14ac:dyDescent="0.2">
      <c r="A51" s="381"/>
      <c r="B51" s="385"/>
      <c r="C51" s="382" t="s">
        <v>352</v>
      </c>
      <c r="D51" s="385"/>
      <c r="E51" s="383"/>
      <c r="F51" s="548">
        <v>1208</v>
      </c>
      <c r="G51" s="548">
        <v>1087</v>
      </c>
      <c r="H51" s="548">
        <v>1375</v>
      </c>
      <c r="I51" s="548">
        <v>1486</v>
      </c>
      <c r="J51" s="548">
        <v>1315</v>
      </c>
      <c r="K51" s="549">
        <v>-107</v>
      </c>
      <c r="L51" s="380">
        <v>-8.1368821292775664</v>
      </c>
    </row>
    <row r="52" spans="1:12" s="110" customFormat="1" ht="15" customHeight="1" x14ac:dyDescent="0.2">
      <c r="A52" s="381"/>
      <c r="B52" s="384"/>
      <c r="C52" s="382" t="s">
        <v>182</v>
      </c>
      <c r="D52" s="385"/>
      <c r="E52" s="383"/>
      <c r="F52" s="548">
        <v>2248</v>
      </c>
      <c r="G52" s="548">
        <v>2126</v>
      </c>
      <c r="H52" s="548">
        <v>2282</v>
      </c>
      <c r="I52" s="548">
        <v>2296</v>
      </c>
      <c r="J52" s="548">
        <v>2033</v>
      </c>
      <c r="K52" s="549">
        <v>215</v>
      </c>
      <c r="L52" s="380">
        <v>10.575504181013281</v>
      </c>
    </row>
    <row r="53" spans="1:12" s="269" customFormat="1" ht="11.25" customHeight="1" x14ac:dyDescent="0.2">
      <c r="A53" s="381"/>
      <c r="B53" s="385"/>
      <c r="C53" s="382" t="s">
        <v>352</v>
      </c>
      <c r="D53" s="385"/>
      <c r="E53" s="383"/>
      <c r="F53" s="548">
        <v>892</v>
      </c>
      <c r="G53" s="548">
        <v>922</v>
      </c>
      <c r="H53" s="548">
        <v>1115</v>
      </c>
      <c r="I53" s="548">
        <v>1145</v>
      </c>
      <c r="J53" s="550">
        <v>859</v>
      </c>
      <c r="K53" s="549">
        <v>33</v>
      </c>
      <c r="L53" s="380">
        <v>3.8416763678696157</v>
      </c>
    </row>
    <row r="54" spans="1:12" s="151" customFormat="1" ht="12.75" customHeight="1" x14ac:dyDescent="0.2">
      <c r="A54" s="381"/>
      <c r="B54" s="384" t="s">
        <v>113</v>
      </c>
      <c r="C54" s="384" t="s">
        <v>116</v>
      </c>
      <c r="D54" s="385"/>
      <c r="E54" s="383"/>
      <c r="F54" s="548">
        <v>4695</v>
      </c>
      <c r="G54" s="548">
        <v>4539</v>
      </c>
      <c r="H54" s="548">
        <v>4402</v>
      </c>
      <c r="I54" s="548">
        <v>5053</v>
      </c>
      <c r="J54" s="548">
        <v>4631</v>
      </c>
      <c r="K54" s="549">
        <v>64</v>
      </c>
      <c r="L54" s="380">
        <v>1.3819909306845173</v>
      </c>
    </row>
    <row r="55" spans="1:12" ht="11.25" x14ac:dyDescent="0.2">
      <c r="A55" s="381"/>
      <c r="B55" s="385"/>
      <c r="C55" s="382" t="s">
        <v>352</v>
      </c>
      <c r="D55" s="385"/>
      <c r="E55" s="383"/>
      <c r="F55" s="548">
        <v>1349</v>
      </c>
      <c r="G55" s="548">
        <v>1295</v>
      </c>
      <c r="H55" s="548">
        <v>1661</v>
      </c>
      <c r="I55" s="548">
        <v>1783</v>
      </c>
      <c r="J55" s="548">
        <v>1462</v>
      </c>
      <c r="K55" s="549">
        <v>-113</v>
      </c>
      <c r="L55" s="380">
        <v>-7.729138166894665</v>
      </c>
    </row>
    <row r="56" spans="1:12" ht="14.25" customHeight="1" x14ac:dyDescent="0.2">
      <c r="A56" s="381"/>
      <c r="B56" s="385"/>
      <c r="C56" s="384" t="s">
        <v>117</v>
      </c>
      <c r="D56" s="385"/>
      <c r="E56" s="383"/>
      <c r="F56" s="548">
        <v>2176</v>
      </c>
      <c r="G56" s="548">
        <v>2045</v>
      </c>
      <c r="H56" s="548">
        <v>2134</v>
      </c>
      <c r="I56" s="548">
        <v>2106</v>
      </c>
      <c r="J56" s="548">
        <v>2008</v>
      </c>
      <c r="K56" s="549">
        <v>168</v>
      </c>
      <c r="L56" s="380">
        <v>8.3665338645418323</v>
      </c>
    </row>
    <row r="57" spans="1:12" ht="18.75" customHeight="1" x14ac:dyDescent="0.2">
      <c r="A57" s="388"/>
      <c r="B57" s="389"/>
      <c r="C57" s="390" t="s">
        <v>352</v>
      </c>
      <c r="D57" s="389"/>
      <c r="E57" s="391"/>
      <c r="F57" s="551">
        <v>751</v>
      </c>
      <c r="G57" s="552">
        <v>713</v>
      </c>
      <c r="H57" s="552">
        <v>828</v>
      </c>
      <c r="I57" s="552">
        <v>843</v>
      </c>
      <c r="J57" s="552">
        <v>710</v>
      </c>
      <c r="K57" s="553">
        <f t="shared" ref="K57" si="0">IF(OR(F57=".",J57=".")=TRUE,".",IF(OR(F57="*",J57="*")=TRUE,"*",IF(AND(F57="-",J57="-")=TRUE,"-",IF(AND(ISNUMBER(J57),ISNUMBER(F57))=TRUE,IF(F57-J57=0,0,F57-J57),IF(ISNUMBER(F57)=TRUE,F57,-J57)))))</f>
        <v>41</v>
      </c>
      <c r="L57" s="392">
        <f t="shared" ref="L57" si="1">IF(K57 =".",".",IF(K57 ="*","*",IF(K57="-","-",IF(K57=0,0,IF(OR(J57="-",J57=".",F57="-",F57=".")=TRUE,"X",IF(J57=0,"0,0",IF(ABS(K57*100/J57)&gt;250,".X",(K57*100/J57))))))))</f>
        <v>5.774647887323944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7128</v>
      </c>
      <c r="E11" s="114">
        <v>7289</v>
      </c>
      <c r="F11" s="114">
        <v>8291</v>
      </c>
      <c r="G11" s="114">
        <v>7414</v>
      </c>
      <c r="H11" s="140">
        <v>6860</v>
      </c>
      <c r="I11" s="115">
        <v>268</v>
      </c>
      <c r="J11" s="116">
        <v>3.9067055393586005</v>
      </c>
    </row>
    <row r="12" spans="1:15" s="110" customFormat="1" ht="24.95" customHeight="1" x14ac:dyDescent="0.2">
      <c r="A12" s="193" t="s">
        <v>132</v>
      </c>
      <c r="B12" s="194" t="s">
        <v>133</v>
      </c>
      <c r="C12" s="113">
        <v>0.51907968574635244</v>
      </c>
      <c r="D12" s="115">
        <v>37</v>
      </c>
      <c r="E12" s="114">
        <v>30</v>
      </c>
      <c r="F12" s="114">
        <v>32</v>
      </c>
      <c r="G12" s="114">
        <v>38</v>
      </c>
      <c r="H12" s="140">
        <v>29</v>
      </c>
      <c r="I12" s="115">
        <v>8</v>
      </c>
      <c r="J12" s="116">
        <v>27.586206896551722</v>
      </c>
    </row>
    <row r="13" spans="1:15" s="110" customFormat="1" ht="24.95" customHeight="1" x14ac:dyDescent="0.2">
      <c r="A13" s="193" t="s">
        <v>134</v>
      </c>
      <c r="B13" s="199" t="s">
        <v>214</v>
      </c>
      <c r="C13" s="113">
        <v>0.25252525252525254</v>
      </c>
      <c r="D13" s="115">
        <v>18</v>
      </c>
      <c r="E13" s="114">
        <v>15</v>
      </c>
      <c r="F13" s="114">
        <v>31</v>
      </c>
      <c r="G13" s="114">
        <v>17</v>
      </c>
      <c r="H13" s="140">
        <v>23</v>
      </c>
      <c r="I13" s="115">
        <v>-5</v>
      </c>
      <c r="J13" s="116">
        <v>-21.739130434782609</v>
      </c>
    </row>
    <row r="14" spans="1:15" s="287" customFormat="1" ht="24.95" customHeight="1" x14ac:dyDescent="0.2">
      <c r="A14" s="193" t="s">
        <v>215</v>
      </c>
      <c r="B14" s="199" t="s">
        <v>137</v>
      </c>
      <c r="C14" s="113">
        <v>9.652076318742985</v>
      </c>
      <c r="D14" s="115">
        <v>688</v>
      </c>
      <c r="E14" s="114">
        <v>1197</v>
      </c>
      <c r="F14" s="114">
        <v>753</v>
      </c>
      <c r="G14" s="114">
        <v>853</v>
      </c>
      <c r="H14" s="140">
        <v>641</v>
      </c>
      <c r="I14" s="115">
        <v>47</v>
      </c>
      <c r="J14" s="116">
        <v>7.332293291731669</v>
      </c>
      <c r="K14" s="110"/>
      <c r="L14" s="110"/>
      <c r="M14" s="110"/>
      <c r="N14" s="110"/>
      <c r="O14" s="110"/>
    </row>
    <row r="15" spans="1:15" s="110" customFormat="1" ht="24.95" customHeight="1" x14ac:dyDescent="0.2">
      <c r="A15" s="193" t="s">
        <v>216</v>
      </c>
      <c r="B15" s="199" t="s">
        <v>217</v>
      </c>
      <c r="C15" s="113">
        <v>4.2929292929292933</v>
      </c>
      <c r="D15" s="115">
        <v>306</v>
      </c>
      <c r="E15" s="114">
        <v>189</v>
      </c>
      <c r="F15" s="114">
        <v>298</v>
      </c>
      <c r="G15" s="114">
        <v>541</v>
      </c>
      <c r="H15" s="140">
        <v>265</v>
      </c>
      <c r="I15" s="115">
        <v>41</v>
      </c>
      <c r="J15" s="116">
        <v>15.471698113207546</v>
      </c>
    </row>
    <row r="16" spans="1:15" s="287" customFormat="1" ht="24.95" customHeight="1" x14ac:dyDescent="0.2">
      <c r="A16" s="193" t="s">
        <v>218</v>
      </c>
      <c r="B16" s="199" t="s">
        <v>141</v>
      </c>
      <c r="C16" s="113">
        <v>4.9242424242424239</v>
      </c>
      <c r="D16" s="115">
        <v>351</v>
      </c>
      <c r="E16" s="114">
        <v>983</v>
      </c>
      <c r="F16" s="114">
        <v>427</v>
      </c>
      <c r="G16" s="114">
        <v>286</v>
      </c>
      <c r="H16" s="140">
        <v>342</v>
      </c>
      <c r="I16" s="115">
        <v>9</v>
      </c>
      <c r="J16" s="116">
        <v>2.6315789473684212</v>
      </c>
      <c r="K16" s="110"/>
      <c r="L16" s="110"/>
      <c r="M16" s="110"/>
      <c r="N16" s="110"/>
      <c r="O16" s="110"/>
    </row>
    <row r="17" spans="1:15" s="110" customFormat="1" ht="24.95" customHeight="1" x14ac:dyDescent="0.2">
      <c r="A17" s="193" t="s">
        <v>142</v>
      </c>
      <c r="B17" s="199" t="s">
        <v>220</v>
      </c>
      <c r="C17" s="113">
        <v>0.43490460157126826</v>
      </c>
      <c r="D17" s="115">
        <v>31</v>
      </c>
      <c r="E17" s="114">
        <v>25</v>
      </c>
      <c r="F17" s="114">
        <v>28</v>
      </c>
      <c r="G17" s="114">
        <v>26</v>
      </c>
      <c r="H17" s="140">
        <v>34</v>
      </c>
      <c r="I17" s="115">
        <v>-3</v>
      </c>
      <c r="J17" s="116">
        <v>-8.8235294117647065</v>
      </c>
    </row>
    <row r="18" spans="1:15" s="287" customFormat="1" ht="24.95" customHeight="1" x14ac:dyDescent="0.2">
      <c r="A18" s="201" t="s">
        <v>144</v>
      </c>
      <c r="B18" s="202" t="s">
        <v>145</v>
      </c>
      <c r="C18" s="113">
        <v>6.9584736251402921</v>
      </c>
      <c r="D18" s="115">
        <v>496</v>
      </c>
      <c r="E18" s="114">
        <v>293</v>
      </c>
      <c r="F18" s="114">
        <v>486</v>
      </c>
      <c r="G18" s="114">
        <v>405</v>
      </c>
      <c r="H18" s="140">
        <v>437</v>
      </c>
      <c r="I18" s="115">
        <v>59</v>
      </c>
      <c r="J18" s="116">
        <v>13.501144164759726</v>
      </c>
      <c r="K18" s="110"/>
      <c r="L18" s="110"/>
      <c r="M18" s="110"/>
      <c r="N18" s="110"/>
      <c r="O18" s="110"/>
    </row>
    <row r="19" spans="1:15" s="110" customFormat="1" ht="24.95" customHeight="1" x14ac:dyDescent="0.2">
      <c r="A19" s="193" t="s">
        <v>146</v>
      </c>
      <c r="B19" s="199" t="s">
        <v>147</v>
      </c>
      <c r="C19" s="113">
        <v>13.0331088664422</v>
      </c>
      <c r="D19" s="115">
        <v>929</v>
      </c>
      <c r="E19" s="114">
        <v>795</v>
      </c>
      <c r="F19" s="114">
        <v>1141</v>
      </c>
      <c r="G19" s="114">
        <v>871</v>
      </c>
      <c r="H19" s="140">
        <v>876</v>
      </c>
      <c r="I19" s="115">
        <v>53</v>
      </c>
      <c r="J19" s="116">
        <v>6.0502283105022832</v>
      </c>
    </row>
    <row r="20" spans="1:15" s="287" customFormat="1" ht="24.95" customHeight="1" x14ac:dyDescent="0.2">
      <c r="A20" s="193" t="s">
        <v>148</v>
      </c>
      <c r="B20" s="199" t="s">
        <v>149</v>
      </c>
      <c r="C20" s="113">
        <v>3.7457912457912457</v>
      </c>
      <c r="D20" s="115">
        <v>267</v>
      </c>
      <c r="E20" s="114">
        <v>382</v>
      </c>
      <c r="F20" s="114">
        <v>271</v>
      </c>
      <c r="G20" s="114">
        <v>231</v>
      </c>
      <c r="H20" s="140">
        <v>203</v>
      </c>
      <c r="I20" s="115">
        <v>64</v>
      </c>
      <c r="J20" s="116">
        <v>31.527093596059114</v>
      </c>
      <c r="K20" s="110"/>
      <c r="L20" s="110"/>
      <c r="M20" s="110"/>
      <c r="N20" s="110"/>
      <c r="O20" s="110"/>
    </row>
    <row r="21" spans="1:15" s="110" customFormat="1" ht="24.95" customHeight="1" x14ac:dyDescent="0.2">
      <c r="A21" s="201" t="s">
        <v>150</v>
      </c>
      <c r="B21" s="202" t="s">
        <v>151</v>
      </c>
      <c r="C21" s="113">
        <v>7.9124579124579126</v>
      </c>
      <c r="D21" s="115">
        <v>564</v>
      </c>
      <c r="E21" s="114">
        <v>525</v>
      </c>
      <c r="F21" s="114">
        <v>591</v>
      </c>
      <c r="G21" s="114">
        <v>563</v>
      </c>
      <c r="H21" s="140">
        <v>565</v>
      </c>
      <c r="I21" s="115">
        <v>-1</v>
      </c>
      <c r="J21" s="116">
        <v>-0.17699115044247787</v>
      </c>
    </row>
    <row r="22" spans="1:15" s="110" customFormat="1" ht="24.95" customHeight="1" x14ac:dyDescent="0.2">
      <c r="A22" s="201" t="s">
        <v>152</v>
      </c>
      <c r="B22" s="199" t="s">
        <v>153</v>
      </c>
      <c r="C22" s="113">
        <v>4.489337822671156</v>
      </c>
      <c r="D22" s="115">
        <v>320</v>
      </c>
      <c r="E22" s="114">
        <v>247</v>
      </c>
      <c r="F22" s="114">
        <v>306</v>
      </c>
      <c r="G22" s="114">
        <v>289</v>
      </c>
      <c r="H22" s="140">
        <v>318</v>
      </c>
      <c r="I22" s="115">
        <v>2</v>
      </c>
      <c r="J22" s="116">
        <v>0.62893081761006286</v>
      </c>
    </row>
    <row r="23" spans="1:15" s="110" customFormat="1" ht="24.95" customHeight="1" x14ac:dyDescent="0.2">
      <c r="A23" s="193" t="s">
        <v>154</v>
      </c>
      <c r="B23" s="199" t="s">
        <v>155</v>
      </c>
      <c r="C23" s="113">
        <v>3.5072951739618405</v>
      </c>
      <c r="D23" s="115">
        <v>250</v>
      </c>
      <c r="E23" s="114">
        <v>200</v>
      </c>
      <c r="F23" s="114">
        <v>313</v>
      </c>
      <c r="G23" s="114">
        <v>218</v>
      </c>
      <c r="H23" s="140">
        <v>359</v>
      </c>
      <c r="I23" s="115">
        <v>-109</v>
      </c>
      <c r="J23" s="116">
        <v>-30.362116991643454</v>
      </c>
    </row>
    <row r="24" spans="1:15" s="110" customFormat="1" ht="24.95" customHeight="1" x14ac:dyDescent="0.2">
      <c r="A24" s="193" t="s">
        <v>156</v>
      </c>
      <c r="B24" s="199" t="s">
        <v>221</v>
      </c>
      <c r="C24" s="113">
        <v>18.25196408529742</v>
      </c>
      <c r="D24" s="115">
        <v>1301</v>
      </c>
      <c r="E24" s="114">
        <v>1101</v>
      </c>
      <c r="F24" s="114">
        <v>1194</v>
      </c>
      <c r="G24" s="114">
        <v>1761</v>
      </c>
      <c r="H24" s="140">
        <v>1285</v>
      </c>
      <c r="I24" s="115">
        <v>16</v>
      </c>
      <c r="J24" s="116">
        <v>1.245136186770428</v>
      </c>
    </row>
    <row r="25" spans="1:15" s="110" customFormat="1" ht="24.95" customHeight="1" x14ac:dyDescent="0.2">
      <c r="A25" s="193" t="s">
        <v>222</v>
      </c>
      <c r="B25" s="204" t="s">
        <v>159</v>
      </c>
      <c r="C25" s="113">
        <v>6.3552188552188555</v>
      </c>
      <c r="D25" s="115">
        <v>453</v>
      </c>
      <c r="E25" s="114">
        <v>490</v>
      </c>
      <c r="F25" s="114">
        <v>549</v>
      </c>
      <c r="G25" s="114">
        <v>378</v>
      </c>
      <c r="H25" s="140">
        <v>422</v>
      </c>
      <c r="I25" s="115">
        <v>31</v>
      </c>
      <c r="J25" s="116">
        <v>7.3459715639810428</v>
      </c>
    </row>
    <row r="26" spans="1:15" s="110" customFormat="1" ht="24.95" customHeight="1" x14ac:dyDescent="0.2">
      <c r="A26" s="201">
        <v>782.78300000000002</v>
      </c>
      <c r="B26" s="203" t="s">
        <v>160</v>
      </c>
      <c r="C26" s="113">
        <v>4.783950617283951</v>
      </c>
      <c r="D26" s="115">
        <v>341</v>
      </c>
      <c r="E26" s="114">
        <v>265</v>
      </c>
      <c r="F26" s="114">
        <v>372</v>
      </c>
      <c r="G26" s="114">
        <v>425</v>
      </c>
      <c r="H26" s="140">
        <v>439</v>
      </c>
      <c r="I26" s="115">
        <v>-98</v>
      </c>
      <c r="J26" s="116">
        <v>-22.323462414578589</v>
      </c>
    </row>
    <row r="27" spans="1:15" s="110" customFormat="1" ht="24.95" customHeight="1" x14ac:dyDescent="0.2">
      <c r="A27" s="193" t="s">
        <v>161</v>
      </c>
      <c r="B27" s="199" t="s">
        <v>162</v>
      </c>
      <c r="C27" s="113">
        <v>2.1464646464646466</v>
      </c>
      <c r="D27" s="115">
        <v>153</v>
      </c>
      <c r="E27" s="114">
        <v>149</v>
      </c>
      <c r="F27" s="114">
        <v>291</v>
      </c>
      <c r="G27" s="114">
        <v>184</v>
      </c>
      <c r="H27" s="140">
        <v>150</v>
      </c>
      <c r="I27" s="115">
        <v>3</v>
      </c>
      <c r="J27" s="116">
        <v>2</v>
      </c>
    </row>
    <row r="28" spans="1:15" s="110" customFormat="1" ht="24.95" customHeight="1" x14ac:dyDescent="0.2">
      <c r="A28" s="193" t="s">
        <v>163</v>
      </c>
      <c r="B28" s="199" t="s">
        <v>164</v>
      </c>
      <c r="C28" s="113">
        <v>3.3249158249158248</v>
      </c>
      <c r="D28" s="115">
        <v>237</v>
      </c>
      <c r="E28" s="114">
        <v>465</v>
      </c>
      <c r="F28" s="114">
        <v>597</v>
      </c>
      <c r="G28" s="114">
        <v>196</v>
      </c>
      <c r="H28" s="140">
        <v>192</v>
      </c>
      <c r="I28" s="115">
        <v>45</v>
      </c>
      <c r="J28" s="116">
        <v>23.4375</v>
      </c>
    </row>
    <row r="29" spans="1:15" s="110" customFormat="1" ht="24.95" customHeight="1" x14ac:dyDescent="0.2">
      <c r="A29" s="193">
        <v>86</v>
      </c>
      <c r="B29" s="199" t="s">
        <v>165</v>
      </c>
      <c r="C29" s="113">
        <v>6.8322109988776658</v>
      </c>
      <c r="D29" s="115">
        <v>487</v>
      </c>
      <c r="E29" s="114">
        <v>428</v>
      </c>
      <c r="F29" s="114">
        <v>540</v>
      </c>
      <c r="G29" s="114">
        <v>425</v>
      </c>
      <c r="H29" s="140">
        <v>380</v>
      </c>
      <c r="I29" s="115">
        <v>107</v>
      </c>
      <c r="J29" s="116">
        <v>28.157894736842106</v>
      </c>
    </row>
    <row r="30" spans="1:15" s="110" customFormat="1" ht="24.95" customHeight="1" x14ac:dyDescent="0.2">
      <c r="A30" s="193">
        <v>87.88</v>
      </c>
      <c r="B30" s="204" t="s">
        <v>166</v>
      </c>
      <c r="C30" s="113">
        <v>4.8961840628507298</v>
      </c>
      <c r="D30" s="115">
        <v>349</v>
      </c>
      <c r="E30" s="114">
        <v>495</v>
      </c>
      <c r="F30" s="114">
        <v>537</v>
      </c>
      <c r="G30" s="114">
        <v>357</v>
      </c>
      <c r="H30" s="140">
        <v>317</v>
      </c>
      <c r="I30" s="115">
        <v>32</v>
      </c>
      <c r="J30" s="116">
        <v>10.094637223974763</v>
      </c>
    </row>
    <row r="31" spans="1:15" s="110" customFormat="1" ht="24.95" customHeight="1" x14ac:dyDescent="0.2">
      <c r="A31" s="193" t="s">
        <v>167</v>
      </c>
      <c r="B31" s="199" t="s">
        <v>168</v>
      </c>
      <c r="C31" s="113">
        <v>3.3389450056116723</v>
      </c>
      <c r="D31" s="115">
        <v>238</v>
      </c>
      <c r="E31" s="114">
        <v>212</v>
      </c>
      <c r="F31" s="114">
        <v>287</v>
      </c>
      <c r="G31" s="114">
        <v>203</v>
      </c>
      <c r="H31" s="140">
        <v>223</v>
      </c>
      <c r="I31" s="115">
        <v>15</v>
      </c>
      <c r="J31" s="116">
        <v>6.7264573991031389</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0.51907968574635244</v>
      </c>
      <c r="D34" s="115">
        <v>37</v>
      </c>
      <c r="E34" s="114">
        <v>30</v>
      </c>
      <c r="F34" s="114">
        <v>32</v>
      </c>
      <c r="G34" s="114">
        <v>38</v>
      </c>
      <c r="H34" s="140">
        <v>29</v>
      </c>
      <c r="I34" s="115">
        <v>8</v>
      </c>
      <c r="J34" s="116">
        <v>27.586206896551722</v>
      </c>
    </row>
    <row r="35" spans="1:10" s="110" customFormat="1" ht="24.95" customHeight="1" x14ac:dyDescent="0.2">
      <c r="A35" s="292" t="s">
        <v>171</v>
      </c>
      <c r="B35" s="293" t="s">
        <v>172</v>
      </c>
      <c r="C35" s="113">
        <v>16.863075196408531</v>
      </c>
      <c r="D35" s="115">
        <v>1202</v>
      </c>
      <c r="E35" s="114">
        <v>1505</v>
      </c>
      <c r="F35" s="114">
        <v>1270</v>
      </c>
      <c r="G35" s="114">
        <v>1275</v>
      </c>
      <c r="H35" s="140">
        <v>1101</v>
      </c>
      <c r="I35" s="115">
        <v>101</v>
      </c>
      <c r="J35" s="116">
        <v>9.1734786557674841</v>
      </c>
    </row>
    <row r="36" spans="1:10" s="110" customFormat="1" ht="24.95" customHeight="1" x14ac:dyDescent="0.2">
      <c r="A36" s="294" t="s">
        <v>173</v>
      </c>
      <c r="B36" s="295" t="s">
        <v>174</v>
      </c>
      <c r="C36" s="125">
        <v>82.617845117845121</v>
      </c>
      <c r="D36" s="143">
        <v>5889</v>
      </c>
      <c r="E36" s="144">
        <v>5754</v>
      </c>
      <c r="F36" s="144">
        <v>6989</v>
      </c>
      <c r="G36" s="144">
        <v>6101</v>
      </c>
      <c r="H36" s="145">
        <v>5729</v>
      </c>
      <c r="I36" s="143">
        <v>160</v>
      </c>
      <c r="J36" s="146">
        <v>2.7928085180659803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7128</v>
      </c>
      <c r="F11" s="264">
        <v>7289</v>
      </c>
      <c r="G11" s="264">
        <v>8291</v>
      </c>
      <c r="H11" s="264">
        <v>7414</v>
      </c>
      <c r="I11" s="265">
        <v>6860</v>
      </c>
      <c r="J11" s="263">
        <v>268</v>
      </c>
      <c r="K11" s="266">
        <v>3.9067055393586005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19.865319865319865</v>
      </c>
      <c r="E13" s="115">
        <v>1416</v>
      </c>
      <c r="F13" s="114">
        <v>1361</v>
      </c>
      <c r="G13" s="114">
        <v>1743</v>
      </c>
      <c r="H13" s="114">
        <v>1461</v>
      </c>
      <c r="I13" s="140">
        <v>1351</v>
      </c>
      <c r="J13" s="115">
        <v>65</v>
      </c>
      <c r="K13" s="116">
        <v>4.8112509252405626</v>
      </c>
    </row>
    <row r="14" spans="1:15" ht="15.95" customHeight="1" x14ac:dyDescent="0.2">
      <c r="A14" s="306" t="s">
        <v>230</v>
      </c>
      <c r="B14" s="307"/>
      <c r="C14" s="308"/>
      <c r="D14" s="113">
        <v>45.31425364758698</v>
      </c>
      <c r="E14" s="115">
        <v>3230</v>
      </c>
      <c r="F14" s="114">
        <v>3496</v>
      </c>
      <c r="G14" s="114">
        <v>4270</v>
      </c>
      <c r="H14" s="114">
        <v>3396</v>
      </c>
      <c r="I14" s="140">
        <v>3211</v>
      </c>
      <c r="J14" s="115">
        <v>19</v>
      </c>
      <c r="K14" s="116">
        <v>0.59171597633136097</v>
      </c>
    </row>
    <row r="15" spans="1:15" ht="15.95" customHeight="1" x14ac:dyDescent="0.2">
      <c r="A15" s="306" t="s">
        <v>231</v>
      </c>
      <c r="B15" s="307"/>
      <c r="C15" s="308"/>
      <c r="D15" s="113">
        <v>11.770482603815937</v>
      </c>
      <c r="E15" s="115">
        <v>839</v>
      </c>
      <c r="F15" s="114">
        <v>905</v>
      </c>
      <c r="G15" s="114">
        <v>808</v>
      </c>
      <c r="H15" s="114">
        <v>1069</v>
      </c>
      <c r="I15" s="140">
        <v>862</v>
      </c>
      <c r="J15" s="115">
        <v>-23</v>
      </c>
      <c r="K15" s="116">
        <v>-2.6682134570765661</v>
      </c>
    </row>
    <row r="16" spans="1:15" ht="15.95" customHeight="1" x14ac:dyDescent="0.2">
      <c r="A16" s="306" t="s">
        <v>232</v>
      </c>
      <c r="B16" s="307"/>
      <c r="C16" s="308"/>
      <c r="D16" s="113">
        <v>23.021885521885523</v>
      </c>
      <c r="E16" s="115">
        <v>1641</v>
      </c>
      <c r="F16" s="114">
        <v>1523</v>
      </c>
      <c r="G16" s="114">
        <v>1394</v>
      </c>
      <c r="H16" s="114">
        <v>1479</v>
      </c>
      <c r="I16" s="140">
        <v>1428</v>
      </c>
      <c r="J16" s="115">
        <v>213</v>
      </c>
      <c r="K16" s="116">
        <v>14.915966386554622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0.77160493827160492</v>
      </c>
      <c r="E18" s="115">
        <v>55</v>
      </c>
      <c r="F18" s="114">
        <v>48</v>
      </c>
      <c r="G18" s="114">
        <v>56</v>
      </c>
      <c r="H18" s="114">
        <v>47</v>
      </c>
      <c r="I18" s="140">
        <v>46</v>
      </c>
      <c r="J18" s="115">
        <v>9</v>
      </c>
      <c r="K18" s="116">
        <v>19.565217391304348</v>
      </c>
    </row>
    <row r="19" spans="1:11" ht="14.1" customHeight="1" x14ac:dyDescent="0.2">
      <c r="A19" s="306" t="s">
        <v>235</v>
      </c>
      <c r="B19" s="307" t="s">
        <v>236</v>
      </c>
      <c r="C19" s="308"/>
      <c r="D19" s="113">
        <v>0.4208754208754209</v>
      </c>
      <c r="E19" s="115">
        <v>30</v>
      </c>
      <c r="F19" s="114">
        <v>25</v>
      </c>
      <c r="G19" s="114">
        <v>30</v>
      </c>
      <c r="H19" s="114">
        <v>22</v>
      </c>
      <c r="I19" s="140">
        <v>20</v>
      </c>
      <c r="J19" s="115">
        <v>10</v>
      </c>
      <c r="K19" s="116">
        <v>50</v>
      </c>
    </row>
    <row r="20" spans="1:11" ht="14.1" customHeight="1" x14ac:dyDescent="0.2">
      <c r="A20" s="306">
        <v>12</v>
      </c>
      <c r="B20" s="307" t="s">
        <v>237</v>
      </c>
      <c r="C20" s="308"/>
      <c r="D20" s="113">
        <v>1.27665544332211</v>
      </c>
      <c r="E20" s="115">
        <v>91</v>
      </c>
      <c r="F20" s="114">
        <v>26</v>
      </c>
      <c r="G20" s="114">
        <v>78</v>
      </c>
      <c r="H20" s="114">
        <v>87</v>
      </c>
      <c r="I20" s="140">
        <v>65</v>
      </c>
      <c r="J20" s="115">
        <v>26</v>
      </c>
      <c r="K20" s="116">
        <v>40</v>
      </c>
    </row>
    <row r="21" spans="1:11" ht="14.1" customHeight="1" x14ac:dyDescent="0.2">
      <c r="A21" s="306">
        <v>21</v>
      </c>
      <c r="B21" s="307" t="s">
        <v>238</v>
      </c>
      <c r="C21" s="308"/>
      <c r="D21" s="113">
        <v>0</v>
      </c>
      <c r="E21" s="115">
        <v>0</v>
      </c>
      <c r="F21" s="114" t="s">
        <v>513</v>
      </c>
      <c r="G21" s="114">
        <v>4</v>
      </c>
      <c r="H21" s="114" t="s">
        <v>513</v>
      </c>
      <c r="I21" s="140">
        <v>6</v>
      </c>
      <c r="J21" s="115">
        <v>-6</v>
      </c>
      <c r="K21" s="116">
        <v>-100</v>
      </c>
    </row>
    <row r="22" spans="1:11" ht="14.1" customHeight="1" x14ac:dyDescent="0.2">
      <c r="A22" s="306">
        <v>22</v>
      </c>
      <c r="B22" s="307" t="s">
        <v>239</v>
      </c>
      <c r="C22" s="308"/>
      <c r="D22" s="113">
        <v>0.64534231200897862</v>
      </c>
      <c r="E22" s="115">
        <v>46</v>
      </c>
      <c r="F22" s="114">
        <v>31</v>
      </c>
      <c r="G22" s="114">
        <v>66</v>
      </c>
      <c r="H22" s="114">
        <v>59</v>
      </c>
      <c r="I22" s="140">
        <v>54</v>
      </c>
      <c r="J22" s="115">
        <v>-8</v>
      </c>
      <c r="K22" s="116">
        <v>-14.814814814814815</v>
      </c>
    </row>
    <row r="23" spans="1:11" ht="14.1" customHeight="1" x14ac:dyDescent="0.2">
      <c r="A23" s="306">
        <v>23</v>
      </c>
      <c r="B23" s="307" t="s">
        <v>240</v>
      </c>
      <c r="C23" s="308"/>
      <c r="D23" s="113">
        <v>0.37878787878787878</v>
      </c>
      <c r="E23" s="115">
        <v>27</v>
      </c>
      <c r="F23" s="114">
        <v>25</v>
      </c>
      <c r="G23" s="114">
        <v>47</v>
      </c>
      <c r="H23" s="114">
        <v>52</v>
      </c>
      <c r="I23" s="140">
        <v>64</v>
      </c>
      <c r="J23" s="115">
        <v>-37</v>
      </c>
      <c r="K23" s="116">
        <v>-57.8125</v>
      </c>
    </row>
    <row r="24" spans="1:11" ht="14.1" customHeight="1" x14ac:dyDescent="0.2">
      <c r="A24" s="306">
        <v>24</v>
      </c>
      <c r="B24" s="307" t="s">
        <v>241</v>
      </c>
      <c r="C24" s="308"/>
      <c r="D24" s="113">
        <v>1.2065095398428731</v>
      </c>
      <c r="E24" s="115">
        <v>86</v>
      </c>
      <c r="F24" s="114">
        <v>69</v>
      </c>
      <c r="G24" s="114">
        <v>126</v>
      </c>
      <c r="H24" s="114">
        <v>60</v>
      </c>
      <c r="I24" s="140">
        <v>76</v>
      </c>
      <c r="J24" s="115">
        <v>10</v>
      </c>
      <c r="K24" s="116">
        <v>13.157894736842104</v>
      </c>
    </row>
    <row r="25" spans="1:11" ht="14.1" customHeight="1" x14ac:dyDescent="0.2">
      <c r="A25" s="306">
        <v>25</v>
      </c>
      <c r="B25" s="307" t="s">
        <v>242</v>
      </c>
      <c r="C25" s="308"/>
      <c r="D25" s="113">
        <v>3.8159371492704826</v>
      </c>
      <c r="E25" s="115">
        <v>272</v>
      </c>
      <c r="F25" s="114">
        <v>479</v>
      </c>
      <c r="G25" s="114">
        <v>270</v>
      </c>
      <c r="H25" s="114">
        <v>211</v>
      </c>
      <c r="I25" s="140">
        <v>231</v>
      </c>
      <c r="J25" s="115">
        <v>41</v>
      </c>
      <c r="K25" s="116">
        <v>17.748917748917748</v>
      </c>
    </row>
    <row r="26" spans="1:11" ht="14.1" customHeight="1" x14ac:dyDescent="0.2">
      <c r="A26" s="306">
        <v>26</v>
      </c>
      <c r="B26" s="307" t="s">
        <v>243</v>
      </c>
      <c r="C26" s="308"/>
      <c r="D26" s="113">
        <v>1.8658810325476993</v>
      </c>
      <c r="E26" s="115">
        <v>133</v>
      </c>
      <c r="F26" s="114">
        <v>101</v>
      </c>
      <c r="G26" s="114">
        <v>163</v>
      </c>
      <c r="H26" s="114">
        <v>88</v>
      </c>
      <c r="I26" s="140">
        <v>118</v>
      </c>
      <c r="J26" s="115">
        <v>15</v>
      </c>
      <c r="K26" s="116">
        <v>12.711864406779661</v>
      </c>
    </row>
    <row r="27" spans="1:11" ht="14.1" customHeight="1" x14ac:dyDescent="0.2">
      <c r="A27" s="306">
        <v>27</v>
      </c>
      <c r="B27" s="307" t="s">
        <v>244</v>
      </c>
      <c r="C27" s="308"/>
      <c r="D27" s="113">
        <v>1.8658810325476993</v>
      </c>
      <c r="E27" s="115">
        <v>133</v>
      </c>
      <c r="F27" s="114">
        <v>235</v>
      </c>
      <c r="G27" s="114">
        <v>93</v>
      </c>
      <c r="H27" s="114">
        <v>107</v>
      </c>
      <c r="I27" s="140">
        <v>128</v>
      </c>
      <c r="J27" s="115">
        <v>5</v>
      </c>
      <c r="K27" s="116">
        <v>3.90625</v>
      </c>
    </row>
    <row r="28" spans="1:11" ht="14.1" customHeight="1" x14ac:dyDescent="0.2">
      <c r="A28" s="306">
        <v>28</v>
      </c>
      <c r="B28" s="307" t="s">
        <v>245</v>
      </c>
      <c r="C28" s="308"/>
      <c r="D28" s="113">
        <v>8.4175084175084181E-2</v>
      </c>
      <c r="E28" s="115">
        <v>6</v>
      </c>
      <c r="F28" s="114">
        <v>5</v>
      </c>
      <c r="G28" s="114" t="s">
        <v>513</v>
      </c>
      <c r="H28" s="114">
        <v>12</v>
      </c>
      <c r="I28" s="140" t="s">
        <v>513</v>
      </c>
      <c r="J28" s="115" t="s">
        <v>513</v>
      </c>
      <c r="K28" s="116" t="s">
        <v>513</v>
      </c>
    </row>
    <row r="29" spans="1:11" ht="14.1" customHeight="1" x14ac:dyDescent="0.2">
      <c r="A29" s="306">
        <v>29</v>
      </c>
      <c r="B29" s="307" t="s">
        <v>246</v>
      </c>
      <c r="C29" s="308"/>
      <c r="D29" s="113">
        <v>3.4792368125701461</v>
      </c>
      <c r="E29" s="115">
        <v>248</v>
      </c>
      <c r="F29" s="114">
        <v>243</v>
      </c>
      <c r="G29" s="114">
        <v>280</v>
      </c>
      <c r="H29" s="114">
        <v>269</v>
      </c>
      <c r="I29" s="140">
        <v>253</v>
      </c>
      <c r="J29" s="115">
        <v>-5</v>
      </c>
      <c r="K29" s="116">
        <v>-1.9762845849802371</v>
      </c>
    </row>
    <row r="30" spans="1:11" ht="14.1" customHeight="1" x14ac:dyDescent="0.2">
      <c r="A30" s="306" t="s">
        <v>247</v>
      </c>
      <c r="B30" s="307" t="s">
        <v>248</v>
      </c>
      <c r="C30" s="308"/>
      <c r="D30" s="113" t="s">
        <v>513</v>
      </c>
      <c r="E30" s="115" t="s">
        <v>513</v>
      </c>
      <c r="F30" s="114" t="s">
        <v>513</v>
      </c>
      <c r="G30" s="114" t="s">
        <v>513</v>
      </c>
      <c r="H30" s="114" t="s">
        <v>513</v>
      </c>
      <c r="I30" s="140">
        <v>23</v>
      </c>
      <c r="J30" s="115" t="s">
        <v>513</v>
      </c>
      <c r="K30" s="116" t="s">
        <v>513</v>
      </c>
    </row>
    <row r="31" spans="1:11" ht="14.1" customHeight="1" x14ac:dyDescent="0.2">
      <c r="A31" s="306" t="s">
        <v>249</v>
      </c>
      <c r="B31" s="307" t="s">
        <v>250</v>
      </c>
      <c r="C31" s="308"/>
      <c r="D31" s="113">
        <v>3.0162738496071828</v>
      </c>
      <c r="E31" s="115">
        <v>215</v>
      </c>
      <c r="F31" s="114">
        <v>221</v>
      </c>
      <c r="G31" s="114">
        <v>253</v>
      </c>
      <c r="H31" s="114">
        <v>244</v>
      </c>
      <c r="I31" s="140">
        <v>230</v>
      </c>
      <c r="J31" s="115">
        <v>-15</v>
      </c>
      <c r="K31" s="116">
        <v>-6.5217391304347823</v>
      </c>
    </row>
    <row r="32" spans="1:11" ht="14.1" customHeight="1" x14ac:dyDescent="0.2">
      <c r="A32" s="306">
        <v>31</v>
      </c>
      <c r="B32" s="307" t="s">
        <v>251</v>
      </c>
      <c r="C32" s="308"/>
      <c r="D32" s="113">
        <v>0.51907968574635244</v>
      </c>
      <c r="E32" s="115">
        <v>37</v>
      </c>
      <c r="F32" s="114">
        <v>32</v>
      </c>
      <c r="G32" s="114">
        <v>32</v>
      </c>
      <c r="H32" s="114">
        <v>26</v>
      </c>
      <c r="I32" s="140">
        <v>41</v>
      </c>
      <c r="J32" s="115">
        <v>-4</v>
      </c>
      <c r="K32" s="116">
        <v>-9.7560975609756095</v>
      </c>
    </row>
    <row r="33" spans="1:11" ht="14.1" customHeight="1" x14ac:dyDescent="0.2">
      <c r="A33" s="306">
        <v>32</v>
      </c>
      <c r="B33" s="307" t="s">
        <v>252</v>
      </c>
      <c r="C33" s="308"/>
      <c r="D33" s="113">
        <v>3.3670033670033672</v>
      </c>
      <c r="E33" s="115">
        <v>240</v>
      </c>
      <c r="F33" s="114">
        <v>146</v>
      </c>
      <c r="G33" s="114">
        <v>241</v>
      </c>
      <c r="H33" s="114">
        <v>201</v>
      </c>
      <c r="I33" s="140">
        <v>212</v>
      </c>
      <c r="J33" s="115">
        <v>28</v>
      </c>
      <c r="K33" s="116">
        <v>13.20754716981132</v>
      </c>
    </row>
    <row r="34" spans="1:11" ht="14.1" customHeight="1" x14ac:dyDescent="0.2">
      <c r="A34" s="306">
        <v>33</v>
      </c>
      <c r="B34" s="307" t="s">
        <v>253</v>
      </c>
      <c r="C34" s="308"/>
      <c r="D34" s="113">
        <v>0.9960718294051627</v>
      </c>
      <c r="E34" s="115">
        <v>71</v>
      </c>
      <c r="F34" s="114">
        <v>36</v>
      </c>
      <c r="G34" s="114">
        <v>79</v>
      </c>
      <c r="H34" s="114">
        <v>83</v>
      </c>
      <c r="I34" s="140">
        <v>96</v>
      </c>
      <c r="J34" s="115">
        <v>-25</v>
      </c>
      <c r="K34" s="116">
        <v>-26.041666666666668</v>
      </c>
    </row>
    <row r="35" spans="1:11" ht="14.1" customHeight="1" x14ac:dyDescent="0.2">
      <c r="A35" s="306">
        <v>34</v>
      </c>
      <c r="B35" s="307" t="s">
        <v>254</v>
      </c>
      <c r="C35" s="308"/>
      <c r="D35" s="113">
        <v>1.3327721661054994</v>
      </c>
      <c r="E35" s="115">
        <v>95</v>
      </c>
      <c r="F35" s="114">
        <v>78</v>
      </c>
      <c r="G35" s="114">
        <v>107</v>
      </c>
      <c r="H35" s="114">
        <v>93</v>
      </c>
      <c r="I35" s="140">
        <v>103</v>
      </c>
      <c r="J35" s="115">
        <v>-8</v>
      </c>
      <c r="K35" s="116">
        <v>-7.766990291262136</v>
      </c>
    </row>
    <row r="36" spans="1:11" ht="14.1" customHeight="1" x14ac:dyDescent="0.2">
      <c r="A36" s="306">
        <v>41</v>
      </c>
      <c r="B36" s="307" t="s">
        <v>255</v>
      </c>
      <c r="C36" s="308"/>
      <c r="D36" s="113">
        <v>1.0521885521885521</v>
      </c>
      <c r="E36" s="115">
        <v>75</v>
      </c>
      <c r="F36" s="114">
        <v>46</v>
      </c>
      <c r="G36" s="114">
        <v>62</v>
      </c>
      <c r="H36" s="114">
        <v>53</v>
      </c>
      <c r="I36" s="140">
        <v>51</v>
      </c>
      <c r="J36" s="115">
        <v>24</v>
      </c>
      <c r="K36" s="116">
        <v>47.058823529411768</v>
      </c>
    </row>
    <row r="37" spans="1:11" ht="14.1" customHeight="1" x14ac:dyDescent="0.2">
      <c r="A37" s="306">
        <v>42</v>
      </c>
      <c r="B37" s="307" t="s">
        <v>256</v>
      </c>
      <c r="C37" s="308"/>
      <c r="D37" s="113">
        <v>0.1122334455667789</v>
      </c>
      <c r="E37" s="115">
        <v>8</v>
      </c>
      <c r="F37" s="114" t="s">
        <v>513</v>
      </c>
      <c r="G37" s="114">
        <v>4</v>
      </c>
      <c r="H37" s="114" t="s">
        <v>513</v>
      </c>
      <c r="I37" s="140">
        <v>10</v>
      </c>
      <c r="J37" s="115">
        <v>-2</v>
      </c>
      <c r="K37" s="116">
        <v>-20</v>
      </c>
    </row>
    <row r="38" spans="1:11" ht="14.1" customHeight="1" x14ac:dyDescent="0.2">
      <c r="A38" s="306">
        <v>43</v>
      </c>
      <c r="B38" s="307" t="s">
        <v>257</v>
      </c>
      <c r="C38" s="308"/>
      <c r="D38" s="113">
        <v>3.5493827160493829</v>
      </c>
      <c r="E38" s="115">
        <v>253</v>
      </c>
      <c r="F38" s="114">
        <v>231</v>
      </c>
      <c r="G38" s="114">
        <v>284</v>
      </c>
      <c r="H38" s="114">
        <v>243</v>
      </c>
      <c r="I38" s="140">
        <v>263</v>
      </c>
      <c r="J38" s="115">
        <v>-10</v>
      </c>
      <c r="K38" s="116">
        <v>-3.8022813688212929</v>
      </c>
    </row>
    <row r="39" spans="1:11" ht="14.1" customHeight="1" x14ac:dyDescent="0.2">
      <c r="A39" s="306">
        <v>51</v>
      </c>
      <c r="B39" s="307" t="s">
        <v>258</v>
      </c>
      <c r="C39" s="308"/>
      <c r="D39" s="113">
        <v>3.6054994388327724</v>
      </c>
      <c r="E39" s="115">
        <v>257</v>
      </c>
      <c r="F39" s="114">
        <v>296</v>
      </c>
      <c r="G39" s="114">
        <v>332</v>
      </c>
      <c r="H39" s="114">
        <v>370</v>
      </c>
      <c r="I39" s="140">
        <v>367</v>
      </c>
      <c r="J39" s="115">
        <v>-110</v>
      </c>
      <c r="K39" s="116">
        <v>-29.972752043596731</v>
      </c>
    </row>
    <row r="40" spans="1:11" ht="14.1" customHeight="1" x14ac:dyDescent="0.2">
      <c r="A40" s="306" t="s">
        <v>259</v>
      </c>
      <c r="B40" s="307" t="s">
        <v>260</v>
      </c>
      <c r="C40" s="308"/>
      <c r="D40" s="113">
        <v>3.0723905723905722</v>
      </c>
      <c r="E40" s="115">
        <v>219</v>
      </c>
      <c r="F40" s="114">
        <v>244</v>
      </c>
      <c r="G40" s="114">
        <v>290</v>
      </c>
      <c r="H40" s="114">
        <v>287</v>
      </c>
      <c r="I40" s="140">
        <v>236</v>
      </c>
      <c r="J40" s="115">
        <v>-17</v>
      </c>
      <c r="K40" s="116">
        <v>-7.2033898305084749</v>
      </c>
    </row>
    <row r="41" spans="1:11" ht="14.1" customHeight="1" x14ac:dyDescent="0.2">
      <c r="A41" s="306"/>
      <c r="B41" s="307" t="s">
        <v>261</v>
      </c>
      <c r="C41" s="308"/>
      <c r="D41" s="113">
        <v>2.8338945005611671</v>
      </c>
      <c r="E41" s="115">
        <v>202</v>
      </c>
      <c r="F41" s="114">
        <v>207</v>
      </c>
      <c r="G41" s="114">
        <v>219</v>
      </c>
      <c r="H41" s="114">
        <v>201</v>
      </c>
      <c r="I41" s="140">
        <v>211</v>
      </c>
      <c r="J41" s="115">
        <v>-9</v>
      </c>
      <c r="K41" s="116">
        <v>-4.2654028436018958</v>
      </c>
    </row>
    <row r="42" spans="1:11" ht="14.1" customHeight="1" x14ac:dyDescent="0.2">
      <c r="A42" s="306">
        <v>52</v>
      </c>
      <c r="B42" s="307" t="s">
        <v>262</v>
      </c>
      <c r="C42" s="308"/>
      <c r="D42" s="113">
        <v>3.0303030303030303</v>
      </c>
      <c r="E42" s="115">
        <v>216</v>
      </c>
      <c r="F42" s="114">
        <v>184</v>
      </c>
      <c r="G42" s="114">
        <v>210</v>
      </c>
      <c r="H42" s="114">
        <v>149</v>
      </c>
      <c r="I42" s="140">
        <v>200</v>
      </c>
      <c r="J42" s="115">
        <v>16</v>
      </c>
      <c r="K42" s="116">
        <v>8</v>
      </c>
    </row>
    <row r="43" spans="1:11" ht="14.1" customHeight="1" x14ac:dyDescent="0.2">
      <c r="A43" s="306" t="s">
        <v>263</v>
      </c>
      <c r="B43" s="307" t="s">
        <v>264</v>
      </c>
      <c r="C43" s="308"/>
      <c r="D43" s="113">
        <v>2.7637485970819302</v>
      </c>
      <c r="E43" s="115">
        <v>197</v>
      </c>
      <c r="F43" s="114">
        <v>175</v>
      </c>
      <c r="G43" s="114">
        <v>194</v>
      </c>
      <c r="H43" s="114">
        <v>135</v>
      </c>
      <c r="I43" s="140">
        <v>183</v>
      </c>
      <c r="J43" s="115">
        <v>14</v>
      </c>
      <c r="K43" s="116">
        <v>7.6502732240437155</v>
      </c>
    </row>
    <row r="44" spans="1:11" ht="14.1" customHeight="1" x14ac:dyDescent="0.2">
      <c r="A44" s="306">
        <v>53</v>
      </c>
      <c r="B44" s="307" t="s">
        <v>265</v>
      </c>
      <c r="C44" s="308"/>
      <c r="D44" s="113">
        <v>0.93995510662177328</v>
      </c>
      <c r="E44" s="115">
        <v>67</v>
      </c>
      <c r="F44" s="114">
        <v>112</v>
      </c>
      <c r="G44" s="114">
        <v>69</v>
      </c>
      <c r="H44" s="114">
        <v>69</v>
      </c>
      <c r="I44" s="140">
        <v>97</v>
      </c>
      <c r="J44" s="115">
        <v>-30</v>
      </c>
      <c r="K44" s="116">
        <v>-30.927835051546392</v>
      </c>
    </row>
    <row r="45" spans="1:11" ht="14.1" customHeight="1" x14ac:dyDescent="0.2">
      <c r="A45" s="306" t="s">
        <v>266</v>
      </c>
      <c r="B45" s="307" t="s">
        <v>267</v>
      </c>
      <c r="C45" s="308"/>
      <c r="D45" s="113">
        <v>0.92592592592592593</v>
      </c>
      <c r="E45" s="115">
        <v>66</v>
      </c>
      <c r="F45" s="114">
        <v>110</v>
      </c>
      <c r="G45" s="114">
        <v>65</v>
      </c>
      <c r="H45" s="114">
        <v>65</v>
      </c>
      <c r="I45" s="140">
        <v>93</v>
      </c>
      <c r="J45" s="115">
        <v>-27</v>
      </c>
      <c r="K45" s="116">
        <v>-29.032258064516128</v>
      </c>
    </row>
    <row r="46" spans="1:11" ht="14.1" customHeight="1" x14ac:dyDescent="0.2">
      <c r="A46" s="306">
        <v>54</v>
      </c>
      <c r="B46" s="307" t="s">
        <v>268</v>
      </c>
      <c r="C46" s="308"/>
      <c r="D46" s="113">
        <v>3.6195286195286194</v>
      </c>
      <c r="E46" s="115">
        <v>258</v>
      </c>
      <c r="F46" s="114">
        <v>239</v>
      </c>
      <c r="G46" s="114">
        <v>410</v>
      </c>
      <c r="H46" s="114">
        <v>258</v>
      </c>
      <c r="I46" s="140">
        <v>259</v>
      </c>
      <c r="J46" s="115">
        <v>-1</v>
      </c>
      <c r="K46" s="116">
        <v>-0.38610038610038611</v>
      </c>
    </row>
    <row r="47" spans="1:11" ht="14.1" customHeight="1" x14ac:dyDescent="0.2">
      <c r="A47" s="306">
        <v>61</v>
      </c>
      <c r="B47" s="307" t="s">
        <v>269</v>
      </c>
      <c r="C47" s="308"/>
      <c r="D47" s="113">
        <v>3.6756453423120088</v>
      </c>
      <c r="E47" s="115">
        <v>262</v>
      </c>
      <c r="F47" s="114">
        <v>280</v>
      </c>
      <c r="G47" s="114">
        <v>243</v>
      </c>
      <c r="H47" s="114">
        <v>395</v>
      </c>
      <c r="I47" s="140">
        <v>324</v>
      </c>
      <c r="J47" s="115">
        <v>-62</v>
      </c>
      <c r="K47" s="116">
        <v>-19.135802469135804</v>
      </c>
    </row>
    <row r="48" spans="1:11" ht="14.1" customHeight="1" x14ac:dyDescent="0.2">
      <c r="A48" s="306">
        <v>62</v>
      </c>
      <c r="B48" s="307" t="s">
        <v>270</v>
      </c>
      <c r="C48" s="308"/>
      <c r="D48" s="113">
        <v>5.6257014590347927</v>
      </c>
      <c r="E48" s="115">
        <v>401</v>
      </c>
      <c r="F48" s="114">
        <v>402</v>
      </c>
      <c r="G48" s="114">
        <v>505</v>
      </c>
      <c r="H48" s="114">
        <v>626</v>
      </c>
      <c r="I48" s="140">
        <v>386</v>
      </c>
      <c r="J48" s="115">
        <v>15</v>
      </c>
      <c r="K48" s="116">
        <v>3.8860103626943006</v>
      </c>
    </row>
    <row r="49" spans="1:11" ht="14.1" customHeight="1" x14ac:dyDescent="0.2">
      <c r="A49" s="306">
        <v>63</v>
      </c>
      <c r="B49" s="307" t="s">
        <v>271</v>
      </c>
      <c r="C49" s="308"/>
      <c r="D49" s="113">
        <v>3.6195286195286194</v>
      </c>
      <c r="E49" s="115">
        <v>258</v>
      </c>
      <c r="F49" s="114">
        <v>331</v>
      </c>
      <c r="G49" s="114">
        <v>372</v>
      </c>
      <c r="H49" s="114">
        <v>261</v>
      </c>
      <c r="I49" s="140">
        <v>304</v>
      </c>
      <c r="J49" s="115">
        <v>-46</v>
      </c>
      <c r="K49" s="116">
        <v>-15.131578947368421</v>
      </c>
    </row>
    <row r="50" spans="1:11" ht="14.1" customHeight="1" x14ac:dyDescent="0.2">
      <c r="A50" s="306" t="s">
        <v>272</v>
      </c>
      <c r="B50" s="307" t="s">
        <v>273</v>
      </c>
      <c r="C50" s="308"/>
      <c r="D50" s="113">
        <v>0.82772166105499434</v>
      </c>
      <c r="E50" s="115">
        <v>59</v>
      </c>
      <c r="F50" s="114">
        <v>41</v>
      </c>
      <c r="G50" s="114">
        <v>103</v>
      </c>
      <c r="H50" s="114">
        <v>54</v>
      </c>
      <c r="I50" s="140">
        <v>55</v>
      </c>
      <c r="J50" s="115">
        <v>4</v>
      </c>
      <c r="K50" s="116">
        <v>7.2727272727272725</v>
      </c>
    </row>
    <row r="51" spans="1:11" ht="14.1" customHeight="1" x14ac:dyDescent="0.2">
      <c r="A51" s="306" t="s">
        <v>274</v>
      </c>
      <c r="B51" s="307" t="s">
        <v>275</v>
      </c>
      <c r="C51" s="308"/>
      <c r="D51" s="113">
        <v>2.4130190796857462</v>
      </c>
      <c r="E51" s="115">
        <v>172</v>
      </c>
      <c r="F51" s="114">
        <v>221</v>
      </c>
      <c r="G51" s="114">
        <v>214</v>
      </c>
      <c r="H51" s="114">
        <v>180</v>
      </c>
      <c r="I51" s="140">
        <v>216</v>
      </c>
      <c r="J51" s="115">
        <v>-44</v>
      </c>
      <c r="K51" s="116">
        <v>-20.37037037037037</v>
      </c>
    </row>
    <row r="52" spans="1:11" ht="14.1" customHeight="1" x14ac:dyDescent="0.2">
      <c r="A52" s="306">
        <v>71</v>
      </c>
      <c r="B52" s="307" t="s">
        <v>276</v>
      </c>
      <c r="C52" s="308"/>
      <c r="D52" s="113">
        <v>22.348484848484848</v>
      </c>
      <c r="E52" s="115">
        <v>1593</v>
      </c>
      <c r="F52" s="114">
        <v>1478</v>
      </c>
      <c r="G52" s="114">
        <v>1535</v>
      </c>
      <c r="H52" s="114">
        <v>1407</v>
      </c>
      <c r="I52" s="140">
        <v>1514</v>
      </c>
      <c r="J52" s="115">
        <v>79</v>
      </c>
      <c r="K52" s="116">
        <v>5.2179656538969619</v>
      </c>
    </row>
    <row r="53" spans="1:11" ht="14.1" customHeight="1" x14ac:dyDescent="0.2">
      <c r="A53" s="306" t="s">
        <v>277</v>
      </c>
      <c r="B53" s="307" t="s">
        <v>278</v>
      </c>
      <c r="C53" s="308"/>
      <c r="D53" s="113">
        <v>11.503928170594838</v>
      </c>
      <c r="E53" s="115">
        <v>820</v>
      </c>
      <c r="F53" s="114">
        <v>757</v>
      </c>
      <c r="G53" s="114">
        <v>768</v>
      </c>
      <c r="H53" s="114">
        <v>662</v>
      </c>
      <c r="I53" s="140">
        <v>792</v>
      </c>
      <c r="J53" s="115">
        <v>28</v>
      </c>
      <c r="K53" s="116">
        <v>3.5353535353535355</v>
      </c>
    </row>
    <row r="54" spans="1:11" ht="14.1" customHeight="1" x14ac:dyDescent="0.2">
      <c r="A54" s="306" t="s">
        <v>279</v>
      </c>
      <c r="B54" s="307" t="s">
        <v>280</v>
      </c>
      <c r="C54" s="308"/>
      <c r="D54" s="113">
        <v>8.627946127946128</v>
      </c>
      <c r="E54" s="115">
        <v>615</v>
      </c>
      <c r="F54" s="114">
        <v>572</v>
      </c>
      <c r="G54" s="114">
        <v>640</v>
      </c>
      <c r="H54" s="114">
        <v>601</v>
      </c>
      <c r="I54" s="140">
        <v>574</v>
      </c>
      <c r="J54" s="115">
        <v>41</v>
      </c>
      <c r="K54" s="116">
        <v>7.1428571428571432</v>
      </c>
    </row>
    <row r="55" spans="1:11" ht="14.1" customHeight="1" x14ac:dyDescent="0.2">
      <c r="A55" s="306">
        <v>72</v>
      </c>
      <c r="B55" s="307" t="s">
        <v>281</v>
      </c>
      <c r="C55" s="308"/>
      <c r="D55" s="113">
        <v>4.7979797979797976</v>
      </c>
      <c r="E55" s="115">
        <v>342</v>
      </c>
      <c r="F55" s="114">
        <v>288</v>
      </c>
      <c r="G55" s="114">
        <v>350</v>
      </c>
      <c r="H55" s="114">
        <v>300</v>
      </c>
      <c r="I55" s="140">
        <v>293</v>
      </c>
      <c r="J55" s="115">
        <v>49</v>
      </c>
      <c r="K55" s="116">
        <v>16.723549488054609</v>
      </c>
    </row>
    <row r="56" spans="1:11" ht="14.1" customHeight="1" x14ac:dyDescent="0.2">
      <c r="A56" s="306" t="s">
        <v>282</v>
      </c>
      <c r="B56" s="307" t="s">
        <v>283</v>
      </c>
      <c r="C56" s="308"/>
      <c r="D56" s="113">
        <v>2.6655443322109988</v>
      </c>
      <c r="E56" s="115">
        <v>190</v>
      </c>
      <c r="F56" s="114">
        <v>130</v>
      </c>
      <c r="G56" s="114">
        <v>217</v>
      </c>
      <c r="H56" s="114">
        <v>146</v>
      </c>
      <c r="I56" s="140">
        <v>172</v>
      </c>
      <c r="J56" s="115">
        <v>18</v>
      </c>
      <c r="K56" s="116">
        <v>10.465116279069768</v>
      </c>
    </row>
    <row r="57" spans="1:11" ht="14.1" customHeight="1" x14ac:dyDescent="0.2">
      <c r="A57" s="306" t="s">
        <v>284</v>
      </c>
      <c r="B57" s="307" t="s">
        <v>285</v>
      </c>
      <c r="C57" s="308"/>
      <c r="D57" s="113">
        <v>1.5712682379349046</v>
      </c>
      <c r="E57" s="115">
        <v>112</v>
      </c>
      <c r="F57" s="114">
        <v>127</v>
      </c>
      <c r="G57" s="114">
        <v>83</v>
      </c>
      <c r="H57" s="114">
        <v>125</v>
      </c>
      <c r="I57" s="140">
        <v>93</v>
      </c>
      <c r="J57" s="115">
        <v>19</v>
      </c>
      <c r="K57" s="116">
        <v>20.43010752688172</v>
      </c>
    </row>
    <row r="58" spans="1:11" ht="14.1" customHeight="1" x14ac:dyDescent="0.2">
      <c r="A58" s="306">
        <v>73</v>
      </c>
      <c r="B58" s="307" t="s">
        <v>286</v>
      </c>
      <c r="C58" s="308"/>
      <c r="D58" s="113">
        <v>1.5151515151515151</v>
      </c>
      <c r="E58" s="115">
        <v>108</v>
      </c>
      <c r="F58" s="114">
        <v>103</v>
      </c>
      <c r="G58" s="114">
        <v>167</v>
      </c>
      <c r="H58" s="114">
        <v>135</v>
      </c>
      <c r="I58" s="140">
        <v>109</v>
      </c>
      <c r="J58" s="115">
        <v>-1</v>
      </c>
      <c r="K58" s="116">
        <v>-0.91743119266055051</v>
      </c>
    </row>
    <row r="59" spans="1:11" ht="14.1" customHeight="1" x14ac:dyDescent="0.2">
      <c r="A59" s="306" t="s">
        <v>287</v>
      </c>
      <c r="B59" s="307" t="s">
        <v>288</v>
      </c>
      <c r="C59" s="308"/>
      <c r="D59" s="113">
        <v>0.98204264870931535</v>
      </c>
      <c r="E59" s="115">
        <v>70</v>
      </c>
      <c r="F59" s="114">
        <v>65</v>
      </c>
      <c r="G59" s="114">
        <v>118</v>
      </c>
      <c r="H59" s="114">
        <v>85</v>
      </c>
      <c r="I59" s="140">
        <v>63</v>
      </c>
      <c r="J59" s="115">
        <v>7</v>
      </c>
      <c r="K59" s="116">
        <v>11.111111111111111</v>
      </c>
    </row>
    <row r="60" spans="1:11" ht="14.1" customHeight="1" x14ac:dyDescent="0.2">
      <c r="A60" s="306">
        <v>81</v>
      </c>
      <c r="B60" s="307" t="s">
        <v>289</v>
      </c>
      <c r="C60" s="308"/>
      <c r="D60" s="113">
        <v>7.8423120089786753</v>
      </c>
      <c r="E60" s="115">
        <v>559</v>
      </c>
      <c r="F60" s="114">
        <v>833</v>
      </c>
      <c r="G60" s="114">
        <v>728</v>
      </c>
      <c r="H60" s="114">
        <v>873</v>
      </c>
      <c r="I60" s="140">
        <v>436</v>
      </c>
      <c r="J60" s="115">
        <v>123</v>
      </c>
      <c r="K60" s="116">
        <v>28.211009174311926</v>
      </c>
    </row>
    <row r="61" spans="1:11" ht="14.1" customHeight="1" x14ac:dyDescent="0.2">
      <c r="A61" s="306" t="s">
        <v>290</v>
      </c>
      <c r="B61" s="307" t="s">
        <v>291</v>
      </c>
      <c r="C61" s="308"/>
      <c r="D61" s="113">
        <v>2.3148148148148149</v>
      </c>
      <c r="E61" s="115">
        <v>165</v>
      </c>
      <c r="F61" s="114">
        <v>122</v>
      </c>
      <c r="G61" s="114">
        <v>277</v>
      </c>
      <c r="H61" s="114">
        <v>148</v>
      </c>
      <c r="I61" s="140">
        <v>121</v>
      </c>
      <c r="J61" s="115">
        <v>44</v>
      </c>
      <c r="K61" s="116">
        <v>36.363636363636367</v>
      </c>
    </row>
    <row r="62" spans="1:11" ht="14.1" customHeight="1" x14ac:dyDescent="0.2">
      <c r="A62" s="306" t="s">
        <v>292</v>
      </c>
      <c r="B62" s="307" t="s">
        <v>293</v>
      </c>
      <c r="C62" s="308"/>
      <c r="D62" s="113">
        <v>2.3428731762065094</v>
      </c>
      <c r="E62" s="115">
        <v>167</v>
      </c>
      <c r="F62" s="114">
        <v>505</v>
      </c>
      <c r="G62" s="114">
        <v>256</v>
      </c>
      <c r="H62" s="114">
        <v>256</v>
      </c>
      <c r="I62" s="140">
        <v>127</v>
      </c>
      <c r="J62" s="115">
        <v>40</v>
      </c>
      <c r="K62" s="116">
        <v>31.496062992125985</v>
      </c>
    </row>
    <row r="63" spans="1:11" ht="14.1" customHeight="1" x14ac:dyDescent="0.2">
      <c r="A63" s="306"/>
      <c r="B63" s="307" t="s">
        <v>294</v>
      </c>
      <c r="C63" s="308"/>
      <c r="D63" s="113">
        <v>1.9640852974186307</v>
      </c>
      <c r="E63" s="115">
        <v>140</v>
      </c>
      <c r="F63" s="114">
        <v>466</v>
      </c>
      <c r="G63" s="114">
        <v>229</v>
      </c>
      <c r="H63" s="114">
        <v>237</v>
      </c>
      <c r="I63" s="140">
        <v>106</v>
      </c>
      <c r="J63" s="115">
        <v>34</v>
      </c>
      <c r="K63" s="116">
        <v>32.075471698113205</v>
      </c>
    </row>
    <row r="64" spans="1:11" ht="14.1" customHeight="1" x14ac:dyDescent="0.2">
      <c r="A64" s="306" t="s">
        <v>295</v>
      </c>
      <c r="B64" s="307" t="s">
        <v>296</v>
      </c>
      <c r="C64" s="308"/>
      <c r="D64" s="113">
        <v>1.0942760942760943</v>
      </c>
      <c r="E64" s="115">
        <v>78</v>
      </c>
      <c r="F64" s="114">
        <v>55</v>
      </c>
      <c r="G64" s="114">
        <v>53</v>
      </c>
      <c r="H64" s="114">
        <v>63</v>
      </c>
      <c r="I64" s="140">
        <v>59</v>
      </c>
      <c r="J64" s="115">
        <v>19</v>
      </c>
      <c r="K64" s="116">
        <v>32.203389830508478</v>
      </c>
    </row>
    <row r="65" spans="1:11" ht="14.1" customHeight="1" x14ac:dyDescent="0.2">
      <c r="A65" s="306" t="s">
        <v>297</v>
      </c>
      <c r="B65" s="307" t="s">
        <v>298</v>
      </c>
      <c r="C65" s="308"/>
      <c r="D65" s="113">
        <v>0.6874298540965208</v>
      </c>
      <c r="E65" s="115">
        <v>49</v>
      </c>
      <c r="F65" s="114">
        <v>63</v>
      </c>
      <c r="G65" s="114">
        <v>49</v>
      </c>
      <c r="H65" s="114">
        <v>42</v>
      </c>
      <c r="I65" s="140">
        <v>49</v>
      </c>
      <c r="J65" s="115">
        <v>0</v>
      </c>
      <c r="K65" s="116">
        <v>0</v>
      </c>
    </row>
    <row r="66" spans="1:11" ht="14.1" customHeight="1" x14ac:dyDescent="0.2">
      <c r="A66" s="306">
        <v>82</v>
      </c>
      <c r="B66" s="307" t="s">
        <v>299</v>
      </c>
      <c r="C66" s="308"/>
      <c r="D66" s="113">
        <v>2.9601571268237934</v>
      </c>
      <c r="E66" s="115">
        <v>211</v>
      </c>
      <c r="F66" s="114">
        <v>304</v>
      </c>
      <c r="G66" s="114">
        <v>327</v>
      </c>
      <c r="H66" s="114">
        <v>175</v>
      </c>
      <c r="I66" s="140">
        <v>180</v>
      </c>
      <c r="J66" s="115">
        <v>31</v>
      </c>
      <c r="K66" s="116">
        <v>17.222222222222221</v>
      </c>
    </row>
    <row r="67" spans="1:11" ht="14.1" customHeight="1" x14ac:dyDescent="0.2">
      <c r="A67" s="306" t="s">
        <v>300</v>
      </c>
      <c r="B67" s="307" t="s">
        <v>301</v>
      </c>
      <c r="C67" s="308"/>
      <c r="D67" s="113">
        <v>1.8378226711560044</v>
      </c>
      <c r="E67" s="115">
        <v>131</v>
      </c>
      <c r="F67" s="114">
        <v>220</v>
      </c>
      <c r="G67" s="114">
        <v>211</v>
      </c>
      <c r="H67" s="114">
        <v>126</v>
      </c>
      <c r="I67" s="140">
        <v>106</v>
      </c>
      <c r="J67" s="115">
        <v>25</v>
      </c>
      <c r="K67" s="116">
        <v>23.584905660377359</v>
      </c>
    </row>
    <row r="68" spans="1:11" ht="14.1" customHeight="1" x14ac:dyDescent="0.2">
      <c r="A68" s="306" t="s">
        <v>302</v>
      </c>
      <c r="B68" s="307" t="s">
        <v>303</v>
      </c>
      <c r="C68" s="308"/>
      <c r="D68" s="113">
        <v>0.63131313131313127</v>
      </c>
      <c r="E68" s="115">
        <v>45</v>
      </c>
      <c r="F68" s="114">
        <v>45</v>
      </c>
      <c r="G68" s="114">
        <v>65</v>
      </c>
      <c r="H68" s="114">
        <v>27</v>
      </c>
      <c r="I68" s="140">
        <v>32</v>
      </c>
      <c r="J68" s="115">
        <v>13</v>
      </c>
      <c r="K68" s="116">
        <v>40.625</v>
      </c>
    </row>
    <row r="69" spans="1:11" ht="14.1" customHeight="1" x14ac:dyDescent="0.2">
      <c r="A69" s="306">
        <v>83</v>
      </c>
      <c r="B69" s="307" t="s">
        <v>304</v>
      </c>
      <c r="C69" s="308"/>
      <c r="D69" s="113">
        <v>4.0544332210998881</v>
      </c>
      <c r="E69" s="115">
        <v>289</v>
      </c>
      <c r="F69" s="114">
        <v>258</v>
      </c>
      <c r="G69" s="114">
        <v>460</v>
      </c>
      <c r="H69" s="114">
        <v>210</v>
      </c>
      <c r="I69" s="140">
        <v>226</v>
      </c>
      <c r="J69" s="115">
        <v>63</v>
      </c>
      <c r="K69" s="116">
        <v>27.876106194690266</v>
      </c>
    </row>
    <row r="70" spans="1:11" ht="14.1" customHeight="1" x14ac:dyDescent="0.2">
      <c r="A70" s="306" t="s">
        <v>305</v>
      </c>
      <c r="B70" s="307" t="s">
        <v>306</v>
      </c>
      <c r="C70" s="308"/>
      <c r="D70" s="113">
        <v>3.3249158249158248</v>
      </c>
      <c r="E70" s="115">
        <v>237</v>
      </c>
      <c r="F70" s="114">
        <v>219</v>
      </c>
      <c r="G70" s="114">
        <v>409</v>
      </c>
      <c r="H70" s="114">
        <v>164</v>
      </c>
      <c r="I70" s="140">
        <v>191</v>
      </c>
      <c r="J70" s="115">
        <v>46</v>
      </c>
      <c r="K70" s="116">
        <v>24.083769633507853</v>
      </c>
    </row>
    <row r="71" spans="1:11" ht="14.1" customHeight="1" x14ac:dyDescent="0.2">
      <c r="A71" s="306"/>
      <c r="B71" s="307" t="s">
        <v>307</v>
      </c>
      <c r="C71" s="308"/>
      <c r="D71" s="113">
        <v>1.7536475869809203</v>
      </c>
      <c r="E71" s="115">
        <v>125</v>
      </c>
      <c r="F71" s="114">
        <v>107</v>
      </c>
      <c r="G71" s="114">
        <v>283</v>
      </c>
      <c r="H71" s="114">
        <v>93</v>
      </c>
      <c r="I71" s="140">
        <v>120</v>
      </c>
      <c r="J71" s="115">
        <v>5</v>
      </c>
      <c r="K71" s="116">
        <v>4.166666666666667</v>
      </c>
    </row>
    <row r="72" spans="1:11" ht="14.1" customHeight="1" x14ac:dyDescent="0.2">
      <c r="A72" s="306">
        <v>84</v>
      </c>
      <c r="B72" s="307" t="s">
        <v>308</v>
      </c>
      <c r="C72" s="308"/>
      <c r="D72" s="113">
        <v>1.8658810325476993</v>
      </c>
      <c r="E72" s="115">
        <v>133</v>
      </c>
      <c r="F72" s="114">
        <v>76</v>
      </c>
      <c r="G72" s="114">
        <v>247</v>
      </c>
      <c r="H72" s="114">
        <v>56</v>
      </c>
      <c r="I72" s="140">
        <v>113</v>
      </c>
      <c r="J72" s="115">
        <v>20</v>
      </c>
      <c r="K72" s="116">
        <v>17.699115044247787</v>
      </c>
    </row>
    <row r="73" spans="1:11" ht="14.1" customHeight="1" x14ac:dyDescent="0.2">
      <c r="A73" s="306" t="s">
        <v>309</v>
      </c>
      <c r="B73" s="307" t="s">
        <v>310</v>
      </c>
      <c r="C73" s="308"/>
      <c r="D73" s="113">
        <v>1.1924803591470259</v>
      </c>
      <c r="E73" s="115">
        <v>85</v>
      </c>
      <c r="F73" s="114">
        <v>36</v>
      </c>
      <c r="G73" s="114">
        <v>172</v>
      </c>
      <c r="H73" s="114">
        <v>19</v>
      </c>
      <c r="I73" s="140">
        <v>62</v>
      </c>
      <c r="J73" s="115">
        <v>23</v>
      </c>
      <c r="K73" s="116">
        <v>37.096774193548384</v>
      </c>
    </row>
    <row r="74" spans="1:11" ht="14.1" customHeight="1" x14ac:dyDescent="0.2">
      <c r="A74" s="306" t="s">
        <v>311</v>
      </c>
      <c r="B74" s="307" t="s">
        <v>312</v>
      </c>
      <c r="C74" s="308"/>
      <c r="D74" s="113">
        <v>0.23849607182940516</v>
      </c>
      <c r="E74" s="115">
        <v>17</v>
      </c>
      <c r="F74" s="114">
        <v>13</v>
      </c>
      <c r="G74" s="114">
        <v>26</v>
      </c>
      <c r="H74" s="114">
        <v>7</v>
      </c>
      <c r="I74" s="140">
        <v>18</v>
      </c>
      <c r="J74" s="115">
        <v>-1</v>
      </c>
      <c r="K74" s="116">
        <v>-5.5555555555555554</v>
      </c>
    </row>
    <row r="75" spans="1:11" ht="14.1" customHeight="1" x14ac:dyDescent="0.2">
      <c r="A75" s="306" t="s">
        <v>313</v>
      </c>
      <c r="B75" s="307" t="s">
        <v>314</v>
      </c>
      <c r="C75" s="308"/>
      <c r="D75" s="113" t="s">
        <v>513</v>
      </c>
      <c r="E75" s="115" t="s">
        <v>513</v>
      </c>
      <c r="F75" s="114">
        <v>4</v>
      </c>
      <c r="G75" s="114" t="s">
        <v>513</v>
      </c>
      <c r="H75" s="114" t="s">
        <v>513</v>
      </c>
      <c r="I75" s="140">
        <v>8</v>
      </c>
      <c r="J75" s="115" t="s">
        <v>513</v>
      </c>
      <c r="K75" s="116" t="s">
        <v>513</v>
      </c>
    </row>
    <row r="76" spans="1:11" ht="14.1" customHeight="1" x14ac:dyDescent="0.2">
      <c r="A76" s="306">
        <v>91</v>
      </c>
      <c r="B76" s="307" t="s">
        <v>315</v>
      </c>
      <c r="C76" s="308"/>
      <c r="D76" s="113">
        <v>0.39281705948372614</v>
      </c>
      <c r="E76" s="115">
        <v>28</v>
      </c>
      <c r="F76" s="114">
        <v>19</v>
      </c>
      <c r="G76" s="114">
        <v>21</v>
      </c>
      <c r="H76" s="114">
        <v>28</v>
      </c>
      <c r="I76" s="140">
        <v>27</v>
      </c>
      <c r="J76" s="115">
        <v>1</v>
      </c>
      <c r="K76" s="116">
        <v>3.7037037037037037</v>
      </c>
    </row>
    <row r="77" spans="1:11" ht="14.1" customHeight="1" x14ac:dyDescent="0.2">
      <c r="A77" s="306">
        <v>92</v>
      </c>
      <c r="B77" s="307" t="s">
        <v>316</v>
      </c>
      <c r="C77" s="308"/>
      <c r="D77" s="113">
        <v>3.4231200897867566</v>
      </c>
      <c r="E77" s="115">
        <v>244</v>
      </c>
      <c r="F77" s="114">
        <v>226</v>
      </c>
      <c r="G77" s="114">
        <v>212</v>
      </c>
      <c r="H77" s="114">
        <v>371</v>
      </c>
      <c r="I77" s="140">
        <v>176</v>
      </c>
      <c r="J77" s="115">
        <v>68</v>
      </c>
      <c r="K77" s="116">
        <v>38.636363636363633</v>
      </c>
    </row>
    <row r="78" spans="1:11" ht="14.1" customHeight="1" x14ac:dyDescent="0.2">
      <c r="A78" s="306">
        <v>93</v>
      </c>
      <c r="B78" s="307" t="s">
        <v>317</v>
      </c>
      <c r="C78" s="308"/>
      <c r="D78" s="113">
        <v>0.1122334455667789</v>
      </c>
      <c r="E78" s="115">
        <v>8</v>
      </c>
      <c r="F78" s="114">
        <v>5</v>
      </c>
      <c r="G78" s="114">
        <v>15</v>
      </c>
      <c r="H78" s="114">
        <v>7</v>
      </c>
      <c r="I78" s="140">
        <v>9</v>
      </c>
      <c r="J78" s="115">
        <v>-1</v>
      </c>
      <c r="K78" s="116">
        <v>-11.111111111111111</v>
      </c>
    </row>
    <row r="79" spans="1:11" ht="14.1" customHeight="1" x14ac:dyDescent="0.2">
      <c r="A79" s="306">
        <v>94</v>
      </c>
      <c r="B79" s="307" t="s">
        <v>318</v>
      </c>
      <c r="C79" s="308"/>
      <c r="D79" s="113">
        <v>0.22446689113355781</v>
      </c>
      <c r="E79" s="115">
        <v>16</v>
      </c>
      <c r="F79" s="114">
        <v>14</v>
      </c>
      <c r="G79" s="114">
        <v>17</v>
      </c>
      <c r="H79" s="114">
        <v>18</v>
      </c>
      <c r="I79" s="140">
        <v>10</v>
      </c>
      <c r="J79" s="115">
        <v>6</v>
      </c>
      <c r="K79" s="116">
        <v>60</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t="s">
        <v>513</v>
      </c>
      <c r="E81" s="143" t="s">
        <v>513</v>
      </c>
      <c r="F81" s="144">
        <v>4</v>
      </c>
      <c r="G81" s="144">
        <v>76</v>
      </c>
      <c r="H81" s="144">
        <v>9</v>
      </c>
      <c r="I81" s="145">
        <v>8</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8028</v>
      </c>
      <c r="E11" s="114">
        <v>7355</v>
      </c>
      <c r="F11" s="114">
        <v>7171</v>
      </c>
      <c r="G11" s="114">
        <v>7154</v>
      </c>
      <c r="H11" s="140">
        <v>6978</v>
      </c>
      <c r="I11" s="115">
        <v>1050</v>
      </c>
      <c r="J11" s="116">
        <v>15.047291487532243</v>
      </c>
    </row>
    <row r="12" spans="1:15" s="110" customFormat="1" ht="24.95" customHeight="1" x14ac:dyDescent="0.2">
      <c r="A12" s="193" t="s">
        <v>132</v>
      </c>
      <c r="B12" s="194" t="s">
        <v>133</v>
      </c>
      <c r="C12" s="113">
        <v>0.38614848031888388</v>
      </c>
      <c r="D12" s="115">
        <v>31</v>
      </c>
      <c r="E12" s="114">
        <v>29</v>
      </c>
      <c r="F12" s="114">
        <v>36</v>
      </c>
      <c r="G12" s="114">
        <v>30</v>
      </c>
      <c r="H12" s="140">
        <v>30</v>
      </c>
      <c r="I12" s="115">
        <v>1</v>
      </c>
      <c r="J12" s="116">
        <v>3.3333333333333335</v>
      </c>
    </row>
    <row r="13" spans="1:15" s="110" customFormat="1" ht="24.95" customHeight="1" x14ac:dyDescent="0.2">
      <c r="A13" s="193" t="s">
        <v>134</v>
      </c>
      <c r="B13" s="199" t="s">
        <v>214</v>
      </c>
      <c r="C13" s="113">
        <v>0.19930244145490783</v>
      </c>
      <c r="D13" s="115">
        <v>16</v>
      </c>
      <c r="E13" s="114">
        <v>17</v>
      </c>
      <c r="F13" s="114">
        <v>15</v>
      </c>
      <c r="G13" s="114">
        <v>14</v>
      </c>
      <c r="H13" s="140">
        <v>13</v>
      </c>
      <c r="I13" s="115">
        <v>3</v>
      </c>
      <c r="J13" s="116">
        <v>23.076923076923077</v>
      </c>
    </row>
    <row r="14" spans="1:15" s="287" customFormat="1" ht="24.95" customHeight="1" x14ac:dyDescent="0.2">
      <c r="A14" s="193" t="s">
        <v>215</v>
      </c>
      <c r="B14" s="199" t="s">
        <v>137</v>
      </c>
      <c r="C14" s="113">
        <v>8.9561534628799198</v>
      </c>
      <c r="D14" s="115">
        <v>719</v>
      </c>
      <c r="E14" s="114">
        <v>1230</v>
      </c>
      <c r="F14" s="114">
        <v>599</v>
      </c>
      <c r="G14" s="114">
        <v>603</v>
      </c>
      <c r="H14" s="140">
        <v>742</v>
      </c>
      <c r="I14" s="115">
        <v>-23</v>
      </c>
      <c r="J14" s="116">
        <v>-3.0997304582210243</v>
      </c>
      <c r="K14" s="110"/>
      <c r="L14" s="110"/>
      <c r="M14" s="110"/>
      <c r="N14" s="110"/>
      <c r="O14" s="110"/>
    </row>
    <row r="15" spans="1:15" s="110" customFormat="1" ht="24.95" customHeight="1" x14ac:dyDescent="0.2">
      <c r="A15" s="193" t="s">
        <v>216</v>
      </c>
      <c r="B15" s="199" t="s">
        <v>217</v>
      </c>
      <c r="C15" s="113">
        <v>3.4753363228699552</v>
      </c>
      <c r="D15" s="115">
        <v>279</v>
      </c>
      <c r="E15" s="114">
        <v>211</v>
      </c>
      <c r="F15" s="114">
        <v>231</v>
      </c>
      <c r="G15" s="114">
        <v>215</v>
      </c>
      <c r="H15" s="140">
        <v>237</v>
      </c>
      <c r="I15" s="115">
        <v>42</v>
      </c>
      <c r="J15" s="116">
        <v>17.721518987341771</v>
      </c>
    </row>
    <row r="16" spans="1:15" s="287" customFormat="1" ht="24.95" customHeight="1" x14ac:dyDescent="0.2">
      <c r="A16" s="193" t="s">
        <v>218</v>
      </c>
      <c r="B16" s="199" t="s">
        <v>141</v>
      </c>
      <c r="C16" s="113">
        <v>4.9451918285999001</v>
      </c>
      <c r="D16" s="115">
        <v>397</v>
      </c>
      <c r="E16" s="114">
        <v>985</v>
      </c>
      <c r="F16" s="114">
        <v>331</v>
      </c>
      <c r="G16" s="114">
        <v>360</v>
      </c>
      <c r="H16" s="140">
        <v>470</v>
      </c>
      <c r="I16" s="115">
        <v>-73</v>
      </c>
      <c r="J16" s="116">
        <v>-15.531914893617021</v>
      </c>
      <c r="K16" s="110"/>
      <c r="L16" s="110"/>
      <c r="M16" s="110"/>
      <c r="N16" s="110"/>
      <c r="O16" s="110"/>
    </row>
    <row r="17" spans="1:15" s="110" customFormat="1" ht="24.95" customHeight="1" x14ac:dyDescent="0.2">
      <c r="A17" s="193" t="s">
        <v>142</v>
      </c>
      <c r="B17" s="199" t="s">
        <v>220</v>
      </c>
      <c r="C17" s="113">
        <v>0.53562531141006475</v>
      </c>
      <c r="D17" s="115">
        <v>43</v>
      </c>
      <c r="E17" s="114">
        <v>34</v>
      </c>
      <c r="F17" s="114">
        <v>37</v>
      </c>
      <c r="G17" s="114">
        <v>28</v>
      </c>
      <c r="H17" s="140">
        <v>35</v>
      </c>
      <c r="I17" s="115">
        <v>8</v>
      </c>
      <c r="J17" s="116">
        <v>22.857142857142858</v>
      </c>
    </row>
    <row r="18" spans="1:15" s="287" customFormat="1" ht="24.95" customHeight="1" x14ac:dyDescent="0.2">
      <c r="A18" s="201" t="s">
        <v>144</v>
      </c>
      <c r="B18" s="202" t="s">
        <v>145</v>
      </c>
      <c r="C18" s="113">
        <v>5.5057299451918285</v>
      </c>
      <c r="D18" s="115">
        <v>442</v>
      </c>
      <c r="E18" s="114">
        <v>364</v>
      </c>
      <c r="F18" s="114">
        <v>366</v>
      </c>
      <c r="G18" s="114">
        <v>368</v>
      </c>
      <c r="H18" s="140">
        <v>413</v>
      </c>
      <c r="I18" s="115">
        <v>29</v>
      </c>
      <c r="J18" s="116">
        <v>7.021791767554479</v>
      </c>
      <c r="K18" s="110"/>
      <c r="L18" s="110"/>
      <c r="M18" s="110"/>
      <c r="N18" s="110"/>
      <c r="O18" s="110"/>
    </row>
    <row r="19" spans="1:15" s="110" customFormat="1" ht="24.95" customHeight="1" x14ac:dyDescent="0.2">
      <c r="A19" s="193" t="s">
        <v>146</v>
      </c>
      <c r="B19" s="199" t="s">
        <v>147</v>
      </c>
      <c r="C19" s="113">
        <v>13.054309915296463</v>
      </c>
      <c r="D19" s="115">
        <v>1048</v>
      </c>
      <c r="E19" s="114">
        <v>774</v>
      </c>
      <c r="F19" s="114">
        <v>932</v>
      </c>
      <c r="G19" s="114">
        <v>903</v>
      </c>
      <c r="H19" s="140">
        <v>947</v>
      </c>
      <c r="I19" s="115">
        <v>101</v>
      </c>
      <c r="J19" s="116">
        <v>10.665258711721226</v>
      </c>
    </row>
    <row r="20" spans="1:15" s="287" customFormat="1" ht="24.95" customHeight="1" x14ac:dyDescent="0.2">
      <c r="A20" s="193" t="s">
        <v>148</v>
      </c>
      <c r="B20" s="199" t="s">
        <v>149</v>
      </c>
      <c r="C20" s="113">
        <v>3.7244643746885902</v>
      </c>
      <c r="D20" s="115">
        <v>299</v>
      </c>
      <c r="E20" s="114">
        <v>401</v>
      </c>
      <c r="F20" s="114">
        <v>279</v>
      </c>
      <c r="G20" s="114">
        <v>219</v>
      </c>
      <c r="H20" s="140">
        <v>246</v>
      </c>
      <c r="I20" s="115">
        <v>53</v>
      </c>
      <c r="J20" s="116">
        <v>21.54471544715447</v>
      </c>
      <c r="K20" s="110"/>
      <c r="L20" s="110"/>
      <c r="M20" s="110"/>
      <c r="N20" s="110"/>
      <c r="O20" s="110"/>
    </row>
    <row r="21" spans="1:15" s="110" customFormat="1" ht="24.95" customHeight="1" x14ac:dyDescent="0.2">
      <c r="A21" s="201" t="s">
        <v>150</v>
      </c>
      <c r="B21" s="202" t="s">
        <v>151</v>
      </c>
      <c r="C21" s="113">
        <v>7.5236671649227702</v>
      </c>
      <c r="D21" s="115">
        <v>604</v>
      </c>
      <c r="E21" s="114">
        <v>536</v>
      </c>
      <c r="F21" s="114">
        <v>571</v>
      </c>
      <c r="G21" s="114">
        <v>523</v>
      </c>
      <c r="H21" s="140">
        <v>570</v>
      </c>
      <c r="I21" s="115">
        <v>34</v>
      </c>
      <c r="J21" s="116">
        <v>5.9649122807017543</v>
      </c>
    </row>
    <row r="22" spans="1:15" s="110" customFormat="1" ht="24.95" customHeight="1" x14ac:dyDescent="0.2">
      <c r="A22" s="201" t="s">
        <v>152</v>
      </c>
      <c r="B22" s="199" t="s">
        <v>153</v>
      </c>
      <c r="C22" s="113">
        <v>3.7867463876432486</v>
      </c>
      <c r="D22" s="115">
        <v>304</v>
      </c>
      <c r="E22" s="114">
        <v>280</v>
      </c>
      <c r="F22" s="114">
        <v>311</v>
      </c>
      <c r="G22" s="114">
        <v>292</v>
      </c>
      <c r="H22" s="140">
        <v>285</v>
      </c>
      <c r="I22" s="115">
        <v>19</v>
      </c>
      <c r="J22" s="116">
        <v>6.666666666666667</v>
      </c>
    </row>
    <row r="23" spans="1:15" s="110" customFormat="1" ht="24.95" customHeight="1" x14ac:dyDescent="0.2">
      <c r="A23" s="193" t="s">
        <v>154</v>
      </c>
      <c r="B23" s="199" t="s">
        <v>155</v>
      </c>
      <c r="C23" s="113">
        <v>3.5999003487792725</v>
      </c>
      <c r="D23" s="115">
        <v>289</v>
      </c>
      <c r="E23" s="114">
        <v>204</v>
      </c>
      <c r="F23" s="114">
        <v>205</v>
      </c>
      <c r="G23" s="114">
        <v>217</v>
      </c>
      <c r="H23" s="140">
        <v>383</v>
      </c>
      <c r="I23" s="115">
        <v>-94</v>
      </c>
      <c r="J23" s="116">
        <v>-24.543080939947782</v>
      </c>
    </row>
    <row r="24" spans="1:15" s="110" customFormat="1" ht="24.95" customHeight="1" x14ac:dyDescent="0.2">
      <c r="A24" s="193" t="s">
        <v>156</v>
      </c>
      <c r="B24" s="199" t="s">
        <v>221</v>
      </c>
      <c r="C24" s="113">
        <v>14.798206278026905</v>
      </c>
      <c r="D24" s="115">
        <v>1188</v>
      </c>
      <c r="E24" s="114">
        <v>1057</v>
      </c>
      <c r="F24" s="114">
        <v>1145</v>
      </c>
      <c r="G24" s="114">
        <v>1725</v>
      </c>
      <c r="H24" s="140">
        <v>1175</v>
      </c>
      <c r="I24" s="115">
        <v>13</v>
      </c>
      <c r="J24" s="116">
        <v>1.1063829787234043</v>
      </c>
    </row>
    <row r="25" spans="1:15" s="110" customFormat="1" ht="24.95" customHeight="1" x14ac:dyDescent="0.2">
      <c r="A25" s="193" t="s">
        <v>222</v>
      </c>
      <c r="B25" s="204" t="s">
        <v>159</v>
      </c>
      <c r="C25" s="113">
        <v>14.187842551071251</v>
      </c>
      <c r="D25" s="115">
        <v>1139</v>
      </c>
      <c r="E25" s="114">
        <v>682</v>
      </c>
      <c r="F25" s="114">
        <v>552</v>
      </c>
      <c r="G25" s="114">
        <v>445</v>
      </c>
      <c r="H25" s="140">
        <v>406</v>
      </c>
      <c r="I25" s="115">
        <v>733</v>
      </c>
      <c r="J25" s="116">
        <v>180.54187192118226</v>
      </c>
    </row>
    <row r="26" spans="1:15" s="110" customFormat="1" ht="24.95" customHeight="1" x14ac:dyDescent="0.2">
      <c r="A26" s="201">
        <v>782.78300000000002</v>
      </c>
      <c r="B26" s="203" t="s">
        <v>160</v>
      </c>
      <c r="C26" s="113">
        <v>4.8455406078724463</v>
      </c>
      <c r="D26" s="115">
        <v>389</v>
      </c>
      <c r="E26" s="114">
        <v>374</v>
      </c>
      <c r="F26" s="114">
        <v>396</v>
      </c>
      <c r="G26" s="114">
        <v>441</v>
      </c>
      <c r="H26" s="140">
        <v>429</v>
      </c>
      <c r="I26" s="115">
        <v>-40</v>
      </c>
      <c r="J26" s="116">
        <v>-9.3240093240093245</v>
      </c>
    </row>
    <row r="27" spans="1:15" s="110" customFormat="1" ht="24.95" customHeight="1" x14ac:dyDescent="0.2">
      <c r="A27" s="193" t="s">
        <v>161</v>
      </c>
      <c r="B27" s="199" t="s">
        <v>162</v>
      </c>
      <c r="C27" s="113">
        <v>1.905829596412556</v>
      </c>
      <c r="D27" s="115">
        <v>153</v>
      </c>
      <c r="E27" s="114">
        <v>125</v>
      </c>
      <c r="F27" s="114">
        <v>209</v>
      </c>
      <c r="G27" s="114">
        <v>164</v>
      </c>
      <c r="H27" s="140">
        <v>126</v>
      </c>
      <c r="I27" s="115">
        <v>27</v>
      </c>
      <c r="J27" s="116">
        <v>21.428571428571427</v>
      </c>
    </row>
    <row r="28" spans="1:15" s="110" customFormat="1" ht="24.95" customHeight="1" x14ac:dyDescent="0.2">
      <c r="A28" s="193" t="s">
        <v>163</v>
      </c>
      <c r="B28" s="199" t="s">
        <v>164</v>
      </c>
      <c r="C28" s="113">
        <v>3.9611360239162932</v>
      </c>
      <c r="D28" s="115">
        <v>318</v>
      </c>
      <c r="E28" s="114">
        <v>294</v>
      </c>
      <c r="F28" s="114">
        <v>433</v>
      </c>
      <c r="G28" s="114">
        <v>196</v>
      </c>
      <c r="H28" s="140">
        <v>200</v>
      </c>
      <c r="I28" s="115">
        <v>118</v>
      </c>
      <c r="J28" s="116">
        <v>59</v>
      </c>
    </row>
    <row r="29" spans="1:15" s="110" customFormat="1" ht="24.95" customHeight="1" x14ac:dyDescent="0.2">
      <c r="A29" s="193">
        <v>86</v>
      </c>
      <c r="B29" s="199" t="s">
        <v>165</v>
      </c>
      <c r="C29" s="113">
        <v>5.7050323866467361</v>
      </c>
      <c r="D29" s="115">
        <v>458</v>
      </c>
      <c r="E29" s="114">
        <v>357</v>
      </c>
      <c r="F29" s="114">
        <v>430</v>
      </c>
      <c r="G29" s="114">
        <v>430</v>
      </c>
      <c r="H29" s="140">
        <v>388</v>
      </c>
      <c r="I29" s="115">
        <v>70</v>
      </c>
      <c r="J29" s="116">
        <v>18.041237113402062</v>
      </c>
    </row>
    <row r="30" spans="1:15" s="110" customFormat="1" ht="24.95" customHeight="1" x14ac:dyDescent="0.2">
      <c r="A30" s="193">
        <v>87.88</v>
      </c>
      <c r="B30" s="204" t="s">
        <v>166</v>
      </c>
      <c r="C30" s="113">
        <v>4.3597409068261088</v>
      </c>
      <c r="D30" s="115">
        <v>350</v>
      </c>
      <c r="E30" s="114">
        <v>403</v>
      </c>
      <c r="F30" s="114">
        <v>458</v>
      </c>
      <c r="G30" s="114">
        <v>378</v>
      </c>
      <c r="H30" s="140">
        <v>326</v>
      </c>
      <c r="I30" s="115">
        <v>24</v>
      </c>
      <c r="J30" s="116">
        <v>7.3619631901840492</v>
      </c>
    </row>
    <row r="31" spans="1:15" s="110" customFormat="1" ht="24.95" customHeight="1" x14ac:dyDescent="0.2">
      <c r="A31" s="193" t="s">
        <v>167</v>
      </c>
      <c r="B31" s="199" t="s">
        <v>168</v>
      </c>
      <c r="C31" s="113">
        <v>3.5002491280518186</v>
      </c>
      <c r="D31" s="115">
        <v>281</v>
      </c>
      <c r="E31" s="114">
        <v>228</v>
      </c>
      <c r="F31" s="114">
        <v>234</v>
      </c>
      <c r="G31" s="114">
        <v>206</v>
      </c>
      <c r="H31" s="140">
        <v>299</v>
      </c>
      <c r="I31" s="115">
        <v>-18</v>
      </c>
      <c r="J31" s="116">
        <v>-6.0200668896321075</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0.38614848031888388</v>
      </c>
      <c r="D34" s="115">
        <v>31</v>
      </c>
      <c r="E34" s="114">
        <v>29</v>
      </c>
      <c r="F34" s="114">
        <v>36</v>
      </c>
      <c r="G34" s="114">
        <v>30</v>
      </c>
      <c r="H34" s="140">
        <v>30</v>
      </c>
      <c r="I34" s="115">
        <v>1</v>
      </c>
      <c r="J34" s="116">
        <v>3.3333333333333335</v>
      </c>
    </row>
    <row r="35" spans="1:10" s="110" customFormat="1" ht="24.95" customHeight="1" x14ac:dyDescent="0.2">
      <c r="A35" s="292" t="s">
        <v>171</v>
      </c>
      <c r="B35" s="293" t="s">
        <v>172</v>
      </c>
      <c r="C35" s="113">
        <v>14.661185849526657</v>
      </c>
      <c r="D35" s="115">
        <v>1177</v>
      </c>
      <c r="E35" s="114">
        <v>1611</v>
      </c>
      <c r="F35" s="114">
        <v>980</v>
      </c>
      <c r="G35" s="114">
        <v>985</v>
      </c>
      <c r="H35" s="140">
        <v>1168</v>
      </c>
      <c r="I35" s="115">
        <v>9</v>
      </c>
      <c r="J35" s="116">
        <v>0.77054794520547942</v>
      </c>
    </row>
    <row r="36" spans="1:10" s="110" customFormat="1" ht="24.95" customHeight="1" x14ac:dyDescent="0.2">
      <c r="A36" s="294" t="s">
        <v>173</v>
      </c>
      <c r="B36" s="295" t="s">
        <v>174</v>
      </c>
      <c r="C36" s="125">
        <v>84.95266567015446</v>
      </c>
      <c r="D36" s="143">
        <v>6820</v>
      </c>
      <c r="E36" s="144">
        <v>5715</v>
      </c>
      <c r="F36" s="144">
        <v>6155</v>
      </c>
      <c r="G36" s="144">
        <v>6139</v>
      </c>
      <c r="H36" s="145">
        <v>5780</v>
      </c>
      <c r="I36" s="143">
        <v>1040</v>
      </c>
      <c r="J36" s="146">
        <v>17.993079584775085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8028</v>
      </c>
      <c r="F11" s="264">
        <v>7355</v>
      </c>
      <c r="G11" s="264">
        <v>7171</v>
      </c>
      <c r="H11" s="264">
        <v>7154</v>
      </c>
      <c r="I11" s="265">
        <v>6978</v>
      </c>
      <c r="J11" s="263">
        <v>1050</v>
      </c>
      <c r="K11" s="266">
        <v>15.047291487532243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16.068759342301941</v>
      </c>
      <c r="E13" s="115">
        <v>1290</v>
      </c>
      <c r="F13" s="114">
        <v>1453</v>
      </c>
      <c r="G13" s="114">
        <v>1643</v>
      </c>
      <c r="H13" s="114">
        <v>1336</v>
      </c>
      <c r="I13" s="140">
        <v>1302</v>
      </c>
      <c r="J13" s="115">
        <v>-12</v>
      </c>
      <c r="K13" s="116">
        <v>-0.92165898617511521</v>
      </c>
    </row>
    <row r="14" spans="1:17" ht="15.95" customHeight="1" x14ac:dyDescent="0.2">
      <c r="A14" s="306" t="s">
        <v>230</v>
      </c>
      <c r="B14" s="307"/>
      <c r="C14" s="308"/>
      <c r="D14" s="113">
        <v>49.289985052316894</v>
      </c>
      <c r="E14" s="115">
        <v>3957</v>
      </c>
      <c r="F14" s="114">
        <v>3580</v>
      </c>
      <c r="G14" s="114">
        <v>3503</v>
      </c>
      <c r="H14" s="114">
        <v>3503</v>
      </c>
      <c r="I14" s="140">
        <v>3499</v>
      </c>
      <c r="J14" s="115">
        <v>458</v>
      </c>
      <c r="K14" s="116">
        <v>13.089454129751358</v>
      </c>
    </row>
    <row r="15" spans="1:17" ht="15.95" customHeight="1" x14ac:dyDescent="0.2">
      <c r="A15" s="306" t="s">
        <v>231</v>
      </c>
      <c r="B15" s="307"/>
      <c r="C15" s="308"/>
      <c r="D15" s="113">
        <v>14.760837070254111</v>
      </c>
      <c r="E15" s="115">
        <v>1185</v>
      </c>
      <c r="F15" s="114">
        <v>951</v>
      </c>
      <c r="G15" s="114">
        <v>726</v>
      </c>
      <c r="H15" s="114">
        <v>1040</v>
      </c>
      <c r="I15" s="140">
        <v>829</v>
      </c>
      <c r="J15" s="115">
        <v>356</v>
      </c>
      <c r="K15" s="116">
        <v>42.943305186972253</v>
      </c>
    </row>
    <row r="16" spans="1:17" ht="15.95" customHeight="1" x14ac:dyDescent="0.2">
      <c r="A16" s="306" t="s">
        <v>232</v>
      </c>
      <c r="B16" s="307"/>
      <c r="C16" s="308"/>
      <c r="D16" s="113">
        <v>19.743398106626806</v>
      </c>
      <c r="E16" s="115">
        <v>1585</v>
      </c>
      <c r="F16" s="114">
        <v>1363</v>
      </c>
      <c r="G16" s="114">
        <v>1262</v>
      </c>
      <c r="H16" s="114">
        <v>1246</v>
      </c>
      <c r="I16" s="140">
        <v>1331</v>
      </c>
      <c r="J16" s="115">
        <v>254</v>
      </c>
      <c r="K16" s="116">
        <v>19.083395942900076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0.59790732436472349</v>
      </c>
      <c r="E18" s="115">
        <v>48</v>
      </c>
      <c r="F18" s="114">
        <v>41</v>
      </c>
      <c r="G18" s="114">
        <v>44</v>
      </c>
      <c r="H18" s="114">
        <v>56</v>
      </c>
      <c r="I18" s="140">
        <v>39</v>
      </c>
      <c r="J18" s="115">
        <v>9</v>
      </c>
      <c r="K18" s="116">
        <v>23.076923076923077</v>
      </c>
    </row>
    <row r="19" spans="1:11" ht="14.1" customHeight="1" x14ac:dyDescent="0.2">
      <c r="A19" s="306" t="s">
        <v>235</v>
      </c>
      <c r="B19" s="307" t="s">
        <v>236</v>
      </c>
      <c r="C19" s="308"/>
      <c r="D19" s="113">
        <v>0.22421524663677131</v>
      </c>
      <c r="E19" s="115">
        <v>18</v>
      </c>
      <c r="F19" s="114">
        <v>25</v>
      </c>
      <c r="G19" s="114">
        <v>25</v>
      </c>
      <c r="H19" s="114">
        <v>21</v>
      </c>
      <c r="I19" s="140">
        <v>19</v>
      </c>
      <c r="J19" s="115">
        <v>-1</v>
      </c>
      <c r="K19" s="116">
        <v>-5.2631578947368425</v>
      </c>
    </row>
    <row r="20" spans="1:11" ht="14.1" customHeight="1" x14ac:dyDescent="0.2">
      <c r="A20" s="306">
        <v>12</v>
      </c>
      <c r="B20" s="307" t="s">
        <v>237</v>
      </c>
      <c r="C20" s="308"/>
      <c r="D20" s="113">
        <v>0.99651220727453915</v>
      </c>
      <c r="E20" s="115">
        <v>80</v>
      </c>
      <c r="F20" s="114">
        <v>79</v>
      </c>
      <c r="G20" s="114">
        <v>74</v>
      </c>
      <c r="H20" s="114">
        <v>57</v>
      </c>
      <c r="I20" s="140">
        <v>57</v>
      </c>
      <c r="J20" s="115">
        <v>23</v>
      </c>
      <c r="K20" s="116">
        <v>40.350877192982459</v>
      </c>
    </row>
    <row r="21" spans="1:11" ht="14.1" customHeight="1" x14ac:dyDescent="0.2">
      <c r="A21" s="306">
        <v>21</v>
      </c>
      <c r="B21" s="307" t="s">
        <v>238</v>
      </c>
      <c r="C21" s="308"/>
      <c r="D21" s="113" t="s">
        <v>513</v>
      </c>
      <c r="E21" s="115" t="s">
        <v>513</v>
      </c>
      <c r="F21" s="114">
        <v>7</v>
      </c>
      <c r="G21" s="114">
        <v>5</v>
      </c>
      <c r="H21" s="114" t="s">
        <v>513</v>
      </c>
      <c r="I21" s="140">
        <v>6</v>
      </c>
      <c r="J21" s="115" t="s">
        <v>513</v>
      </c>
      <c r="K21" s="116" t="s">
        <v>513</v>
      </c>
    </row>
    <row r="22" spans="1:11" ht="14.1" customHeight="1" x14ac:dyDescent="0.2">
      <c r="A22" s="306">
        <v>22</v>
      </c>
      <c r="B22" s="307" t="s">
        <v>239</v>
      </c>
      <c r="C22" s="308"/>
      <c r="D22" s="113">
        <v>0.73492775286497258</v>
      </c>
      <c r="E22" s="115">
        <v>59</v>
      </c>
      <c r="F22" s="114">
        <v>44</v>
      </c>
      <c r="G22" s="114">
        <v>51</v>
      </c>
      <c r="H22" s="114">
        <v>47</v>
      </c>
      <c r="I22" s="140">
        <v>54</v>
      </c>
      <c r="J22" s="115">
        <v>5</v>
      </c>
      <c r="K22" s="116">
        <v>9.2592592592592595</v>
      </c>
    </row>
    <row r="23" spans="1:11" ht="14.1" customHeight="1" x14ac:dyDescent="0.2">
      <c r="A23" s="306">
        <v>23</v>
      </c>
      <c r="B23" s="307" t="s">
        <v>240</v>
      </c>
      <c r="C23" s="308"/>
      <c r="D23" s="113">
        <v>0.5605381165919282</v>
      </c>
      <c r="E23" s="115">
        <v>45</v>
      </c>
      <c r="F23" s="114">
        <v>58</v>
      </c>
      <c r="G23" s="114">
        <v>52</v>
      </c>
      <c r="H23" s="114">
        <v>60</v>
      </c>
      <c r="I23" s="140">
        <v>61</v>
      </c>
      <c r="J23" s="115">
        <v>-16</v>
      </c>
      <c r="K23" s="116">
        <v>-26.229508196721312</v>
      </c>
    </row>
    <row r="24" spans="1:11" ht="14.1" customHeight="1" x14ac:dyDescent="0.2">
      <c r="A24" s="306">
        <v>24</v>
      </c>
      <c r="B24" s="307" t="s">
        <v>241</v>
      </c>
      <c r="C24" s="308"/>
      <c r="D24" s="113">
        <v>1.3203786746387642</v>
      </c>
      <c r="E24" s="115">
        <v>106</v>
      </c>
      <c r="F24" s="114">
        <v>101</v>
      </c>
      <c r="G24" s="114">
        <v>84</v>
      </c>
      <c r="H24" s="114">
        <v>85</v>
      </c>
      <c r="I24" s="140">
        <v>95</v>
      </c>
      <c r="J24" s="115">
        <v>11</v>
      </c>
      <c r="K24" s="116">
        <v>11.578947368421053</v>
      </c>
    </row>
    <row r="25" spans="1:11" ht="14.1" customHeight="1" x14ac:dyDescent="0.2">
      <c r="A25" s="306">
        <v>25</v>
      </c>
      <c r="B25" s="307" t="s">
        <v>242</v>
      </c>
      <c r="C25" s="308"/>
      <c r="D25" s="113">
        <v>3.9237668161434978</v>
      </c>
      <c r="E25" s="115">
        <v>315</v>
      </c>
      <c r="F25" s="114">
        <v>477</v>
      </c>
      <c r="G25" s="114">
        <v>233</v>
      </c>
      <c r="H25" s="114">
        <v>226</v>
      </c>
      <c r="I25" s="140">
        <v>264</v>
      </c>
      <c r="J25" s="115">
        <v>51</v>
      </c>
      <c r="K25" s="116">
        <v>19.318181818181817</v>
      </c>
    </row>
    <row r="26" spans="1:11" ht="14.1" customHeight="1" x14ac:dyDescent="0.2">
      <c r="A26" s="306">
        <v>26</v>
      </c>
      <c r="B26" s="307" t="s">
        <v>243</v>
      </c>
      <c r="C26" s="308"/>
      <c r="D26" s="113">
        <v>1.9681116093672149</v>
      </c>
      <c r="E26" s="115">
        <v>158</v>
      </c>
      <c r="F26" s="114">
        <v>156</v>
      </c>
      <c r="G26" s="114">
        <v>95</v>
      </c>
      <c r="H26" s="114">
        <v>109</v>
      </c>
      <c r="I26" s="140">
        <v>153</v>
      </c>
      <c r="J26" s="115">
        <v>5</v>
      </c>
      <c r="K26" s="116">
        <v>3.2679738562091503</v>
      </c>
    </row>
    <row r="27" spans="1:11" ht="14.1" customHeight="1" x14ac:dyDescent="0.2">
      <c r="A27" s="306">
        <v>27</v>
      </c>
      <c r="B27" s="307" t="s">
        <v>244</v>
      </c>
      <c r="C27" s="308"/>
      <c r="D27" s="113">
        <v>1.5196811160936721</v>
      </c>
      <c r="E27" s="115">
        <v>122</v>
      </c>
      <c r="F27" s="114">
        <v>209</v>
      </c>
      <c r="G27" s="114">
        <v>103</v>
      </c>
      <c r="H27" s="114">
        <v>84</v>
      </c>
      <c r="I27" s="140">
        <v>128</v>
      </c>
      <c r="J27" s="115">
        <v>-6</v>
      </c>
      <c r="K27" s="116">
        <v>-4.6875</v>
      </c>
    </row>
    <row r="28" spans="1:11" ht="14.1" customHeight="1" x14ac:dyDescent="0.2">
      <c r="A28" s="306">
        <v>28</v>
      </c>
      <c r="B28" s="307" t="s">
        <v>245</v>
      </c>
      <c r="C28" s="308"/>
      <c r="D28" s="113">
        <v>0.12456402590931739</v>
      </c>
      <c r="E28" s="115">
        <v>10</v>
      </c>
      <c r="F28" s="114">
        <v>6</v>
      </c>
      <c r="G28" s="114">
        <v>4</v>
      </c>
      <c r="H28" s="114">
        <v>8</v>
      </c>
      <c r="I28" s="140">
        <v>5</v>
      </c>
      <c r="J28" s="115">
        <v>5</v>
      </c>
      <c r="K28" s="116">
        <v>100</v>
      </c>
    </row>
    <row r="29" spans="1:11" ht="14.1" customHeight="1" x14ac:dyDescent="0.2">
      <c r="A29" s="306">
        <v>29</v>
      </c>
      <c r="B29" s="307" t="s">
        <v>246</v>
      </c>
      <c r="C29" s="308"/>
      <c r="D29" s="113">
        <v>3.6497259591429994</v>
      </c>
      <c r="E29" s="115">
        <v>293</v>
      </c>
      <c r="F29" s="114">
        <v>230</v>
      </c>
      <c r="G29" s="114">
        <v>259</v>
      </c>
      <c r="H29" s="114">
        <v>252</v>
      </c>
      <c r="I29" s="140">
        <v>221</v>
      </c>
      <c r="J29" s="115">
        <v>72</v>
      </c>
      <c r="K29" s="116">
        <v>32.579185520361989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3.0642750373692076</v>
      </c>
      <c r="E31" s="115">
        <v>246</v>
      </c>
      <c r="F31" s="114">
        <v>208</v>
      </c>
      <c r="G31" s="114">
        <v>232</v>
      </c>
      <c r="H31" s="114">
        <v>232</v>
      </c>
      <c r="I31" s="140">
        <v>196</v>
      </c>
      <c r="J31" s="115">
        <v>50</v>
      </c>
      <c r="K31" s="116">
        <v>25.510204081632654</v>
      </c>
    </row>
    <row r="32" spans="1:11" ht="14.1" customHeight="1" x14ac:dyDescent="0.2">
      <c r="A32" s="306">
        <v>31</v>
      </c>
      <c r="B32" s="307" t="s">
        <v>251</v>
      </c>
      <c r="C32" s="308"/>
      <c r="D32" s="113">
        <v>0.44843049327354262</v>
      </c>
      <c r="E32" s="115">
        <v>36</v>
      </c>
      <c r="F32" s="114">
        <v>29</v>
      </c>
      <c r="G32" s="114">
        <v>38</v>
      </c>
      <c r="H32" s="114">
        <v>34</v>
      </c>
      <c r="I32" s="140">
        <v>30</v>
      </c>
      <c r="J32" s="115">
        <v>6</v>
      </c>
      <c r="K32" s="116">
        <v>20</v>
      </c>
    </row>
    <row r="33" spans="1:11" ht="14.1" customHeight="1" x14ac:dyDescent="0.2">
      <c r="A33" s="306">
        <v>32</v>
      </c>
      <c r="B33" s="307" t="s">
        <v>252</v>
      </c>
      <c r="C33" s="308"/>
      <c r="D33" s="113">
        <v>2.6781265570503239</v>
      </c>
      <c r="E33" s="115">
        <v>215</v>
      </c>
      <c r="F33" s="114">
        <v>200</v>
      </c>
      <c r="G33" s="114">
        <v>189</v>
      </c>
      <c r="H33" s="114">
        <v>204</v>
      </c>
      <c r="I33" s="140">
        <v>207</v>
      </c>
      <c r="J33" s="115">
        <v>8</v>
      </c>
      <c r="K33" s="116">
        <v>3.8647342995169081</v>
      </c>
    </row>
    <row r="34" spans="1:11" ht="14.1" customHeight="1" x14ac:dyDescent="0.2">
      <c r="A34" s="306">
        <v>33</v>
      </c>
      <c r="B34" s="307" t="s">
        <v>253</v>
      </c>
      <c r="C34" s="308"/>
      <c r="D34" s="113">
        <v>0.80966616841056305</v>
      </c>
      <c r="E34" s="115">
        <v>65</v>
      </c>
      <c r="F34" s="114">
        <v>69</v>
      </c>
      <c r="G34" s="114">
        <v>53</v>
      </c>
      <c r="H34" s="114">
        <v>72</v>
      </c>
      <c r="I34" s="140">
        <v>75</v>
      </c>
      <c r="J34" s="115">
        <v>-10</v>
      </c>
      <c r="K34" s="116">
        <v>-13.333333333333334</v>
      </c>
    </row>
    <row r="35" spans="1:11" ht="14.1" customHeight="1" x14ac:dyDescent="0.2">
      <c r="A35" s="306">
        <v>34</v>
      </c>
      <c r="B35" s="307" t="s">
        <v>254</v>
      </c>
      <c r="C35" s="308"/>
      <c r="D35" s="113">
        <v>1.332835077229696</v>
      </c>
      <c r="E35" s="115">
        <v>107</v>
      </c>
      <c r="F35" s="114">
        <v>86</v>
      </c>
      <c r="G35" s="114">
        <v>87</v>
      </c>
      <c r="H35" s="114">
        <v>98</v>
      </c>
      <c r="I35" s="140">
        <v>117</v>
      </c>
      <c r="J35" s="115">
        <v>-10</v>
      </c>
      <c r="K35" s="116">
        <v>-8.5470085470085468</v>
      </c>
    </row>
    <row r="36" spans="1:11" ht="14.1" customHeight="1" x14ac:dyDescent="0.2">
      <c r="A36" s="306">
        <v>41</v>
      </c>
      <c r="B36" s="307" t="s">
        <v>255</v>
      </c>
      <c r="C36" s="308"/>
      <c r="D36" s="113">
        <v>0.67264573991031396</v>
      </c>
      <c r="E36" s="115">
        <v>54</v>
      </c>
      <c r="F36" s="114">
        <v>43</v>
      </c>
      <c r="G36" s="114">
        <v>47</v>
      </c>
      <c r="H36" s="114">
        <v>48</v>
      </c>
      <c r="I36" s="140">
        <v>53</v>
      </c>
      <c r="J36" s="115">
        <v>1</v>
      </c>
      <c r="K36" s="116">
        <v>1.8867924528301887</v>
      </c>
    </row>
    <row r="37" spans="1:11" ht="14.1" customHeight="1" x14ac:dyDescent="0.2">
      <c r="A37" s="306">
        <v>42</v>
      </c>
      <c r="B37" s="307" t="s">
        <v>256</v>
      </c>
      <c r="C37" s="308"/>
      <c r="D37" s="113" t="s">
        <v>513</v>
      </c>
      <c r="E37" s="115" t="s">
        <v>513</v>
      </c>
      <c r="F37" s="114">
        <v>8</v>
      </c>
      <c r="G37" s="114" t="s">
        <v>513</v>
      </c>
      <c r="H37" s="114">
        <v>7</v>
      </c>
      <c r="I37" s="140">
        <v>5</v>
      </c>
      <c r="J37" s="115" t="s">
        <v>513</v>
      </c>
      <c r="K37" s="116" t="s">
        <v>513</v>
      </c>
    </row>
    <row r="38" spans="1:11" ht="14.1" customHeight="1" x14ac:dyDescent="0.2">
      <c r="A38" s="306">
        <v>43</v>
      </c>
      <c r="B38" s="307" t="s">
        <v>257</v>
      </c>
      <c r="C38" s="308"/>
      <c r="D38" s="113">
        <v>5.2566018933731939</v>
      </c>
      <c r="E38" s="115">
        <v>422</v>
      </c>
      <c r="F38" s="114">
        <v>335</v>
      </c>
      <c r="G38" s="114">
        <v>291</v>
      </c>
      <c r="H38" s="114">
        <v>282</v>
      </c>
      <c r="I38" s="140">
        <v>294</v>
      </c>
      <c r="J38" s="115">
        <v>128</v>
      </c>
      <c r="K38" s="116">
        <v>43.537414965986393</v>
      </c>
    </row>
    <row r="39" spans="1:11" ht="14.1" customHeight="1" x14ac:dyDescent="0.2">
      <c r="A39" s="306">
        <v>51</v>
      </c>
      <c r="B39" s="307" t="s">
        <v>258</v>
      </c>
      <c r="C39" s="308"/>
      <c r="D39" s="113">
        <v>3.4753363228699552</v>
      </c>
      <c r="E39" s="115">
        <v>279</v>
      </c>
      <c r="F39" s="114">
        <v>336</v>
      </c>
      <c r="G39" s="114">
        <v>388</v>
      </c>
      <c r="H39" s="114">
        <v>365</v>
      </c>
      <c r="I39" s="140">
        <v>328</v>
      </c>
      <c r="J39" s="115">
        <v>-49</v>
      </c>
      <c r="K39" s="116">
        <v>-14.939024390243903</v>
      </c>
    </row>
    <row r="40" spans="1:11" ht="14.1" customHeight="1" x14ac:dyDescent="0.2">
      <c r="A40" s="306" t="s">
        <v>259</v>
      </c>
      <c r="B40" s="307" t="s">
        <v>260</v>
      </c>
      <c r="C40" s="308"/>
      <c r="D40" s="113">
        <v>3.0019930244145492</v>
      </c>
      <c r="E40" s="115">
        <v>241</v>
      </c>
      <c r="F40" s="114">
        <v>260</v>
      </c>
      <c r="G40" s="114">
        <v>314</v>
      </c>
      <c r="H40" s="114">
        <v>294</v>
      </c>
      <c r="I40" s="140">
        <v>271</v>
      </c>
      <c r="J40" s="115">
        <v>-30</v>
      </c>
      <c r="K40" s="116">
        <v>-11.07011070110701</v>
      </c>
    </row>
    <row r="41" spans="1:11" ht="14.1" customHeight="1" x14ac:dyDescent="0.2">
      <c r="A41" s="306"/>
      <c r="B41" s="307" t="s">
        <v>261</v>
      </c>
      <c r="C41" s="308"/>
      <c r="D41" s="113">
        <v>2.5411061285500747</v>
      </c>
      <c r="E41" s="115">
        <v>204</v>
      </c>
      <c r="F41" s="114">
        <v>201</v>
      </c>
      <c r="G41" s="114">
        <v>215</v>
      </c>
      <c r="H41" s="114">
        <v>218</v>
      </c>
      <c r="I41" s="140">
        <v>240</v>
      </c>
      <c r="J41" s="115">
        <v>-36</v>
      </c>
      <c r="K41" s="116">
        <v>-15</v>
      </c>
    </row>
    <row r="42" spans="1:11" ht="14.1" customHeight="1" x14ac:dyDescent="0.2">
      <c r="A42" s="306">
        <v>52</v>
      </c>
      <c r="B42" s="307" t="s">
        <v>262</v>
      </c>
      <c r="C42" s="308"/>
      <c r="D42" s="113">
        <v>2.8649725959143</v>
      </c>
      <c r="E42" s="115">
        <v>230</v>
      </c>
      <c r="F42" s="114">
        <v>179</v>
      </c>
      <c r="G42" s="114">
        <v>187</v>
      </c>
      <c r="H42" s="114">
        <v>140</v>
      </c>
      <c r="I42" s="140">
        <v>204</v>
      </c>
      <c r="J42" s="115">
        <v>26</v>
      </c>
      <c r="K42" s="116">
        <v>12.745098039215685</v>
      </c>
    </row>
    <row r="43" spans="1:11" ht="14.1" customHeight="1" x14ac:dyDescent="0.2">
      <c r="A43" s="306" t="s">
        <v>263</v>
      </c>
      <c r="B43" s="307" t="s">
        <v>264</v>
      </c>
      <c r="C43" s="308"/>
      <c r="D43" s="113">
        <v>2.6905829596412558</v>
      </c>
      <c r="E43" s="115">
        <v>216</v>
      </c>
      <c r="F43" s="114">
        <v>161</v>
      </c>
      <c r="G43" s="114">
        <v>176</v>
      </c>
      <c r="H43" s="114">
        <v>129</v>
      </c>
      <c r="I43" s="140">
        <v>182</v>
      </c>
      <c r="J43" s="115">
        <v>34</v>
      </c>
      <c r="K43" s="116">
        <v>18.681318681318682</v>
      </c>
    </row>
    <row r="44" spans="1:11" ht="14.1" customHeight="1" x14ac:dyDescent="0.2">
      <c r="A44" s="306">
        <v>53</v>
      </c>
      <c r="B44" s="307" t="s">
        <v>265</v>
      </c>
      <c r="C44" s="308"/>
      <c r="D44" s="113">
        <v>0.54808171400099648</v>
      </c>
      <c r="E44" s="115">
        <v>44</v>
      </c>
      <c r="F44" s="114">
        <v>76</v>
      </c>
      <c r="G44" s="114">
        <v>70</v>
      </c>
      <c r="H44" s="114">
        <v>65</v>
      </c>
      <c r="I44" s="140">
        <v>77</v>
      </c>
      <c r="J44" s="115">
        <v>-33</v>
      </c>
      <c r="K44" s="116">
        <v>-42.857142857142854</v>
      </c>
    </row>
    <row r="45" spans="1:11" ht="14.1" customHeight="1" x14ac:dyDescent="0.2">
      <c r="A45" s="306" t="s">
        <v>266</v>
      </c>
      <c r="B45" s="307" t="s">
        <v>267</v>
      </c>
      <c r="C45" s="308"/>
      <c r="D45" s="113">
        <v>0.52316890881913303</v>
      </c>
      <c r="E45" s="115">
        <v>42</v>
      </c>
      <c r="F45" s="114">
        <v>74</v>
      </c>
      <c r="G45" s="114">
        <v>68</v>
      </c>
      <c r="H45" s="114">
        <v>62</v>
      </c>
      <c r="I45" s="140">
        <v>75</v>
      </c>
      <c r="J45" s="115">
        <v>-33</v>
      </c>
      <c r="K45" s="116">
        <v>-44</v>
      </c>
    </row>
    <row r="46" spans="1:11" ht="14.1" customHeight="1" x14ac:dyDescent="0.2">
      <c r="A46" s="306">
        <v>54</v>
      </c>
      <c r="B46" s="307" t="s">
        <v>268</v>
      </c>
      <c r="C46" s="308"/>
      <c r="D46" s="113">
        <v>3.0019930244145492</v>
      </c>
      <c r="E46" s="115">
        <v>241</v>
      </c>
      <c r="F46" s="114">
        <v>221</v>
      </c>
      <c r="G46" s="114">
        <v>343</v>
      </c>
      <c r="H46" s="114">
        <v>255</v>
      </c>
      <c r="I46" s="140">
        <v>222</v>
      </c>
      <c r="J46" s="115">
        <v>19</v>
      </c>
      <c r="K46" s="116">
        <v>8.5585585585585591</v>
      </c>
    </row>
    <row r="47" spans="1:11" ht="14.1" customHeight="1" x14ac:dyDescent="0.2">
      <c r="A47" s="306">
        <v>61</v>
      </c>
      <c r="B47" s="307" t="s">
        <v>269</v>
      </c>
      <c r="C47" s="308"/>
      <c r="D47" s="113">
        <v>3.7493771798704536</v>
      </c>
      <c r="E47" s="115">
        <v>301</v>
      </c>
      <c r="F47" s="114">
        <v>255</v>
      </c>
      <c r="G47" s="114">
        <v>177</v>
      </c>
      <c r="H47" s="114">
        <v>359</v>
      </c>
      <c r="I47" s="140">
        <v>289</v>
      </c>
      <c r="J47" s="115">
        <v>12</v>
      </c>
      <c r="K47" s="116">
        <v>4.1522491349480966</v>
      </c>
    </row>
    <row r="48" spans="1:11" ht="14.1" customHeight="1" x14ac:dyDescent="0.2">
      <c r="A48" s="306">
        <v>62</v>
      </c>
      <c r="B48" s="307" t="s">
        <v>270</v>
      </c>
      <c r="C48" s="308"/>
      <c r="D48" s="113">
        <v>6.6018933731938212</v>
      </c>
      <c r="E48" s="115">
        <v>530</v>
      </c>
      <c r="F48" s="114">
        <v>426</v>
      </c>
      <c r="G48" s="114">
        <v>515</v>
      </c>
      <c r="H48" s="114">
        <v>592</v>
      </c>
      <c r="I48" s="140">
        <v>469</v>
      </c>
      <c r="J48" s="115">
        <v>61</v>
      </c>
      <c r="K48" s="116">
        <v>13.00639658848614</v>
      </c>
    </row>
    <row r="49" spans="1:11" ht="14.1" customHeight="1" x14ac:dyDescent="0.2">
      <c r="A49" s="306">
        <v>63</v>
      </c>
      <c r="B49" s="307" t="s">
        <v>271</v>
      </c>
      <c r="C49" s="308"/>
      <c r="D49" s="113">
        <v>7.5485799701046341</v>
      </c>
      <c r="E49" s="115">
        <v>606</v>
      </c>
      <c r="F49" s="114">
        <v>380</v>
      </c>
      <c r="G49" s="114">
        <v>331</v>
      </c>
      <c r="H49" s="114">
        <v>274</v>
      </c>
      <c r="I49" s="140">
        <v>336</v>
      </c>
      <c r="J49" s="115">
        <v>270</v>
      </c>
      <c r="K49" s="116">
        <v>80.357142857142861</v>
      </c>
    </row>
    <row r="50" spans="1:11" ht="14.1" customHeight="1" x14ac:dyDescent="0.2">
      <c r="A50" s="306" t="s">
        <v>272</v>
      </c>
      <c r="B50" s="307" t="s">
        <v>273</v>
      </c>
      <c r="C50" s="308"/>
      <c r="D50" s="113">
        <v>0.7847533632286996</v>
      </c>
      <c r="E50" s="115">
        <v>63</v>
      </c>
      <c r="F50" s="114">
        <v>50</v>
      </c>
      <c r="G50" s="114">
        <v>53</v>
      </c>
      <c r="H50" s="114">
        <v>54</v>
      </c>
      <c r="I50" s="140">
        <v>64</v>
      </c>
      <c r="J50" s="115">
        <v>-1</v>
      </c>
      <c r="K50" s="116">
        <v>-1.5625</v>
      </c>
    </row>
    <row r="51" spans="1:11" ht="14.1" customHeight="1" x14ac:dyDescent="0.2">
      <c r="A51" s="306" t="s">
        <v>274</v>
      </c>
      <c r="B51" s="307" t="s">
        <v>275</v>
      </c>
      <c r="C51" s="308"/>
      <c r="D51" s="113">
        <v>2.4289985052316889</v>
      </c>
      <c r="E51" s="115">
        <v>195</v>
      </c>
      <c r="F51" s="114">
        <v>219</v>
      </c>
      <c r="G51" s="114">
        <v>233</v>
      </c>
      <c r="H51" s="114">
        <v>171</v>
      </c>
      <c r="I51" s="140">
        <v>214</v>
      </c>
      <c r="J51" s="115">
        <v>-19</v>
      </c>
      <c r="K51" s="116">
        <v>-8.878504672897197</v>
      </c>
    </row>
    <row r="52" spans="1:11" ht="14.1" customHeight="1" x14ac:dyDescent="0.2">
      <c r="A52" s="306">
        <v>71</v>
      </c>
      <c r="B52" s="307" t="s">
        <v>276</v>
      </c>
      <c r="C52" s="308"/>
      <c r="D52" s="113">
        <v>19.020926756352765</v>
      </c>
      <c r="E52" s="115">
        <v>1527</v>
      </c>
      <c r="F52" s="114">
        <v>1456</v>
      </c>
      <c r="G52" s="114">
        <v>1392</v>
      </c>
      <c r="H52" s="114">
        <v>1468</v>
      </c>
      <c r="I52" s="140">
        <v>1514</v>
      </c>
      <c r="J52" s="115">
        <v>13</v>
      </c>
      <c r="K52" s="116">
        <v>0.85865257595772793</v>
      </c>
    </row>
    <row r="53" spans="1:11" ht="14.1" customHeight="1" x14ac:dyDescent="0.2">
      <c r="A53" s="306" t="s">
        <v>277</v>
      </c>
      <c r="B53" s="307" t="s">
        <v>278</v>
      </c>
      <c r="C53" s="308"/>
      <c r="D53" s="113">
        <v>8.4952665670154452</v>
      </c>
      <c r="E53" s="115">
        <v>682</v>
      </c>
      <c r="F53" s="114">
        <v>680</v>
      </c>
      <c r="G53" s="114">
        <v>590</v>
      </c>
      <c r="H53" s="114">
        <v>675</v>
      </c>
      <c r="I53" s="140">
        <v>644</v>
      </c>
      <c r="J53" s="115">
        <v>38</v>
      </c>
      <c r="K53" s="116">
        <v>5.9006211180124222</v>
      </c>
    </row>
    <row r="54" spans="1:11" ht="14.1" customHeight="1" x14ac:dyDescent="0.2">
      <c r="A54" s="306" t="s">
        <v>279</v>
      </c>
      <c r="B54" s="307" t="s">
        <v>280</v>
      </c>
      <c r="C54" s="308"/>
      <c r="D54" s="113">
        <v>8.2710513203786746</v>
      </c>
      <c r="E54" s="115">
        <v>664</v>
      </c>
      <c r="F54" s="114">
        <v>626</v>
      </c>
      <c r="G54" s="114">
        <v>688</v>
      </c>
      <c r="H54" s="114">
        <v>673</v>
      </c>
      <c r="I54" s="140">
        <v>691</v>
      </c>
      <c r="J54" s="115">
        <v>-27</v>
      </c>
      <c r="K54" s="116">
        <v>-3.907380607814761</v>
      </c>
    </row>
    <row r="55" spans="1:11" ht="14.1" customHeight="1" x14ac:dyDescent="0.2">
      <c r="A55" s="306">
        <v>72</v>
      </c>
      <c r="B55" s="307" t="s">
        <v>281</v>
      </c>
      <c r="C55" s="308"/>
      <c r="D55" s="113">
        <v>5.3811659192825116</v>
      </c>
      <c r="E55" s="115">
        <v>432</v>
      </c>
      <c r="F55" s="114">
        <v>325</v>
      </c>
      <c r="G55" s="114">
        <v>254</v>
      </c>
      <c r="H55" s="114">
        <v>289</v>
      </c>
      <c r="I55" s="140">
        <v>330</v>
      </c>
      <c r="J55" s="115">
        <v>102</v>
      </c>
      <c r="K55" s="116">
        <v>30.90909090909091</v>
      </c>
    </row>
    <row r="56" spans="1:11" ht="14.1" customHeight="1" x14ac:dyDescent="0.2">
      <c r="A56" s="306" t="s">
        <v>282</v>
      </c>
      <c r="B56" s="307" t="s">
        <v>283</v>
      </c>
      <c r="C56" s="308"/>
      <c r="D56" s="113">
        <v>2.6905829596412558</v>
      </c>
      <c r="E56" s="115">
        <v>216</v>
      </c>
      <c r="F56" s="114">
        <v>144</v>
      </c>
      <c r="G56" s="114">
        <v>148</v>
      </c>
      <c r="H56" s="114">
        <v>148</v>
      </c>
      <c r="I56" s="140">
        <v>207</v>
      </c>
      <c r="J56" s="115">
        <v>9</v>
      </c>
      <c r="K56" s="116">
        <v>4.3478260869565215</v>
      </c>
    </row>
    <row r="57" spans="1:11" ht="14.1" customHeight="1" x14ac:dyDescent="0.2">
      <c r="A57" s="306" t="s">
        <v>284</v>
      </c>
      <c r="B57" s="307" t="s">
        <v>285</v>
      </c>
      <c r="C57" s="308"/>
      <c r="D57" s="113">
        <v>2.1798704534130544</v>
      </c>
      <c r="E57" s="115">
        <v>175</v>
      </c>
      <c r="F57" s="114">
        <v>145</v>
      </c>
      <c r="G57" s="114">
        <v>78</v>
      </c>
      <c r="H57" s="114">
        <v>108</v>
      </c>
      <c r="I57" s="140">
        <v>103</v>
      </c>
      <c r="J57" s="115">
        <v>72</v>
      </c>
      <c r="K57" s="116">
        <v>69.902912621359221</v>
      </c>
    </row>
    <row r="58" spans="1:11" ht="14.1" customHeight="1" x14ac:dyDescent="0.2">
      <c r="A58" s="306">
        <v>73</v>
      </c>
      <c r="B58" s="307" t="s">
        <v>286</v>
      </c>
      <c r="C58" s="308"/>
      <c r="D58" s="113">
        <v>1.5944195316392626</v>
      </c>
      <c r="E58" s="115">
        <v>128</v>
      </c>
      <c r="F58" s="114">
        <v>92</v>
      </c>
      <c r="G58" s="114">
        <v>97</v>
      </c>
      <c r="H58" s="114">
        <v>111</v>
      </c>
      <c r="I58" s="140">
        <v>109</v>
      </c>
      <c r="J58" s="115">
        <v>19</v>
      </c>
      <c r="K58" s="116">
        <v>17.431192660550458</v>
      </c>
    </row>
    <row r="59" spans="1:11" ht="14.1" customHeight="1" x14ac:dyDescent="0.2">
      <c r="A59" s="306" t="s">
        <v>287</v>
      </c>
      <c r="B59" s="307" t="s">
        <v>288</v>
      </c>
      <c r="C59" s="308"/>
      <c r="D59" s="113">
        <v>1.0089686098654709</v>
      </c>
      <c r="E59" s="115">
        <v>81</v>
      </c>
      <c r="F59" s="114">
        <v>55</v>
      </c>
      <c r="G59" s="114">
        <v>63</v>
      </c>
      <c r="H59" s="114">
        <v>72</v>
      </c>
      <c r="I59" s="140">
        <v>59</v>
      </c>
      <c r="J59" s="115">
        <v>22</v>
      </c>
      <c r="K59" s="116">
        <v>37.288135593220339</v>
      </c>
    </row>
    <row r="60" spans="1:11" ht="14.1" customHeight="1" x14ac:dyDescent="0.2">
      <c r="A60" s="306">
        <v>81</v>
      </c>
      <c r="B60" s="307" t="s">
        <v>289</v>
      </c>
      <c r="C60" s="308"/>
      <c r="D60" s="113">
        <v>7.9471848530144493</v>
      </c>
      <c r="E60" s="115">
        <v>638</v>
      </c>
      <c r="F60" s="114">
        <v>637</v>
      </c>
      <c r="G60" s="114">
        <v>571</v>
      </c>
      <c r="H60" s="114">
        <v>645</v>
      </c>
      <c r="I60" s="140">
        <v>481</v>
      </c>
      <c r="J60" s="115">
        <v>157</v>
      </c>
      <c r="K60" s="116">
        <v>32.640332640332637</v>
      </c>
    </row>
    <row r="61" spans="1:11" ht="14.1" customHeight="1" x14ac:dyDescent="0.2">
      <c r="A61" s="306" t="s">
        <v>290</v>
      </c>
      <c r="B61" s="307" t="s">
        <v>291</v>
      </c>
      <c r="C61" s="308"/>
      <c r="D61" s="113">
        <v>2.2919780767314402</v>
      </c>
      <c r="E61" s="115">
        <v>184</v>
      </c>
      <c r="F61" s="114">
        <v>139</v>
      </c>
      <c r="G61" s="114">
        <v>189</v>
      </c>
      <c r="H61" s="114">
        <v>168</v>
      </c>
      <c r="I61" s="140">
        <v>136</v>
      </c>
      <c r="J61" s="115">
        <v>48</v>
      </c>
      <c r="K61" s="116">
        <v>35.294117647058826</v>
      </c>
    </row>
    <row r="62" spans="1:11" ht="14.1" customHeight="1" x14ac:dyDescent="0.2">
      <c r="A62" s="306" t="s">
        <v>292</v>
      </c>
      <c r="B62" s="307" t="s">
        <v>293</v>
      </c>
      <c r="C62" s="308"/>
      <c r="D62" s="113">
        <v>3.2137518684603887</v>
      </c>
      <c r="E62" s="115">
        <v>258</v>
      </c>
      <c r="F62" s="114">
        <v>333</v>
      </c>
      <c r="G62" s="114">
        <v>211</v>
      </c>
      <c r="H62" s="114">
        <v>210</v>
      </c>
      <c r="I62" s="140">
        <v>165</v>
      </c>
      <c r="J62" s="115">
        <v>93</v>
      </c>
      <c r="K62" s="116">
        <v>56.363636363636367</v>
      </c>
    </row>
    <row r="63" spans="1:11" ht="14.1" customHeight="1" x14ac:dyDescent="0.2">
      <c r="A63" s="306"/>
      <c r="B63" s="307" t="s">
        <v>294</v>
      </c>
      <c r="C63" s="308"/>
      <c r="D63" s="113">
        <v>2.9646238166417538</v>
      </c>
      <c r="E63" s="115">
        <v>238</v>
      </c>
      <c r="F63" s="114">
        <v>305</v>
      </c>
      <c r="G63" s="114">
        <v>197</v>
      </c>
      <c r="H63" s="114">
        <v>182</v>
      </c>
      <c r="I63" s="140">
        <v>144</v>
      </c>
      <c r="J63" s="115">
        <v>94</v>
      </c>
      <c r="K63" s="116">
        <v>65.277777777777771</v>
      </c>
    </row>
    <row r="64" spans="1:11" ht="14.1" customHeight="1" x14ac:dyDescent="0.2">
      <c r="A64" s="306" t="s">
        <v>295</v>
      </c>
      <c r="B64" s="307" t="s">
        <v>296</v>
      </c>
      <c r="C64" s="308"/>
      <c r="D64" s="113">
        <v>0.7847533632286996</v>
      </c>
      <c r="E64" s="115">
        <v>63</v>
      </c>
      <c r="F64" s="114">
        <v>42</v>
      </c>
      <c r="G64" s="114">
        <v>43</v>
      </c>
      <c r="H64" s="114">
        <v>53</v>
      </c>
      <c r="I64" s="140">
        <v>53</v>
      </c>
      <c r="J64" s="115">
        <v>10</v>
      </c>
      <c r="K64" s="116">
        <v>18.867924528301888</v>
      </c>
    </row>
    <row r="65" spans="1:11" ht="14.1" customHeight="1" x14ac:dyDescent="0.2">
      <c r="A65" s="306" t="s">
        <v>297</v>
      </c>
      <c r="B65" s="307" t="s">
        <v>298</v>
      </c>
      <c r="C65" s="308"/>
      <c r="D65" s="113">
        <v>0.63527653213751867</v>
      </c>
      <c r="E65" s="115">
        <v>51</v>
      </c>
      <c r="F65" s="114">
        <v>37</v>
      </c>
      <c r="G65" s="114">
        <v>41</v>
      </c>
      <c r="H65" s="114">
        <v>57</v>
      </c>
      <c r="I65" s="140">
        <v>50</v>
      </c>
      <c r="J65" s="115">
        <v>1</v>
      </c>
      <c r="K65" s="116">
        <v>2</v>
      </c>
    </row>
    <row r="66" spans="1:11" ht="14.1" customHeight="1" x14ac:dyDescent="0.2">
      <c r="A66" s="306">
        <v>82</v>
      </c>
      <c r="B66" s="307" t="s">
        <v>299</v>
      </c>
      <c r="C66" s="308"/>
      <c r="D66" s="113">
        <v>3.1141006477329349</v>
      </c>
      <c r="E66" s="115">
        <v>250</v>
      </c>
      <c r="F66" s="114">
        <v>249</v>
      </c>
      <c r="G66" s="114">
        <v>311</v>
      </c>
      <c r="H66" s="114">
        <v>207</v>
      </c>
      <c r="I66" s="140">
        <v>193</v>
      </c>
      <c r="J66" s="115">
        <v>57</v>
      </c>
      <c r="K66" s="116">
        <v>29.533678756476682</v>
      </c>
    </row>
    <row r="67" spans="1:11" ht="14.1" customHeight="1" x14ac:dyDescent="0.2">
      <c r="A67" s="306" t="s">
        <v>300</v>
      </c>
      <c r="B67" s="307" t="s">
        <v>301</v>
      </c>
      <c r="C67" s="308"/>
      <c r="D67" s="113">
        <v>1.7438963627304434</v>
      </c>
      <c r="E67" s="115">
        <v>140</v>
      </c>
      <c r="F67" s="114">
        <v>182</v>
      </c>
      <c r="G67" s="114">
        <v>223</v>
      </c>
      <c r="H67" s="114">
        <v>127</v>
      </c>
      <c r="I67" s="140">
        <v>109</v>
      </c>
      <c r="J67" s="115">
        <v>31</v>
      </c>
      <c r="K67" s="116">
        <v>28.440366972477065</v>
      </c>
    </row>
    <row r="68" spans="1:11" ht="14.1" customHeight="1" x14ac:dyDescent="0.2">
      <c r="A68" s="306" t="s">
        <v>302</v>
      </c>
      <c r="B68" s="307" t="s">
        <v>303</v>
      </c>
      <c r="C68" s="308"/>
      <c r="D68" s="113">
        <v>0.74738415545590431</v>
      </c>
      <c r="E68" s="115">
        <v>60</v>
      </c>
      <c r="F68" s="114">
        <v>46</v>
      </c>
      <c r="G68" s="114">
        <v>51</v>
      </c>
      <c r="H68" s="114">
        <v>39</v>
      </c>
      <c r="I68" s="140">
        <v>44</v>
      </c>
      <c r="J68" s="115">
        <v>16</v>
      </c>
      <c r="K68" s="116">
        <v>36.363636363636367</v>
      </c>
    </row>
    <row r="69" spans="1:11" ht="14.1" customHeight="1" x14ac:dyDescent="0.2">
      <c r="A69" s="306">
        <v>83</v>
      </c>
      <c r="B69" s="307" t="s">
        <v>304</v>
      </c>
      <c r="C69" s="308"/>
      <c r="D69" s="113">
        <v>3.1763826606875933</v>
      </c>
      <c r="E69" s="115">
        <v>255</v>
      </c>
      <c r="F69" s="114">
        <v>224</v>
      </c>
      <c r="G69" s="114">
        <v>395</v>
      </c>
      <c r="H69" s="114">
        <v>215</v>
      </c>
      <c r="I69" s="140">
        <v>257</v>
      </c>
      <c r="J69" s="115">
        <v>-2</v>
      </c>
      <c r="K69" s="116">
        <v>-0.77821011673151752</v>
      </c>
    </row>
    <row r="70" spans="1:11" ht="14.1" customHeight="1" x14ac:dyDescent="0.2">
      <c r="A70" s="306" t="s">
        <v>305</v>
      </c>
      <c r="B70" s="307" t="s">
        <v>306</v>
      </c>
      <c r="C70" s="308"/>
      <c r="D70" s="113">
        <v>2.4912805181863478</v>
      </c>
      <c r="E70" s="115">
        <v>200</v>
      </c>
      <c r="F70" s="114">
        <v>175</v>
      </c>
      <c r="G70" s="114">
        <v>346</v>
      </c>
      <c r="H70" s="114">
        <v>163</v>
      </c>
      <c r="I70" s="140">
        <v>201</v>
      </c>
      <c r="J70" s="115">
        <v>-1</v>
      </c>
      <c r="K70" s="116">
        <v>-0.49751243781094528</v>
      </c>
    </row>
    <row r="71" spans="1:11" ht="14.1" customHeight="1" x14ac:dyDescent="0.2">
      <c r="A71" s="306"/>
      <c r="B71" s="307" t="s">
        <v>307</v>
      </c>
      <c r="C71" s="308"/>
      <c r="D71" s="113">
        <v>1.6442451420029895</v>
      </c>
      <c r="E71" s="115">
        <v>132</v>
      </c>
      <c r="F71" s="114">
        <v>98</v>
      </c>
      <c r="G71" s="114">
        <v>220</v>
      </c>
      <c r="H71" s="114">
        <v>92</v>
      </c>
      <c r="I71" s="140">
        <v>117</v>
      </c>
      <c r="J71" s="115">
        <v>15</v>
      </c>
      <c r="K71" s="116">
        <v>12.820512820512821</v>
      </c>
    </row>
    <row r="72" spans="1:11" ht="14.1" customHeight="1" x14ac:dyDescent="0.2">
      <c r="A72" s="306">
        <v>84</v>
      </c>
      <c r="B72" s="307" t="s">
        <v>308</v>
      </c>
      <c r="C72" s="308"/>
      <c r="D72" s="113">
        <v>1.2207274539113104</v>
      </c>
      <c r="E72" s="115">
        <v>98</v>
      </c>
      <c r="F72" s="114">
        <v>73</v>
      </c>
      <c r="G72" s="114">
        <v>175</v>
      </c>
      <c r="H72" s="114">
        <v>98</v>
      </c>
      <c r="I72" s="140">
        <v>95</v>
      </c>
      <c r="J72" s="115">
        <v>3</v>
      </c>
      <c r="K72" s="116">
        <v>3.1578947368421053</v>
      </c>
    </row>
    <row r="73" spans="1:11" ht="14.1" customHeight="1" x14ac:dyDescent="0.2">
      <c r="A73" s="306" t="s">
        <v>309</v>
      </c>
      <c r="B73" s="307" t="s">
        <v>310</v>
      </c>
      <c r="C73" s="308"/>
      <c r="D73" s="113">
        <v>0.47334329845540607</v>
      </c>
      <c r="E73" s="115">
        <v>38</v>
      </c>
      <c r="F73" s="114">
        <v>28</v>
      </c>
      <c r="G73" s="114">
        <v>96</v>
      </c>
      <c r="H73" s="114">
        <v>56</v>
      </c>
      <c r="I73" s="140">
        <v>46</v>
      </c>
      <c r="J73" s="115">
        <v>-8</v>
      </c>
      <c r="K73" s="116">
        <v>-17.391304347826086</v>
      </c>
    </row>
    <row r="74" spans="1:11" ht="14.1" customHeight="1" x14ac:dyDescent="0.2">
      <c r="A74" s="306" t="s">
        <v>311</v>
      </c>
      <c r="B74" s="307" t="s">
        <v>312</v>
      </c>
      <c r="C74" s="308"/>
      <c r="D74" s="113">
        <v>0.27404085700049824</v>
      </c>
      <c r="E74" s="115">
        <v>22</v>
      </c>
      <c r="F74" s="114">
        <v>11</v>
      </c>
      <c r="G74" s="114">
        <v>33</v>
      </c>
      <c r="H74" s="114">
        <v>10</v>
      </c>
      <c r="I74" s="140">
        <v>7</v>
      </c>
      <c r="J74" s="115">
        <v>15</v>
      </c>
      <c r="K74" s="116">
        <v>214.28571428571428</v>
      </c>
    </row>
    <row r="75" spans="1:11" ht="14.1" customHeight="1" x14ac:dyDescent="0.2">
      <c r="A75" s="306" t="s">
        <v>313</v>
      </c>
      <c r="B75" s="307" t="s">
        <v>314</v>
      </c>
      <c r="C75" s="308"/>
      <c r="D75" s="113">
        <v>3.7369207772795218E-2</v>
      </c>
      <c r="E75" s="115">
        <v>3</v>
      </c>
      <c r="F75" s="114">
        <v>3</v>
      </c>
      <c r="G75" s="114">
        <v>6</v>
      </c>
      <c r="H75" s="114">
        <v>0</v>
      </c>
      <c r="I75" s="140">
        <v>8</v>
      </c>
      <c r="J75" s="115">
        <v>-5</v>
      </c>
      <c r="K75" s="116">
        <v>-62.5</v>
      </c>
    </row>
    <row r="76" spans="1:11" ht="14.1" customHeight="1" x14ac:dyDescent="0.2">
      <c r="A76" s="306">
        <v>91</v>
      </c>
      <c r="B76" s="307" t="s">
        <v>315</v>
      </c>
      <c r="C76" s="308"/>
      <c r="D76" s="113">
        <v>0.38614848031888388</v>
      </c>
      <c r="E76" s="115">
        <v>31</v>
      </c>
      <c r="F76" s="114">
        <v>24</v>
      </c>
      <c r="G76" s="114">
        <v>33</v>
      </c>
      <c r="H76" s="114">
        <v>28</v>
      </c>
      <c r="I76" s="140">
        <v>28</v>
      </c>
      <c r="J76" s="115">
        <v>3</v>
      </c>
      <c r="K76" s="116">
        <v>10.714285714285714</v>
      </c>
    </row>
    <row r="77" spans="1:11" ht="14.1" customHeight="1" x14ac:dyDescent="0.2">
      <c r="A77" s="306">
        <v>92</v>
      </c>
      <c r="B77" s="307" t="s">
        <v>316</v>
      </c>
      <c r="C77" s="308"/>
      <c r="D77" s="113">
        <v>3.2137518684603887</v>
      </c>
      <c r="E77" s="115">
        <v>258</v>
      </c>
      <c r="F77" s="114">
        <v>195</v>
      </c>
      <c r="G77" s="114">
        <v>161</v>
      </c>
      <c r="H77" s="114">
        <v>254</v>
      </c>
      <c r="I77" s="140">
        <v>139</v>
      </c>
      <c r="J77" s="115">
        <v>119</v>
      </c>
      <c r="K77" s="116">
        <v>85.611510791366911</v>
      </c>
    </row>
    <row r="78" spans="1:11" ht="14.1" customHeight="1" x14ac:dyDescent="0.2">
      <c r="A78" s="306">
        <v>93</v>
      </c>
      <c r="B78" s="307" t="s">
        <v>317</v>
      </c>
      <c r="C78" s="308"/>
      <c r="D78" s="113">
        <v>0.17438963627304435</v>
      </c>
      <c r="E78" s="115">
        <v>14</v>
      </c>
      <c r="F78" s="114">
        <v>8</v>
      </c>
      <c r="G78" s="114">
        <v>11</v>
      </c>
      <c r="H78" s="114">
        <v>9</v>
      </c>
      <c r="I78" s="140">
        <v>6</v>
      </c>
      <c r="J78" s="115">
        <v>8</v>
      </c>
      <c r="K78" s="116">
        <v>133.33333333333334</v>
      </c>
    </row>
    <row r="79" spans="1:11" ht="14.1" customHeight="1" x14ac:dyDescent="0.2">
      <c r="A79" s="306">
        <v>94</v>
      </c>
      <c r="B79" s="307" t="s">
        <v>318</v>
      </c>
      <c r="C79" s="308"/>
      <c r="D79" s="113">
        <v>0.18684603886397608</v>
      </c>
      <c r="E79" s="115">
        <v>15</v>
      </c>
      <c r="F79" s="114">
        <v>13</v>
      </c>
      <c r="G79" s="114">
        <v>11</v>
      </c>
      <c r="H79" s="114">
        <v>18</v>
      </c>
      <c r="I79" s="140">
        <v>17</v>
      </c>
      <c r="J79" s="115">
        <v>-2</v>
      </c>
      <c r="K79" s="116">
        <v>-11.764705882352942</v>
      </c>
    </row>
    <row r="80" spans="1:11" ht="14.1" customHeight="1" x14ac:dyDescent="0.2">
      <c r="A80" s="306" t="s">
        <v>319</v>
      </c>
      <c r="B80" s="307" t="s">
        <v>320</v>
      </c>
      <c r="C80" s="308"/>
      <c r="D80" s="113">
        <v>0</v>
      </c>
      <c r="E80" s="115">
        <v>0</v>
      </c>
      <c r="F80" s="114">
        <v>0</v>
      </c>
      <c r="G80" s="114" t="s">
        <v>513</v>
      </c>
      <c r="H80" s="114" t="s">
        <v>513</v>
      </c>
      <c r="I80" s="140">
        <v>3</v>
      </c>
      <c r="J80" s="115">
        <v>-3</v>
      </c>
      <c r="K80" s="116">
        <v>-100</v>
      </c>
    </row>
    <row r="81" spans="1:11" ht="14.1" customHeight="1" x14ac:dyDescent="0.2">
      <c r="A81" s="310" t="s">
        <v>321</v>
      </c>
      <c r="B81" s="311" t="s">
        <v>333</v>
      </c>
      <c r="C81" s="312"/>
      <c r="D81" s="125">
        <v>0.13702042850024912</v>
      </c>
      <c r="E81" s="143">
        <v>11</v>
      </c>
      <c r="F81" s="144">
        <v>8</v>
      </c>
      <c r="G81" s="144">
        <v>37</v>
      </c>
      <c r="H81" s="144">
        <v>29</v>
      </c>
      <c r="I81" s="145">
        <v>17</v>
      </c>
      <c r="J81" s="143">
        <v>-6</v>
      </c>
      <c r="K81" s="146">
        <v>-35.294117647058826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77179</v>
      </c>
      <c r="C10" s="114">
        <v>40690</v>
      </c>
      <c r="D10" s="114">
        <v>36489</v>
      </c>
      <c r="E10" s="114">
        <v>62587</v>
      </c>
      <c r="F10" s="114">
        <v>14093</v>
      </c>
      <c r="G10" s="114">
        <v>7224</v>
      </c>
      <c r="H10" s="114">
        <v>18413</v>
      </c>
      <c r="I10" s="115">
        <v>19522</v>
      </c>
      <c r="J10" s="114">
        <v>12669</v>
      </c>
      <c r="K10" s="114">
        <v>6853</v>
      </c>
      <c r="L10" s="423">
        <v>4954</v>
      </c>
      <c r="M10" s="424">
        <v>5153</v>
      </c>
    </row>
    <row r="11" spans="1:13" ht="11.1" customHeight="1" x14ac:dyDescent="0.2">
      <c r="A11" s="422" t="s">
        <v>387</v>
      </c>
      <c r="B11" s="115">
        <v>77321</v>
      </c>
      <c r="C11" s="114">
        <v>41000</v>
      </c>
      <c r="D11" s="114">
        <v>36321</v>
      </c>
      <c r="E11" s="114">
        <v>62679</v>
      </c>
      <c r="F11" s="114">
        <v>14162</v>
      </c>
      <c r="G11" s="114">
        <v>7072</v>
      </c>
      <c r="H11" s="114">
        <v>18745</v>
      </c>
      <c r="I11" s="115">
        <v>19633</v>
      </c>
      <c r="J11" s="114">
        <v>12800</v>
      </c>
      <c r="K11" s="114">
        <v>6833</v>
      </c>
      <c r="L11" s="423">
        <v>4900</v>
      </c>
      <c r="M11" s="424">
        <v>4620</v>
      </c>
    </row>
    <row r="12" spans="1:13" ht="11.1" customHeight="1" x14ac:dyDescent="0.2">
      <c r="A12" s="422" t="s">
        <v>388</v>
      </c>
      <c r="B12" s="115">
        <v>78663</v>
      </c>
      <c r="C12" s="114">
        <v>41760</v>
      </c>
      <c r="D12" s="114">
        <v>36903</v>
      </c>
      <c r="E12" s="114">
        <v>63732</v>
      </c>
      <c r="F12" s="114">
        <v>14420</v>
      </c>
      <c r="G12" s="114">
        <v>7731</v>
      </c>
      <c r="H12" s="114">
        <v>19101</v>
      </c>
      <c r="I12" s="115">
        <v>19582</v>
      </c>
      <c r="J12" s="114">
        <v>12612</v>
      </c>
      <c r="K12" s="114">
        <v>6970</v>
      </c>
      <c r="L12" s="423">
        <v>6879</v>
      </c>
      <c r="M12" s="424">
        <v>5749</v>
      </c>
    </row>
    <row r="13" spans="1:13" s="110" customFormat="1" ht="11.1" customHeight="1" x14ac:dyDescent="0.2">
      <c r="A13" s="422" t="s">
        <v>389</v>
      </c>
      <c r="B13" s="115">
        <v>78748</v>
      </c>
      <c r="C13" s="114">
        <v>41634</v>
      </c>
      <c r="D13" s="114">
        <v>37114</v>
      </c>
      <c r="E13" s="114">
        <v>63618</v>
      </c>
      <c r="F13" s="114">
        <v>14631</v>
      </c>
      <c r="G13" s="114">
        <v>7622</v>
      </c>
      <c r="H13" s="114">
        <v>19282</v>
      </c>
      <c r="I13" s="115">
        <v>19877</v>
      </c>
      <c r="J13" s="114">
        <v>12834</v>
      </c>
      <c r="K13" s="114">
        <v>7043</v>
      </c>
      <c r="L13" s="423">
        <v>5089</v>
      </c>
      <c r="M13" s="424">
        <v>5093</v>
      </c>
    </row>
    <row r="14" spans="1:13" ht="15" customHeight="1" x14ac:dyDescent="0.2">
      <c r="A14" s="422" t="s">
        <v>390</v>
      </c>
      <c r="B14" s="115">
        <v>78931</v>
      </c>
      <c r="C14" s="114">
        <v>41804</v>
      </c>
      <c r="D14" s="114">
        <v>37127</v>
      </c>
      <c r="E14" s="114">
        <v>61903</v>
      </c>
      <c r="F14" s="114">
        <v>16642</v>
      </c>
      <c r="G14" s="114">
        <v>7279</v>
      </c>
      <c r="H14" s="114">
        <v>19668</v>
      </c>
      <c r="I14" s="115">
        <v>19517</v>
      </c>
      <c r="J14" s="114">
        <v>12569</v>
      </c>
      <c r="K14" s="114">
        <v>6948</v>
      </c>
      <c r="L14" s="423">
        <v>5809</v>
      </c>
      <c r="M14" s="424">
        <v>5794</v>
      </c>
    </row>
    <row r="15" spans="1:13" ht="11.1" customHeight="1" x14ac:dyDescent="0.2">
      <c r="A15" s="422" t="s">
        <v>387</v>
      </c>
      <c r="B15" s="115">
        <v>78973</v>
      </c>
      <c r="C15" s="114">
        <v>41791</v>
      </c>
      <c r="D15" s="114">
        <v>37182</v>
      </c>
      <c r="E15" s="114">
        <v>61623</v>
      </c>
      <c r="F15" s="114">
        <v>16972</v>
      </c>
      <c r="G15" s="114">
        <v>6953</v>
      </c>
      <c r="H15" s="114">
        <v>19926</v>
      </c>
      <c r="I15" s="115">
        <v>19981</v>
      </c>
      <c r="J15" s="114">
        <v>12941</v>
      </c>
      <c r="K15" s="114">
        <v>7040</v>
      </c>
      <c r="L15" s="423">
        <v>5147</v>
      </c>
      <c r="M15" s="424">
        <v>5154</v>
      </c>
    </row>
    <row r="16" spans="1:13" ht="11.1" customHeight="1" x14ac:dyDescent="0.2">
      <c r="A16" s="422" t="s">
        <v>388</v>
      </c>
      <c r="B16" s="115">
        <v>80479</v>
      </c>
      <c r="C16" s="114">
        <v>42602</v>
      </c>
      <c r="D16" s="114">
        <v>37877</v>
      </c>
      <c r="E16" s="114">
        <v>62704</v>
      </c>
      <c r="F16" s="114">
        <v>17359</v>
      </c>
      <c r="G16" s="114">
        <v>7662</v>
      </c>
      <c r="H16" s="114">
        <v>20403</v>
      </c>
      <c r="I16" s="115">
        <v>20253</v>
      </c>
      <c r="J16" s="114">
        <v>12866</v>
      </c>
      <c r="K16" s="114">
        <v>7387</v>
      </c>
      <c r="L16" s="423">
        <v>7526</v>
      </c>
      <c r="M16" s="424">
        <v>6292</v>
      </c>
    </row>
    <row r="17" spans="1:13" s="110" customFormat="1" ht="11.1" customHeight="1" x14ac:dyDescent="0.2">
      <c r="A17" s="422" t="s">
        <v>389</v>
      </c>
      <c r="B17" s="115">
        <v>80557</v>
      </c>
      <c r="C17" s="114">
        <v>42410</v>
      </c>
      <c r="D17" s="114">
        <v>38147</v>
      </c>
      <c r="E17" s="114">
        <v>62963</v>
      </c>
      <c r="F17" s="114">
        <v>17550</v>
      </c>
      <c r="G17" s="114">
        <v>7523</v>
      </c>
      <c r="H17" s="114">
        <v>20614</v>
      </c>
      <c r="I17" s="115">
        <v>20618</v>
      </c>
      <c r="J17" s="114">
        <v>13152</v>
      </c>
      <c r="K17" s="114">
        <v>7466</v>
      </c>
      <c r="L17" s="423">
        <v>5005</v>
      </c>
      <c r="M17" s="424">
        <v>5075</v>
      </c>
    </row>
    <row r="18" spans="1:13" ht="15" customHeight="1" x14ac:dyDescent="0.2">
      <c r="A18" s="422" t="s">
        <v>391</v>
      </c>
      <c r="B18" s="115">
        <v>80879</v>
      </c>
      <c r="C18" s="114">
        <v>42620</v>
      </c>
      <c r="D18" s="114">
        <v>38259</v>
      </c>
      <c r="E18" s="114">
        <v>62764</v>
      </c>
      <c r="F18" s="114">
        <v>18047</v>
      </c>
      <c r="G18" s="114">
        <v>7385</v>
      </c>
      <c r="H18" s="114">
        <v>20928</v>
      </c>
      <c r="I18" s="115">
        <v>20270</v>
      </c>
      <c r="J18" s="114">
        <v>12926</v>
      </c>
      <c r="K18" s="114">
        <v>7344</v>
      </c>
      <c r="L18" s="423">
        <v>6412</v>
      </c>
      <c r="M18" s="424">
        <v>6134</v>
      </c>
    </row>
    <row r="19" spans="1:13" ht="11.1" customHeight="1" x14ac:dyDescent="0.2">
      <c r="A19" s="422" t="s">
        <v>387</v>
      </c>
      <c r="B19" s="115">
        <v>80941</v>
      </c>
      <c r="C19" s="114">
        <v>42803</v>
      </c>
      <c r="D19" s="114">
        <v>38138</v>
      </c>
      <c r="E19" s="114">
        <v>62692</v>
      </c>
      <c r="F19" s="114">
        <v>18187</v>
      </c>
      <c r="G19" s="114">
        <v>7071</v>
      </c>
      <c r="H19" s="114">
        <v>21334</v>
      </c>
      <c r="I19" s="115">
        <v>20517</v>
      </c>
      <c r="J19" s="114">
        <v>13125</v>
      </c>
      <c r="K19" s="114">
        <v>7392</v>
      </c>
      <c r="L19" s="423">
        <v>4910</v>
      </c>
      <c r="M19" s="424">
        <v>4973</v>
      </c>
    </row>
    <row r="20" spans="1:13" ht="11.1" customHeight="1" x14ac:dyDescent="0.2">
      <c r="A20" s="422" t="s">
        <v>388</v>
      </c>
      <c r="B20" s="115">
        <v>83037</v>
      </c>
      <c r="C20" s="114">
        <v>43792</v>
      </c>
      <c r="D20" s="114">
        <v>39245</v>
      </c>
      <c r="E20" s="114">
        <v>64542</v>
      </c>
      <c r="F20" s="114">
        <v>18430</v>
      </c>
      <c r="G20" s="114">
        <v>7952</v>
      </c>
      <c r="H20" s="114">
        <v>21924</v>
      </c>
      <c r="I20" s="115">
        <v>20514</v>
      </c>
      <c r="J20" s="114">
        <v>12918</v>
      </c>
      <c r="K20" s="114">
        <v>7596</v>
      </c>
      <c r="L20" s="423">
        <v>6870</v>
      </c>
      <c r="M20" s="424">
        <v>5987</v>
      </c>
    </row>
    <row r="21" spans="1:13" s="110" customFormat="1" ht="11.1" customHeight="1" x14ac:dyDescent="0.2">
      <c r="A21" s="422" t="s">
        <v>389</v>
      </c>
      <c r="B21" s="115">
        <v>83090</v>
      </c>
      <c r="C21" s="114">
        <v>43603</v>
      </c>
      <c r="D21" s="114">
        <v>39487</v>
      </c>
      <c r="E21" s="114">
        <v>64513</v>
      </c>
      <c r="F21" s="114">
        <v>18557</v>
      </c>
      <c r="G21" s="114">
        <v>7867</v>
      </c>
      <c r="H21" s="114">
        <v>22218</v>
      </c>
      <c r="I21" s="115">
        <v>20656</v>
      </c>
      <c r="J21" s="114">
        <v>12905</v>
      </c>
      <c r="K21" s="114">
        <v>7751</v>
      </c>
      <c r="L21" s="423">
        <v>4925</v>
      </c>
      <c r="M21" s="424">
        <v>5197</v>
      </c>
    </row>
    <row r="22" spans="1:13" ht="15" customHeight="1" x14ac:dyDescent="0.2">
      <c r="A22" s="422" t="s">
        <v>392</v>
      </c>
      <c r="B22" s="115">
        <v>83149</v>
      </c>
      <c r="C22" s="114">
        <v>43614</v>
      </c>
      <c r="D22" s="114">
        <v>39535</v>
      </c>
      <c r="E22" s="114">
        <v>64296</v>
      </c>
      <c r="F22" s="114">
        <v>18774</v>
      </c>
      <c r="G22" s="114">
        <v>7503</v>
      </c>
      <c r="H22" s="114">
        <v>22550</v>
      </c>
      <c r="I22" s="115">
        <v>20681</v>
      </c>
      <c r="J22" s="114">
        <v>13008</v>
      </c>
      <c r="K22" s="114">
        <v>7673</v>
      </c>
      <c r="L22" s="423">
        <v>5734</v>
      </c>
      <c r="M22" s="424">
        <v>5807</v>
      </c>
    </row>
    <row r="23" spans="1:13" ht="11.1" customHeight="1" x14ac:dyDescent="0.2">
      <c r="A23" s="422" t="s">
        <v>387</v>
      </c>
      <c r="B23" s="115">
        <v>83295</v>
      </c>
      <c r="C23" s="114">
        <v>43921</v>
      </c>
      <c r="D23" s="114">
        <v>39374</v>
      </c>
      <c r="E23" s="114">
        <v>64338</v>
      </c>
      <c r="F23" s="114">
        <v>18873</v>
      </c>
      <c r="G23" s="114">
        <v>7223</v>
      </c>
      <c r="H23" s="114">
        <v>22888</v>
      </c>
      <c r="I23" s="115">
        <v>20694</v>
      </c>
      <c r="J23" s="114">
        <v>13108</v>
      </c>
      <c r="K23" s="114">
        <v>7586</v>
      </c>
      <c r="L23" s="423">
        <v>4996</v>
      </c>
      <c r="M23" s="424">
        <v>5074</v>
      </c>
    </row>
    <row r="24" spans="1:13" ht="11.1" customHeight="1" x14ac:dyDescent="0.2">
      <c r="A24" s="422" t="s">
        <v>388</v>
      </c>
      <c r="B24" s="115">
        <v>85431</v>
      </c>
      <c r="C24" s="114">
        <v>45199</v>
      </c>
      <c r="D24" s="114">
        <v>40232</v>
      </c>
      <c r="E24" s="114">
        <v>65794</v>
      </c>
      <c r="F24" s="114">
        <v>19157</v>
      </c>
      <c r="G24" s="114">
        <v>8060</v>
      </c>
      <c r="H24" s="114">
        <v>23442</v>
      </c>
      <c r="I24" s="115">
        <v>21052</v>
      </c>
      <c r="J24" s="114">
        <v>13258</v>
      </c>
      <c r="K24" s="114">
        <v>7794</v>
      </c>
      <c r="L24" s="423">
        <v>7938</v>
      </c>
      <c r="M24" s="424">
        <v>6453</v>
      </c>
    </row>
    <row r="25" spans="1:13" s="110" customFormat="1" ht="11.1" customHeight="1" x14ac:dyDescent="0.2">
      <c r="A25" s="422" t="s">
        <v>389</v>
      </c>
      <c r="B25" s="115">
        <v>85097</v>
      </c>
      <c r="C25" s="114">
        <v>44869</v>
      </c>
      <c r="D25" s="114">
        <v>40228</v>
      </c>
      <c r="E25" s="114">
        <v>65442</v>
      </c>
      <c r="F25" s="114">
        <v>19164</v>
      </c>
      <c r="G25" s="114">
        <v>7839</v>
      </c>
      <c r="H25" s="114">
        <v>23709</v>
      </c>
      <c r="I25" s="115">
        <v>20775</v>
      </c>
      <c r="J25" s="114">
        <v>13164</v>
      </c>
      <c r="K25" s="114">
        <v>7611</v>
      </c>
      <c r="L25" s="423">
        <v>4796</v>
      </c>
      <c r="M25" s="424">
        <v>5191</v>
      </c>
    </row>
    <row r="26" spans="1:13" ht="15" customHeight="1" x14ac:dyDescent="0.2">
      <c r="A26" s="422" t="s">
        <v>393</v>
      </c>
      <c r="B26" s="115">
        <v>85720</v>
      </c>
      <c r="C26" s="114">
        <v>45228</v>
      </c>
      <c r="D26" s="114">
        <v>40492</v>
      </c>
      <c r="E26" s="114">
        <v>65750</v>
      </c>
      <c r="F26" s="114">
        <v>19493</v>
      </c>
      <c r="G26" s="114">
        <v>7648</v>
      </c>
      <c r="H26" s="114">
        <v>24123</v>
      </c>
      <c r="I26" s="115">
        <v>20614</v>
      </c>
      <c r="J26" s="114">
        <v>13005</v>
      </c>
      <c r="K26" s="114">
        <v>7609</v>
      </c>
      <c r="L26" s="423">
        <v>7372</v>
      </c>
      <c r="M26" s="424">
        <v>6916</v>
      </c>
    </row>
    <row r="27" spans="1:13" ht="11.1" customHeight="1" x14ac:dyDescent="0.2">
      <c r="A27" s="422" t="s">
        <v>387</v>
      </c>
      <c r="B27" s="115">
        <v>86002</v>
      </c>
      <c r="C27" s="114">
        <v>45546</v>
      </c>
      <c r="D27" s="114">
        <v>40456</v>
      </c>
      <c r="E27" s="114">
        <v>65903</v>
      </c>
      <c r="F27" s="114">
        <v>19622</v>
      </c>
      <c r="G27" s="114">
        <v>7383</v>
      </c>
      <c r="H27" s="114">
        <v>24530</v>
      </c>
      <c r="I27" s="115">
        <v>20702</v>
      </c>
      <c r="J27" s="114">
        <v>13053</v>
      </c>
      <c r="K27" s="114">
        <v>7649</v>
      </c>
      <c r="L27" s="423">
        <v>4951</v>
      </c>
      <c r="M27" s="424">
        <v>4700</v>
      </c>
    </row>
    <row r="28" spans="1:13" ht="11.1" customHeight="1" x14ac:dyDescent="0.2">
      <c r="A28" s="422" t="s">
        <v>388</v>
      </c>
      <c r="B28" s="115">
        <v>87479</v>
      </c>
      <c r="C28" s="114">
        <v>46359</v>
      </c>
      <c r="D28" s="114">
        <v>41120</v>
      </c>
      <c r="E28" s="114">
        <v>67431</v>
      </c>
      <c r="F28" s="114">
        <v>19984</v>
      </c>
      <c r="G28" s="114">
        <v>8018</v>
      </c>
      <c r="H28" s="114">
        <v>24976</v>
      </c>
      <c r="I28" s="115">
        <v>20790</v>
      </c>
      <c r="J28" s="114">
        <v>13008</v>
      </c>
      <c r="K28" s="114">
        <v>7782</v>
      </c>
      <c r="L28" s="423">
        <v>7261</v>
      </c>
      <c r="M28" s="424">
        <v>6275</v>
      </c>
    </row>
    <row r="29" spans="1:13" s="110" customFormat="1" ht="11.1" customHeight="1" x14ac:dyDescent="0.2">
      <c r="A29" s="422" t="s">
        <v>389</v>
      </c>
      <c r="B29" s="115">
        <v>86951</v>
      </c>
      <c r="C29" s="114">
        <v>45949</v>
      </c>
      <c r="D29" s="114">
        <v>41002</v>
      </c>
      <c r="E29" s="114">
        <v>66907</v>
      </c>
      <c r="F29" s="114">
        <v>20027</v>
      </c>
      <c r="G29" s="114">
        <v>7827</v>
      </c>
      <c r="H29" s="114">
        <v>25136</v>
      </c>
      <c r="I29" s="115">
        <v>20367</v>
      </c>
      <c r="J29" s="114">
        <v>12714</v>
      </c>
      <c r="K29" s="114">
        <v>7653</v>
      </c>
      <c r="L29" s="423">
        <v>5589</v>
      </c>
      <c r="M29" s="424">
        <v>5852</v>
      </c>
    </row>
    <row r="30" spans="1:13" ht="15" customHeight="1" x14ac:dyDescent="0.2">
      <c r="A30" s="422" t="s">
        <v>394</v>
      </c>
      <c r="B30" s="115">
        <v>87609</v>
      </c>
      <c r="C30" s="114">
        <v>46457</v>
      </c>
      <c r="D30" s="114">
        <v>41152</v>
      </c>
      <c r="E30" s="114">
        <v>67210</v>
      </c>
      <c r="F30" s="114">
        <v>20384</v>
      </c>
      <c r="G30" s="114">
        <v>7613</v>
      </c>
      <c r="H30" s="114">
        <v>25587</v>
      </c>
      <c r="I30" s="115">
        <v>19210</v>
      </c>
      <c r="J30" s="114">
        <v>12009</v>
      </c>
      <c r="K30" s="114">
        <v>7201</v>
      </c>
      <c r="L30" s="423">
        <v>6632</v>
      </c>
      <c r="M30" s="424">
        <v>6258</v>
      </c>
    </row>
    <row r="31" spans="1:13" ht="11.1" customHeight="1" x14ac:dyDescent="0.2">
      <c r="A31" s="422" t="s">
        <v>387</v>
      </c>
      <c r="B31" s="115">
        <v>88785</v>
      </c>
      <c r="C31" s="114">
        <v>47054</v>
      </c>
      <c r="D31" s="114">
        <v>41731</v>
      </c>
      <c r="E31" s="114">
        <v>67584</v>
      </c>
      <c r="F31" s="114">
        <v>21189</v>
      </c>
      <c r="G31" s="114">
        <v>7508</v>
      </c>
      <c r="H31" s="114">
        <v>26182</v>
      </c>
      <c r="I31" s="115">
        <v>19500</v>
      </c>
      <c r="J31" s="114">
        <v>12207</v>
      </c>
      <c r="K31" s="114">
        <v>7293</v>
      </c>
      <c r="L31" s="423">
        <v>6059</v>
      </c>
      <c r="M31" s="424">
        <v>5688</v>
      </c>
    </row>
    <row r="32" spans="1:13" ht="11.1" customHeight="1" x14ac:dyDescent="0.2">
      <c r="A32" s="422" t="s">
        <v>388</v>
      </c>
      <c r="B32" s="115">
        <v>90414</v>
      </c>
      <c r="C32" s="114">
        <v>47916</v>
      </c>
      <c r="D32" s="114">
        <v>42498</v>
      </c>
      <c r="E32" s="114">
        <v>68823</v>
      </c>
      <c r="F32" s="114">
        <v>21582</v>
      </c>
      <c r="G32" s="114">
        <v>8100</v>
      </c>
      <c r="H32" s="114">
        <v>26744</v>
      </c>
      <c r="I32" s="115">
        <v>19479</v>
      </c>
      <c r="J32" s="114">
        <v>11964</v>
      </c>
      <c r="K32" s="114">
        <v>7515</v>
      </c>
      <c r="L32" s="423">
        <v>8418</v>
      </c>
      <c r="M32" s="424">
        <v>7294</v>
      </c>
    </row>
    <row r="33" spans="1:13" s="110" customFormat="1" ht="11.1" customHeight="1" x14ac:dyDescent="0.2">
      <c r="A33" s="422" t="s">
        <v>389</v>
      </c>
      <c r="B33" s="115">
        <v>90166</v>
      </c>
      <c r="C33" s="114">
        <v>47604</v>
      </c>
      <c r="D33" s="114">
        <v>42562</v>
      </c>
      <c r="E33" s="114">
        <v>68524</v>
      </c>
      <c r="F33" s="114">
        <v>21635</v>
      </c>
      <c r="G33" s="114">
        <v>7913</v>
      </c>
      <c r="H33" s="114">
        <v>26863</v>
      </c>
      <c r="I33" s="115">
        <v>19498</v>
      </c>
      <c r="J33" s="114">
        <v>11955</v>
      </c>
      <c r="K33" s="114">
        <v>7543</v>
      </c>
      <c r="L33" s="423">
        <v>5390</v>
      </c>
      <c r="M33" s="424">
        <v>5736</v>
      </c>
    </row>
    <row r="34" spans="1:13" ht="15" customHeight="1" x14ac:dyDescent="0.2">
      <c r="A34" s="422" t="s">
        <v>395</v>
      </c>
      <c r="B34" s="115">
        <v>90185</v>
      </c>
      <c r="C34" s="114">
        <v>47568</v>
      </c>
      <c r="D34" s="114">
        <v>42617</v>
      </c>
      <c r="E34" s="114">
        <v>68468</v>
      </c>
      <c r="F34" s="114">
        <v>21712</v>
      </c>
      <c r="G34" s="114">
        <v>7649</v>
      </c>
      <c r="H34" s="114">
        <v>27235</v>
      </c>
      <c r="I34" s="115">
        <v>19139</v>
      </c>
      <c r="J34" s="114">
        <v>11742</v>
      </c>
      <c r="K34" s="114">
        <v>7397</v>
      </c>
      <c r="L34" s="423">
        <v>6640</v>
      </c>
      <c r="M34" s="424">
        <v>6550</v>
      </c>
    </row>
    <row r="35" spans="1:13" ht="11.1" customHeight="1" x14ac:dyDescent="0.2">
      <c r="A35" s="422" t="s">
        <v>387</v>
      </c>
      <c r="B35" s="115">
        <v>90207</v>
      </c>
      <c r="C35" s="114">
        <v>47528</v>
      </c>
      <c r="D35" s="114">
        <v>42679</v>
      </c>
      <c r="E35" s="114">
        <v>68192</v>
      </c>
      <c r="F35" s="114">
        <v>22014</v>
      </c>
      <c r="G35" s="114">
        <v>7397</v>
      </c>
      <c r="H35" s="114">
        <v>27619</v>
      </c>
      <c r="I35" s="115">
        <v>19481</v>
      </c>
      <c r="J35" s="114">
        <v>11984</v>
      </c>
      <c r="K35" s="114">
        <v>7497</v>
      </c>
      <c r="L35" s="423">
        <v>5481</v>
      </c>
      <c r="M35" s="424">
        <v>5340</v>
      </c>
    </row>
    <row r="36" spans="1:13" ht="11.1" customHeight="1" x14ac:dyDescent="0.2">
      <c r="A36" s="422" t="s">
        <v>388</v>
      </c>
      <c r="B36" s="115">
        <v>91577</v>
      </c>
      <c r="C36" s="114">
        <v>48189</v>
      </c>
      <c r="D36" s="114">
        <v>43388</v>
      </c>
      <c r="E36" s="114">
        <v>69055</v>
      </c>
      <c r="F36" s="114">
        <v>22521</v>
      </c>
      <c r="G36" s="114">
        <v>8193</v>
      </c>
      <c r="H36" s="114">
        <v>27919</v>
      </c>
      <c r="I36" s="115">
        <v>19128</v>
      </c>
      <c r="J36" s="114">
        <v>11616</v>
      </c>
      <c r="K36" s="114">
        <v>7512</v>
      </c>
      <c r="L36" s="423">
        <v>8189</v>
      </c>
      <c r="M36" s="424">
        <v>6919</v>
      </c>
    </row>
    <row r="37" spans="1:13" s="110" customFormat="1" ht="11.1" customHeight="1" x14ac:dyDescent="0.2">
      <c r="A37" s="422" t="s">
        <v>389</v>
      </c>
      <c r="B37" s="115">
        <v>91694</v>
      </c>
      <c r="C37" s="114">
        <v>48060</v>
      </c>
      <c r="D37" s="114">
        <v>43634</v>
      </c>
      <c r="E37" s="114">
        <v>69165</v>
      </c>
      <c r="F37" s="114">
        <v>22529</v>
      </c>
      <c r="G37" s="114">
        <v>8078</v>
      </c>
      <c r="H37" s="114">
        <v>28219</v>
      </c>
      <c r="I37" s="115">
        <v>19158</v>
      </c>
      <c r="J37" s="114">
        <v>11686</v>
      </c>
      <c r="K37" s="114">
        <v>7472</v>
      </c>
      <c r="L37" s="423">
        <v>5707</v>
      </c>
      <c r="M37" s="424">
        <v>5677</v>
      </c>
    </row>
    <row r="38" spans="1:13" ht="15" customHeight="1" x14ac:dyDescent="0.2">
      <c r="A38" s="425" t="s">
        <v>396</v>
      </c>
      <c r="B38" s="115">
        <v>91995</v>
      </c>
      <c r="C38" s="114">
        <v>48141</v>
      </c>
      <c r="D38" s="114">
        <v>43854</v>
      </c>
      <c r="E38" s="114">
        <v>69214</v>
      </c>
      <c r="F38" s="114">
        <v>22781</v>
      </c>
      <c r="G38" s="114">
        <v>7822</v>
      </c>
      <c r="H38" s="114">
        <v>28520</v>
      </c>
      <c r="I38" s="115">
        <v>18858</v>
      </c>
      <c r="J38" s="114">
        <v>11433</v>
      </c>
      <c r="K38" s="114">
        <v>7425</v>
      </c>
      <c r="L38" s="423">
        <v>7910</v>
      </c>
      <c r="M38" s="424">
        <v>7542</v>
      </c>
    </row>
    <row r="39" spans="1:13" ht="11.1" customHeight="1" x14ac:dyDescent="0.2">
      <c r="A39" s="422" t="s">
        <v>387</v>
      </c>
      <c r="B39" s="115">
        <v>92664</v>
      </c>
      <c r="C39" s="114">
        <v>48580</v>
      </c>
      <c r="D39" s="114">
        <v>44084</v>
      </c>
      <c r="E39" s="114">
        <v>69602</v>
      </c>
      <c r="F39" s="114">
        <v>23062</v>
      </c>
      <c r="G39" s="114">
        <v>7540</v>
      </c>
      <c r="H39" s="114">
        <v>29029</v>
      </c>
      <c r="I39" s="115">
        <v>19302</v>
      </c>
      <c r="J39" s="114">
        <v>11686</v>
      </c>
      <c r="K39" s="114">
        <v>7616</v>
      </c>
      <c r="L39" s="423">
        <v>6599</v>
      </c>
      <c r="M39" s="424">
        <v>6008</v>
      </c>
    </row>
    <row r="40" spans="1:13" ht="11.1" customHeight="1" x14ac:dyDescent="0.2">
      <c r="A40" s="425" t="s">
        <v>388</v>
      </c>
      <c r="B40" s="115">
        <v>95915</v>
      </c>
      <c r="C40" s="114">
        <v>50632</v>
      </c>
      <c r="D40" s="114">
        <v>45283</v>
      </c>
      <c r="E40" s="114">
        <v>72465</v>
      </c>
      <c r="F40" s="114">
        <v>23450</v>
      </c>
      <c r="G40" s="114">
        <v>8410</v>
      </c>
      <c r="H40" s="114">
        <v>30018</v>
      </c>
      <c r="I40" s="115">
        <v>19162</v>
      </c>
      <c r="J40" s="114">
        <v>11415</v>
      </c>
      <c r="K40" s="114">
        <v>7747</v>
      </c>
      <c r="L40" s="423">
        <v>8473</v>
      </c>
      <c r="M40" s="424">
        <v>7072</v>
      </c>
    </row>
    <row r="41" spans="1:13" s="110" customFormat="1" ht="11.1" customHeight="1" x14ac:dyDescent="0.2">
      <c r="A41" s="422" t="s">
        <v>389</v>
      </c>
      <c r="B41" s="115">
        <v>95932</v>
      </c>
      <c r="C41" s="114">
        <v>50493</v>
      </c>
      <c r="D41" s="114">
        <v>45439</v>
      </c>
      <c r="E41" s="114">
        <v>72317</v>
      </c>
      <c r="F41" s="114">
        <v>23615</v>
      </c>
      <c r="G41" s="114">
        <v>8343</v>
      </c>
      <c r="H41" s="114">
        <v>30097</v>
      </c>
      <c r="I41" s="115">
        <v>19180</v>
      </c>
      <c r="J41" s="114">
        <v>11432</v>
      </c>
      <c r="K41" s="114">
        <v>7748</v>
      </c>
      <c r="L41" s="423">
        <v>6172</v>
      </c>
      <c r="M41" s="424">
        <v>6369</v>
      </c>
    </row>
    <row r="42" spans="1:13" ht="15" customHeight="1" x14ac:dyDescent="0.2">
      <c r="A42" s="422" t="s">
        <v>397</v>
      </c>
      <c r="B42" s="115">
        <v>96366</v>
      </c>
      <c r="C42" s="114">
        <v>50822</v>
      </c>
      <c r="D42" s="114">
        <v>45544</v>
      </c>
      <c r="E42" s="114">
        <v>72576</v>
      </c>
      <c r="F42" s="114">
        <v>23790</v>
      </c>
      <c r="G42" s="114">
        <v>8129</v>
      </c>
      <c r="H42" s="114">
        <v>30403</v>
      </c>
      <c r="I42" s="115">
        <v>18948</v>
      </c>
      <c r="J42" s="114">
        <v>11281</v>
      </c>
      <c r="K42" s="114">
        <v>7667</v>
      </c>
      <c r="L42" s="423">
        <v>7237</v>
      </c>
      <c r="M42" s="424">
        <v>6965</v>
      </c>
    </row>
    <row r="43" spans="1:13" ht="11.1" customHeight="1" x14ac:dyDescent="0.2">
      <c r="A43" s="422" t="s">
        <v>387</v>
      </c>
      <c r="B43" s="115">
        <v>95559</v>
      </c>
      <c r="C43" s="114">
        <v>50207</v>
      </c>
      <c r="D43" s="114">
        <v>45352</v>
      </c>
      <c r="E43" s="114">
        <v>71624</v>
      </c>
      <c r="F43" s="114">
        <v>23935</v>
      </c>
      <c r="G43" s="114">
        <v>7860</v>
      </c>
      <c r="H43" s="114">
        <v>30313</v>
      </c>
      <c r="I43" s="115">
        <v>19263</v>
      </c>
      <c r="J43" s="114">
        <v>11472</v>
      </c>
      <c r="K43" s="114">
        <v>7791</v>
      </c>
      <c r="L43" s="423">
        <v>6993</v>
      </c>
      <c r="M43" s="424">
        <v>6742</v>
      </c>
    </row>
    <row r="44" spans="1:13" ht="11.1" customHeight="1" x14ac:dyDescent="0.2">
      <c r="A44" s="422" t="s">
        <v>388</v>
      </c>
      <c r="B44" s="115">
        <v>97467</v>
      </c>
      <c r="C44" s="114">
        <v>51366</v>
      </c>
      <c r="D44" s="114">
        <v>46101</v>
      </c>
      <c r="E44" s="114">
        <v>73352</v>
      </c>
      <c r="F44" s="114">
        <v>24115</v>
      </c>
      <c r="G44" s="114">
        <v>8766</v>
      </c>
      <c r="H44" s="114">
        <v>30912</v>
      </c>
      <c r="I44" s="115">
        <v>19138</v>
      </c>
      <c r="J44" s="114">
        <v>11245</v>
      </c>
      <c r="K44" s="114">
        <v>7893</v>
      </c>
      <c r="L44" s="423">
        <v>8462</v>
      </c>
      <c r="M44" s="424">
        <v>7491</v>
      </c>
    </row>
    <row r="45" spans="1:13" s="110" customFormat="1" ht="11.1" customHeight="1" x14ac:dyDescent="0.2">
      <c r="A45" s="422" t="s">
        <v>389</v>
      </c>
      <c r="B45" s="115">
        <v>97398</v>
      </c>
      <c r="C45" s="114">
        <v>51184</v>
      </c>
      <c r="D45" s="114">
        <v>46214</v>
      </c>
      <c r="E45" s="114">
        <v>73131</v>
      </c>
      <c r="F45" s="114">
        <v>24267</v>
      </c>
      <c r="G45" s="114">
        <v>8599</v>
      </c>
      <c r="H45" s="114">
        <v>31205</v>
      </c>
      <c r="I45" s="115">
        <v>19155</v>
      </c>
      <c r="J45" s="114">
        <v>11283</v>
      </c>
      <c r="K45" s="114">
        <v>7872</v>
      </c>
      <c r="L45" s="423">
        <v>6308</v>
      </c>
      <c r="M45" s="424">
        <v>6444</v>
      </c>
    </row>
    <row r="46" spans="1:13" ht="15" customHeight="1" x14ac:dyDescent="0.2">
      <c r="A46" s="422" t="s">
        <v>398</v>
      </c>
      <c r="B46" s="115">
        <v>96532</v>
      </c>
      <c r="C46" s="114">
        <v>50478</v>
      </c>
      <c r="D46" s="114">
        <v>46054</v>
      </c>
      <c r="E46" s="114">
        <v>72293</v>
      </c>
      <c r="F46" s="114">
        <v>24239</v>
      </c>
      <c r="G46" s="114">
        <v>8274</v>
      </c>
      <c r="H46" s="114">
        <v>31046</v>
      </c>
      <c r="I46" s="115">
        <v>18981</v>
      </c>
      <c r="J46" s="114">
        <v>11139</v>
      </c>
      <c r="K46" s="114">
        <v>7842</v>
      </c>
      <c r="L46" s="423">
        <v>6860</v>
      </c>
      <c r="M46" s="424">
        <v>6978</v>
      </c>
    </row>
    <row r="47" spans="1:13" ht="11.1" customHeight="1" x14ac:dyDescent="0.2">
      <c r="A47" s="422" t="s">
        <v>387</v>
      </c>
      <c r="B47" s="115">
        <v>97597</v>
      </c>
      <c r="C47" s="114">
        <v>51112</v>
      </c>
      <c r="D47" s="114">
        <v>46485</v>
      </c>
      <c r="E47" s="114">
        <v>72979</v>
      </c>
      <c r="F47" s="114">
        <v>24618</v>
      </c>
      <c r="G47" s="114">
        <v>7940</v>
      </c>
      <c r="H47" s="114">
        <v>31792</v>
      </c>
      <c r="I47" s="115">
        <v>19100</v>
      </c>
      <c r="J47" s="114">
        <v>11264</v>
      </c>
      <c r="K47" s="114">
        <v>7836</v>
      </c>
      <c r="L47" s="423">
        <v>7414</v>
      </c>
      <c r="M47" s="424">
        <v>7154</v>
      </c>
    </row>
    <row r="48" spans="1:13" ht="11.1" customHeight="1" x14ac:dyDescent="0.2">
      <c r="A48" s="422" t="s">
        <v>388</v>
      </c>
      <c r="B48" s="115">
        <v>98901</v>
      </c>
      <c r="C48" s="114">
        <v>51665</v>
      </c>
      <c r="D48" s="114">
        <v>47236</v>
      </c>
      <c r="E48" s="114">
        <v>73958</v>
      </c>
      <c r="F48" s="114">
        <v>24943</v>
      </c>
      <c r="G48" s="114">
        <v>8736</v>
      </c>
      <c r="H48" s="114">
        <v>32186</v>
      </c>
      <c r="I48" s="115">
        <v>19034</v>
      </c>
      <c r="J48" s="114">
        <v>11096</v>
      </c>
      <c r="K48" s="114">
        <v>7938</v>
      </c>
      <c r="L48" s="423">
        <v>8291</v>
      </c>
      <c r="M48" s="424">
        <v>7171</v>
      </c>
    </row>
    <row r="49" spans="1:17" s="110" customFormat="1" ht="11.1" customHeight="1" x14ac:dyDescent="0.2">
      <c r="A49" s="422" t="s">
        <v>389</v>
      </c>
      <c r="B49" s="115">
        <v>98290</v>
      </c>
      <c r="C49" s="114">
        <v>51436</v>
      </c>
      <c r="D49" s="114">
        <v>46854</v>
      </c>
      <c r="E49" s="114">
        <v>73189</v>
      </c>
      <c r="F49" s="114">
        <v>25101</v>
      </c>
      <c r="G49" s="114">
        <v>8578</v>
      </c>
      <c r="H49" s="114">
        <v>32187</v>
      </c>
      <c r="I49" s="115">
        <v>19113</v>
      </c>
      <c r="J49" s="114">
        <v>11069</v>
      </c>
      <c r="K49" s="114">
        <v>8044</v>
      </c>
      <c r="L49" s="423">
        <v>7289</v>
      </c>
      <c r="M49" s="424">
        <v>7355</v>
      </c>
    </row>
    <row r="50" spans="1:17" ht="15" customHeight="1" x14ac:dyDescent="0.2">
      <c r="A50" s="422" t="s">
        <v>399</v>
      </c>
      <c r="B50" s="143">
        <v>97428</v>
      </c>
      <c r="C50" s="144">
        <v>51045</v>
      </c>
      <c r="D50" s="144">
        <v>46383</v>
      </c>
      <c r="E50" s="144">
        <v>72550</v>
      </c>
      <c r="F50" s="144">
        <v>24878</v>
      </c>
      <c r="G50" s="144">
        <v>8248</v>
      </c>
      <c r="H50" s="144">
        <v>31936</v>
      </c>
      <c r="I50" s="143">
        <v>18420</v>
      </c>
      <c r="J50" s="144">
        <v>10638</v>
      </c>
      <c r="K50" s="144">
        <v>7782</v>
      </c>
      <c r="L50" s="426">
        <v>7128</v>
      </c>
      <c r="M50" s="427">
        <v>8028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0.92818961587867232</v>
      </c>
      <c r="C6" s="480">
        <f>'Tabelle 3.3'!J11</f>
        <v>-2.955587166113482</v>
      </c>
      <c r="D6" s="481">
        <f t="shared" ref="D6:E9" si="0">IF(OR(AND(B6&gt;=-50,B6&lt;=50),ISNUMBER(B6)=FALSE),B6,"")</f>
        <v>0.92818961587867232</v>
      </c>
      <c r="E6" s="481">
        <f t="shared" si="0"/>
        <v>-2.955587166113482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0.92818961587867232</v>
      </c>
      <c r="C14" s="480">
        <f>'Tabelle 3.3'!J11</f>
        <v>-2.955587166113482</v>
      </c>
      <c r="D14" s="481">
        <f>IF(OR(AND(B14&gt;=-50,B14&lt;=50),ISNUMBER(B14)=FALSE),B14,"")</f>
        <v>0.92818961587867232</v>
      </c>
      <c r="E14" s="481">
        <f>IF(OR(AND(C14&gt;=-50,C14&lt;=50),ISNUMBER(C14)=FALSE),C14,"")</f>
        <v>-2.955587166113482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4.7619047619047619</v>
      </c>
      <c r="C15" s="480">
        <f>'Tabelle 3.3'!J12</f>
        <v>4.301075268817204</v>
      </c>
      <c r="D15" s="481">
        <f t="shared" ref="D15:E45" si="3">IF(OR(AND(B15&gt;=-50,B15&lt;=50),ISNUMBER(B15)=FALSE),B15,"")</f>
        <v>4.7619047619047619</v>
      </c>
      <c r="E15" s="481">
        <f t="shared" si="3"/>
        <v>4.301075268817204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3.5634743875278398</v>
      </c>
      <c r="C16" s="480">
        <f>'Tabelle 3.3'!J13</f>
        <v>-7.3170731707317076</v>
      </c>
      <c r="D16" s="481">
        <f t="shared" si="3"/>
        <v>3.5634743875278398</v>
      </c>
      <c r="E16" s="481">
        <f t="shared" si="3"/>
        <v>-7.3170731707317076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4.5619116582186825</v>
      </c>
      <c r="C17" s="480">
        <f>'Tabelle 3.3'!J14</f>
        <v>-5.5432372505543235</v>
      </c>
      <c r="D17" s="481">
        <f t="shared" si="3"/>
        <v>4.5619116582186825</v>
      </c>
      <c r="E17" s="481">
        <f t="shared" si="3"/>
        <v>-5.5432372505543235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8.1573033707865168</v>
      </c>
      <c r="C18" s="480">
        <f>'Tabelle 3.3'!J15</f>
        <v>-3.8922155688622753</v>
      </c>
      <c r="D18" s="481">
        <f t="shared" si="3"/>
        <v>8.1573033707865168</v>
      </c>
      <c r="E18" s="481">
        <f t="shared" si="3"/>
        <v>-3.8922155688622753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3.5612535612535612</v>
      </c>
      <c r="C19" s="480">
        <f>'Tabelle 3.3'!J16</f>
        <v>-5.1334702258726903</v>
      </c>
      <c r="D19" s="481">
        <f t="shared" si="3"/>
        <v>3.5612535612535612</v>
      </c>
      <c r="E19" s="481">
        <f t="shared" si="3"/>
        <v>-5.1334702258726903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-3.5256410256410255</v>
      </c>
      <c r="C20" s="480">
        <f>'Tabelle 3.3'!J17</f>
        <v>-14.814814814814815</v>
      </c>
      <c r="D20" s="481">
        <f t="shared" si="3"/>
        <v>-3.5256410256410255</v>
      </c>
      <c r="E20" s="481">
        <f t="shared" si="3"/>
        <v>-14.814814814814815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2.0281233098972415</v>
      </c>
      <c r="C21" s="480">
        <f>'Tabelle 3.3'!J18</f>
        <v>-3.5661218424962855</v>
      </c>
      <c r="D21" s="481">
        <f t="shared" si="3"/>
        <v>2.0281233098972415</v>
      </c>
      <c r="E21" s="481">
        <f t="shared" si="3"/>
        <v>-3.5661218424962855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8.0877976190476186</v>
      </c>
      <c r="C22" s="480">
        <f>'Tabelle 3.3'!J19</f>
        <v>-1.8562168532704773</v>
      </c>
      <c r="D22" s="481">
        <f t="shared" si="3"/>
        <v>8.0877976190476186</v>
      </c>
      <c r="E22" s="481">
        <f t="shared" si="3"/>
        <v>-1.8562168532704773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-3.859475507174666</v>
      </c>
      <c r="C23" s="480">
        <f>'Tabelle 3.3'!J20</f>
        <v>-5.0434782608695654</v>
      </c>
      <c r="D23" s="481">
        <f t="shared" si="3"/>
        <v>-3.859475507174666</v>
      </c>
      <c r="E23" s="481">
        <f t="shared" si="3"/>
        <v>-5.0434782608695654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2.0244938765308671</v>
      </c>
      <c r="C24" s="480">
        <f>'Tabelle 3.3'!J21</f>
        <v>-14.947468958930276</v>
      </c>
      <c r="D24" s="481">
        <f t="shared" si="3"/>
        <v>2.0244938765308671</v>
      </c>
      <c r="E24" s="481">
        <f t="shared" si="3"/>
        <v>-14.947468958930276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-1.3068099317554813</v>
      </c>
      <c r="C25" s="480">
        <f>'Tabelle 3.3'!J22</f>
        <v>-3.5541195476575123</v>
      </c>
      <c r="D25" s="481">
        <f t="shared" si="3"/>
        <v>-1.3068099317554813</v>
      </c>
      <c r="E25" s="481">
        <f t="shared" si="3"/>
        <v>-3.5541195476575123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4.6676514032496303</v>
      </c>
      <c r="C26" s="480">
        <f>'Tabelle 3.3'!J23</f>
        <v>5.882352941176471</v>
      </c>
      <c r="D26" s="481">
        <f t="shared" si="3"/>
        <v>4.6676514032496303</v>
      </c>
      <c r="E26" s="481">
        <f t="shared" si="3"/>
        <v>5.882352941176471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-2.0907272375298445</v>
      </c>
      <c r="C27" s="480">
        <f>'Tabelle 3.3'!J24</f>
        <v>-2.0979020979020979</v>
      </c>
      <c r="D27" s="481">
        <f t="shared" si="3"/>
        <v>-2.0907272375298445</v>
      </c>
      <c r="E27" s="481">
        <f t="shared" si="3"/>
        <v>-2.0979020979020979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-24.56103678929766</v>
      </c>
      <c r="C28" s="480">
        <f>'Tabelle 3.3'!J25</f>
        <v>-1.4728288471305231</v>
      </c>
      <c r="D28" s="481">
        <f t="shared" si="3"/>
        <v>-24.56103678929766</v>
      </c>
      <c r="E28" s="481">
        <f t="shared" si="3"/>
        <v>-1.4728288471305231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-24.58816351433801</v>
      </c>
      <c r="C29" s="480">
        <f>'Tabelle 3.3'!J26</f>
        <v>-20.37037037037037</v>
      </c>
      <c r="D29" s="481">
        <f t="shared" si="3"/>
        <v>-24.58816351433801</v>
      </c>
      <c r="E29" s="481">
        <f t="shared" si="3"/>
        <v>-20.37037037037037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2.6321330806485577</v>
      </c>
      <c r="C30" s="480">
        <f>'Tabelle 3.3'!J27</f>
        <v>-1.3215859030837005</v>
      </c>
      <c r="D30" s="481">
        <f t="shared" si="3"/>
        <v>2.6321330806485577</v>
      </c>
      <c r="E30" s="481">
        <f t="shared" si="3"/>
        <v>-1.3215859030837005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8.2445999391542433</v>
      </c>
      <c r="C31" s="480">
        <f>'Tabelle 3.3'!J28</f>
        <v>3.6</v>
      </c>
      <c r="D31" s="481">
        <f t="shared" si="3"/>
        <v>8.2445999391542433</v>
      </c>
      <c r="E31" s="481">
        <f t="shared" si="3"/>
        <v>3.6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3.2728881026094649</v>
      </c>
      <c r="C32" s="480">
        <f>'Tabelle 3.3'!J29</f>
        <v>1.5414258188824663</v>
      </c>
      <c r="D32" s="481">
        <f t="shared" si="3"/>
        <v>3.2728881026094649</v>
      </c>
      <c r="E32" s="481">
        <f t="shared" si="3"/>
        <v>1.5414258188824663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2.4673172528079546</v>
      </c>
      <c r="C33" s="480">
        <f>'Tabelle 3.3'!J30</f>
        <v>2.0255863539445631</v>
      </c>
      <c r="D33" s="481">
        <f t="shared" si="3"/>
        <v>2.4673172528079546</v>
      </c>
      <c r="E33" s="481">
        <f t="shared" si="3"/>
        <v>2.0255863539445631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v>
      </c>
      <c r="C34" s="480">
        <f>'Tabelle 3.3'!J31</f>
        <v>-1.7033356990773598</v>
      </c>
      <c r="D34" s="481">
        <f t="shared" si="3"/>
        <v>0</v>
      </c>
      <c r="E34" s="481">
        <f t="shared" si="3"/>
        <v>-1.7033356990773598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4.7619047619047619</v>
      </c>
      <c r="C37" s="480">
        <f>'Tabelle 3.3'!J34</f>
        <v>4.301075268817204</v>
      </c>
      <c r="D37" s="481">
        <f t="shared" si="3"/>
        <v>4.7619047619047619</v>
      </c>
      <c r="E37" s="481">
        <f t="shared" si="3"/>
        <v>4.301075268817204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4.0151472963189843</v>
      </c>
      <c r="C38" s="480">
        <f>'Tabelle 3.3'!J35</f>
        <v>-4.7648514851485144</v>
      </c>
      <c r="D38" s="481">
        <f t="shared" si="3"/>
        <v>4.0151472963189843</v>
      </c>
      <c r="E38" s="481">
        <f t="shared" si="3"/>
        <v>-4.7648514851485144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0.21183196365678117</v>
      </c>
      <c r="C39" s="480">
        <f>'Tabelle 3.3'!J36</f>
        <v>-2.842915870534422</v>
      </c>
      <c r="D39" s="481">
        <f t="shared" si="3"/>
        <v>0.21183196365678117</v>
      </c>
      <c r="E39" s="481">
        <f t="shared" si="3"/>
        <v>-2.842915870534422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0.21183196365678117</v>
      </c>
      <c r="C45" s="480">
        <f>'Tabelle 3.3'!J36</f>
        <v>-2.842915870534422</v>
      </c>
      <c r="D45" s="481">
        <f t="shared" si="3"/>
        <v>0.21183196365678117</v>
      </c>
      <c r="E45" s="481">
        <f t="shared" si="3"/>
        <v>-2.842915870534422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85720</v>
      </c>
      <c r="C51" s="487">
        <v>13005</v>
      </c>
      <c r="D51" s="487">
        <v>7609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86002</v>
      </c>
      <c r="C52" s="487">
        <v>13053</v>
      </c>
      <c r="D52" s="487">
        <v>7649</v>
      </c>
      <c r="E52" s="488">
        <f t="shared" ref="E52:G70" si="11">IF($A$51=37802,IF(COUNTBLANK(B$51:B$70)&gt;0,#N/A,B52/B$51*100),IF(COUNTBLANK(B$51:B$75)&gt;0,#N/A,B52/B$51*100))</f>
        <v>100.32897806812879</v>
      </c>
      <c r="F52" s="488">
        <f t="shared" si="11"/>
        <v>100.36908881199538</v>
      </c>
      <c r="G52" s="488">
        <f t="shared" si="11"/>
        <v>100.52569325798397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87479</v>
      </c>
      <c r="C53" s="487">
        <v>13008</v>
      </c>
      <c r="D53" s="487">
        <v>7782</v>
      </c>
      <c r="E53" s="488">
        <f t="shared" si="11"/>
        <v>102.0520298646757</v>
      </c>
      <c r="F53" s="488">
        <f t="shared" si="11"/>
        <v>100.02306805074971</v>
      </c>
      <c r="G53" s="488">
        <f t="shared" si="11"/>
        <v>102.27362334078065</v>
      </c>
      <c r="H53" s="489">
        <f>IF(ISERROR(L53)=TRUE,IF(MONTH(A53)=MONTH(MAX(A$51:A$75)),A53,""),"")</f>
        <v>41883</v>
      </c>
      <c r="I53" s="488">
        <f t="shared" si="12"/>
        <v>102.0520298646757</v>
      </c>
      <c r="J53" s="488">
        <f t="shared" si="10"/>
        <v>100.02306805074971</v>
      </c>
      <c r="K53" s="488">
        <f t="shared" si="10"/>
        <v>102.27362334078065</v>
      </c>
      <c r="L53" s="488" t="e">
        <f t="shared" si="13"/>
        <v>#N/A</v>
      </c>
    </row>
    <row r="54" spans="1:14" ht="15" customHeight="1" x14ac:dyDescent="0.2">
      <c r="A54" s="490" t="s">
        <v>462</v>
      </c>
      <c r="B54" s="487">
        <v>86951</v>
      </c>
      <c r="C54" s="487">
        <v>12714</v>
      </c>
      <c r="D54" s="487">
        <v>7653</v>
      </c>
      <c r="E54" s="488">
        <f t="shared" si="11"/>
        <v>101.43607092860476</v>
      </c>
      <c r="F54" s="488">
        <f t="shared" si="11"/>
        <v>97.762399077277976</v>
      </c>
      <c r="G54" s="488">
        <f t="shared" si="11"/>
        <v>100.57826258378238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87609</v>
      </c>
      <c r="C55" s="487">
        <v>12009</v>
      </c>
      <c r="D55" s="487">
        <v>7201</v>
      </c>
      <c r="E55" s="488">
        <f t="shared" si="11"/>
        <v>102.20368642090527</v>
      </c>
      <c r="F55" s="488">
        <f t="shared" si="11"/>
        <v>92.341407151095737</v>
      </c>
      <c r="G55" s="488">
        <f t="shared" si="11"/>
        <v>94.63792876856354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88785</v>
      </c>
      <c r="C56" s="487">
        <v>12207</v>
      </c>
      <c r="D56" s="487">
        <v>7293</v>
      </c>
      <c r="E56" s="488">
        <f t="shared" si="11"/>
        <v>103.57559496033598</v>
      </c>
      <c r="F56" s="488">
        <f t="shared" si="11"/>
        <v>93.86389850057671</v>
      </c>
      <c r="G56" s="488">
        <f t="shared" si="11"/>
        <v>95.847023261926665</v>
      </c>
      <c r="H56" s="489" t="str">
        <f t="shared" si="14"/>
        <v/>
      </c>
      <c r="I56" s="488" t="str">
        <f t="shared" si="12"/>
        <v/>
      </c>
      <c r="J56" s="488" t="str">
        <f t="shared" si="10"/>
        <v/>
      </c>
      <c r="K56" s="488" t="str">
        <f t="shared" si="10"/>
        <v/>
      </c>
      <c r="L56" s="488" t="e">
        <f t="shared" si="13"/>
        <v>#N/A</v>
      </c>
    </row>
    <row r="57" spans="1:14" ht="15" customHeight="1" x14ac:dyDescent="0.2">
      <c r="A57" s="490">
        <v>42248</v>
      </c>
      <c r="B57" s="487">
        <v>90414</v>
      </c>
      <c r="C57" s="487">
        <v>11964</v>
      </c>
      <c r="D57" s="487">
        <v>7515</v>
      </c>
      <c r="E57" s="488">
        <f t="shared" si="11"/>
        <v>105.47596826878207</v>
      </c>
      <c r="F57" s="488">
        <f t="shared" si="11"/>
        <v>91.995386389850054</v>
      </c>
      <c r="G57" s="488">
        <f t="shared" si="11"/>
        <v>98.764620843737688</v>
      </c>
      <c r="H57" s="489">
        <f t="shared" si="14"/>
        <v>42248</v>
      </c>
      <c r="I57" s="488">
        <f t="shared" si="12"/>
        <v>105.47596826878207</v>
      </c>
      <c r="J57" s="488">
        <f t="shared" si="10"/>
        <v>91.995386389850054</v>
      </c>
      <c r="K57" s="488">
        <f t="shared" si="10"/>
        <v>98.764620843737688</v>
      </c>
      <c r="L57" s="488" t="e">
        <f t="shared" si="13"/>
        <v>#N/A</v>
      </c>
    </row>
    <row r="58" spans="1:14" ht="15" customHeight="1" x14ac:dyDescent="0.2">
      <c r="A58" s="490" t="s">
        <v>465</v>
      </c>
      <c r="B58" s="487">
        <v>90166</v>
      </c>
      <c r="C58" s="487">
        <v>11955</v>
      </c>
      <c r="D58" s="487">
        <v>7543</v>
      </c>
      <c r="E58" s="488">
        <f t="shared" si="11"/>
        <v>105.1866542230518</v>
      </c>
      <c r="F58" s="488">
        <f t="shared" si="11"/>
        <v>91.926182237600912</v>
      </c>
      <c r="G58" s="488">
        <f t="shared" si="11"/>
        <v>99.132606124326443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90185</v>
      </c>
      <c r="C59" s="487">
        <v>11742</v>
      </c>
      <c r="D59" s="487">
        <v>7397</v>
      </c>
      <c r="E59" s="488">
        <f t="shared" si="11"/>
        <v>105.20881941203919</v>
      </c>
      <c r="F59" s="488">
        <f t="shared" si="11"/>
        <v>90.288350634371398</v>
      </c>
      <c r="G59" s="488">
        <f t="shared" si="11"/>
        <v>97.213825732684981</v>
      </c>
      <c r="H59" s="489" t="str">
        <f t="shared" si="14"/>
        <v/>
      </c>
      <c r="I59" s="488" t="str">
        <f t="shared" si="12"/>
        <v/>
      </c>
      <c r="J59" s="488" t="str">
        <f t="shared" si="10"/>
        <v/>
      </c>
      <c r="K59" s="488" t="str">
        <f t="shared" si="10"/>
        <v/>
      </c>
      <c r="L59" s="488" t="e">
        <f t="shared" si="13"/>
        <v>#N/A</v>
      </c>
    </row>
    <row r="60" spans="1:14" ht="15" customHeight="1" x14ac:dyDescent="0.2">
      <c r="A60" s="490" t="s">
        <v>467</v>
      </c>
      <c r="B60" s="487">
        <v>90207</v>
      </c>
      <c r="C60" s="487">
        <v>11984</v>
      </c>
      <c r="D60" s="487">
        <v>7497</v>
      </c>
      <c r="E60" s="488">
        <f t="shared" si="11"/>
        <v>105.23448436770882</v>
      </c>
      <c r="F60" s="488">
        <f t="shared" si="11"/>
        <v>92.149173394848134</v>
      </c>
      <c r="G60" s="488">
        <f t="shared" si="11"/>
        <v>98.528058877644895</v>
      </c>
      <c r="H60" s="489" t="str">
        <f t="shared" si="14"/>
        <v/>
      </c>
      <c r="I60" s="488" t="str">
        <f t="shared" si="12"/>
        <v/>
      </c>
      <c r="J60" s="488" t="str">
        <f t="shared" si="10"/>
        <v/>
      </c>
      <c r="K60" s="488" t="str">
        <f t="shared" si="10"/>
        <v/>
      </c>
      <c r="L60" s="488" t="e">
        <f t="shared" si="13"/>
        <v>#N/A</v>
      </c>
    </row>
    <row r="61" spans="1:14" ht="15" customHeight="1" x14ac:dyDescent="0.2">
      <c r="A61" s="490">
        <v>42614</v>
      </c>
      <c r="B61" s="487">
        <v>91577</v>
      </c>
      <c r="C61" s="487">
        <v>11616</v>
      </c>
      <c r="D61" s="487">
        <v>7512</v>
      </c>
      <c r="E61" s="488">
        <f t="shared" si="11"/>
        <v>106.83271115258984</v>
      </c>
      <c r="F61" s="488">
        <f t="shared" si="11"/>
        <v>89.319492502883506</v>
      </c>
      <c r="G61" s="488">
        <f t="shared" si="11"/>
        <v>98.725193849388887</v>
      </c>
      <c r="H61" s="489">
        <f t="shared" si="14"/>
        <v>42614</v>
      </c>
      <c r="I61" s="488">
        <f t="shared" si="12"/>
        <v>106.83271115258984</v>
      </c>
      <c r="J61" s="488">
        <f t="shared" si="10"/>
        <v>89.319492502883506</v>
      </c>
      <c r="K61" s="488">
        <f t="shared" si="10"/>
        <v>98.725193849388887</v>
      </c>
      <c r="L61" s="488" t="e">
        <f t="shared" si="13"/>
        <v>#N/A</v>
      </c>
    </row>
    <row r="62" spans="1:14" ht="15" customHeight="1" x14ac:dyDescent="0.2">
      <c r="A62" s="490" t="s">
        <v>468</v>
      </c>
      <c r="B62" s="487">
        <v>91694</v>
      </c>
      <c r="C62" s="487">
        <v>11686</v>
      </c>
      <c r="D62" s="487">
        <v>7472</v>
      </c>
      <c r="E62" s="488">
        <f t="shared" si="11"/>
        <v>106.96920205319644</v>
      </c>
      <c r="F62" s="488">
        <f t="shared" si="11"/>
        <v>89.857747020376777</v>
      </c>
      <c r="G62" s="488">
        <f t="shared" si="11"/>
        <v>98.199500591404927</v>
      </c>
      <c r="H62" s="489" t="str">
        <f t="shared" si="14"/>
        <v/>
      </c>
      <c r="I62" s="488" t="str">
        <f t="shared" si="12"/>
        <v/>
      </c>
      <c r="J62" s="488" t="str">
        <f t="shared" si="10"/>
        <v/>
      </c>
      <c r="K62" s="488" t="str">
        <f t="shared" si="10"/>
        <v/>
      </c>
      <c r="L62" s="488" t="e">
        <f t="shared" si="13"/>
        <v>#N/A</v>
      </c>
    </row>
    <row r="63" spans="1:14" ht="15" customHeight="1" x14ac:dyDescent="0.2">
      <c r="A63" s="490" t="s">
        <v>469</v>
      </c>
      <c r="B63" s="487">
        <v>91995</v>
      </c>
      <c r="C63" s="487">
        <v>11433</v>
      </c>
      <c r="D63" s="487">
        <v>7425</v>
      </c>
      <c r="E63" s="488">
        <f t="shared" si="11"/>
        <v>107.32034531031265</v>
      </c>
      <c r="F63" s="488">
        <f t="shared" si="11"/>
        <v>87.912341407151089</v>
      </c>
      <c r="G63" s="488">
        <f t="shared" si="11"/>
        <v>97.58181101327375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92664</v>
      </c>
      <c r="C64" s="487">
        <v>11686</v>
      </c>
      <c r="D64" s="487">
        <v>7616</v>
      </c>
      <c r="E64" s="488">
        <f t="shared" si="11"/>
        <v>108.10079328044797</v>
      </c>
      <c r="F64" s="488">
        <f t="shared" si="11"/>
        <v>89.857747020376777</v>
      </c>
      <c r="G64" s="488">
        <f t="shared" si="11"/>
        <v>100.0919963201472</v>
      </c>
      <c r="H64" s="489" t="str">
        <f t="shared" si="14"/>
        <v/>
      </c>
      <c r="I64" s="488" t="str">
        <f t="shared" si="12"/>
        <v/>
      </c>
      <c r="J64" s="488" t="str">
        <f t="shared" si="10"/>
        <v/>
      </c>
      <c r="K64" s="488" t="str">
        <f t="shared" si="10"/>
        <v/>
      </c>
      <c r="L64" s="488" t="e">
        <f t="shared" si="13"/>
        <v>#N/A</v>
      </c>
    </row>
    <row r="65" spans="1:12" ht="15" customHeight="1" x14ac:dyDescent="0.2">
      <c r="A65" s="490">
        <v>42979</v>
      </c>
      <c r="B65" s="487">
        <v>95915</v>
      </c>
      <c r="C65" s="487">
        <v>11415</v>
      </c>
      <c r="D65" s="487">
        <v>7747</v>
      </c>
      <c r="E65" s="488">
        <f t="shared" si="11"/>
        <v>111.89337377508166</v>
      </c>
      <c r="F65" s="488">
        <f t="shared" si="11"/>
        <v>87.773933102652819</v>
      </c>
      <c r="G65" s="488">
        <f t="shared" si="11"/>
        <v>101.81364174004469</v>
      </c>
      <c r="H65" s="489">
        <f t="shared" si="14"/>
        <v>42979</v>
      </c>
      <c r="I65" s="488">
        <f t="shared" si="12"/>
        <v>111.89337377508166</v>
      </c>
      <c r="J65" s="488">
        <f t="shared" si="10"/>
        <v>87.773933102652819</v>
      </c>
      <c r="K65" s="488">
        <f t="shared" si="10"/>
        <v>101.81364174004469</v>
      </c>
      <c r="L65" s="488" t="e">
        <f t="shared" si="13"/>
        <v>#N/A</v>
      </c>
    </row>
    <row r="66" spans="1:12" ht="15" customHeight="1" x14ac:dyDescent="0.2">
      <c r="A66" s="490" t="s">
        <v>471</v>
      </c>
      <c r="B66" s="487">
        <v>95932</v>
      </c>
      <c r="C66" s="487">
        <v>11432</v>
      </c>
      <c r="D66" s="487">
        <v>7748</v>
      </c>
      <c r="E66" s="488">
        <f t="shared" si="11"/>
        <v>111.91320578628093</v>
      </c>
      <c r="F66" s="488">
        <f t="shared" si="11"/>
        <v>87.904652056901185</v>
      </c>
      <c r="G66" s="488">
        <f t="shared" si="11"/>
        <v>101.82678407149427</v>
      </c>
      <c r="H66" s="489" t="str">
        <f t="shared" si="14"/>
        <v/>
      </c>
      <c r="I66" s="488" t="str">
        <f t="shared" si="12"/>
        <v/>
      </c>
      <c r="J66" s="488" t="str">
        <f t="shared" si="10"/>
        <v/>
      </c>
      <c r="K66" s="488" t="str">
        <f t="shared" si="10"/>
        <v/>
      </c>
      <c r="L66" s="488" t="e">
        <f t="shared" si="13"/>
        <v>#N/A</v>
      </c>
    </row>
    <row r="67" spans="1:12" ht="15" customHeight="1" x14ac:dyDescent="0.2">
      <c r="A67" s="490" t="s">
        <v>472</v>
      </c>
      <c r="B67" s="487">
        <v>96366</v>
      </c>
      <c r="C67" s="487">
        <v>11281</v>
      </c>
      <c r="D67" s="487">
        <v>7667</v>
      </c>
      <c r="E67" s="488">
        <f t="shared" si="11"/>
        <v>112.41950536630891</v>
      </c>
      <c r="F67" s="488">
        <f t="shared" si="11"/>
        <v>86.743560169165704</v>
      </c>
      <c r="G67" s="488">
        <f t="shared" si="11"/>
        <v>100.76225522407675</v>
      </c>
      <c r="H67" s="489" t="str">
        <f t="shared" si="14"/>
        <v/>
      </c>
      <c r="I67" s="488" t="str">
        <f t="shared" si="12"/>
        <v/>
      </c>
      <c r="J67" s="488" t="str">
        <f t="shared" si="12"/>
        <v/>
      </c>
      <c r="K67" s="488" t="str">
        <f t="shared" si="12"/>
        <v/>
      </c>
      <c r="L67" s="488" t="e">
        <f t="shared" si="13"/>
        <v>#N/A</v>
      </c>
    </row>
    <row r="68" spans="1:12" ht="15" customHeight="1" x14ac:dyDescent="0.2">
      <c r="A68" s="490" t="s">
        <v>473</v>
      </c>
      <c r="B68" s="487">
        <v>95559</v>
      </c>
      <c r="C68" s="487">
        <v>11472</v>
      </c>
      <c r="D68" s="487">
        <v>7791</v>
      </c>
      <c r="E68" s="488">
        <f t="shared" si="11"/>
        <v>111.47806812879142</v>
      </c>
      <c r="F68" s="488">
        <f t="shared" si="11"/>
        <v>88.212226066897344</v>
      </c>
      <c r="G68" s="488">
        <f t="shared" si="11"/>
        <v>102.39190432382705</v>
      </c>
      <c r="H68" s="489" t="str">
        <f t="shared" si="14"/>
        <v/>
      </c>
      <c r="I68" s="488" t="str">
        <f t="shared" si="12"/>
        <v/>
      </c>
      <c r="J68" s="488" t="str">
        <f t="shared" si="12"/>
        <v/>
      </c>
      <c r="K68" s="488" t="str">
        <f t="shared" si="12"/>
        <v/>
      </c>
      <c r="L68" s="488" t="e">
        <f t="shared" si="13"/>
        <v>#N/A</v>
      </c>
    </row>
    <row r="69" spans="1:12" ht="15" customHeight="1" x14ac:dyDescent="0.2">
      <c r="A69" s="490">
        <v>43344</v>
      </c>
      <c r="B69" s="487">
        <v>97467</v>
      </c>
      <c r="C69" s="487">
        <v>11245</v>
      </c>
      <c r="D69" s="487">
        <v>7893</v>
      </c>
      <c r="E69" s="488">
        <f t="shared" si="11"/>
        <v>113.70391973868408</v>
      </c>
      <c r="F69" s="488">
        <f t="shared" si="11"/>
        <v>86.466743560169164</v>
      </c>
      <c r="G69" s="488">
        <f t="shared" si="11"/>
        <v>103.73242213168616</v>
      </c>
      <c r="H69" s="489">
        <f t="shared" si="14"/>
        <v>43344</v>
      </c>
      <c r="I69" s="488">
        <f t="shared" si="12"/>
        <v>113.70391973868408</v>
      </c>
      <c r="J69" s="488">
        <f t="shared" si="12"/>
        <v>86.466743560169164</v>
      </c>
      <c r="K69" s="488">
        <f t="shared" si="12"/>
        <v>103.73242213168616</v>
      </c>
      <c r="L69" s="488" t="e">
        <f t="shared" si="13"/>
        <v>#N/A</v>
      </c>
    </row>
    <row r="70" spans="1:12" ht="15" customHeight="1" x14ac:dyDescent="0.2">
      <c r="A70" s="490" t="s">
        <v>474</v>
      </c>
      <c r="B70" s="487">
        <v>97398</v>
      </c>
      <c r="C70" s="487">
        <v>11283</v>
      </c>
      <c r="D70" s="487">
        <v>7872</v>
      </c>
      <c r="E70" s="488">
        <f t="shared" si="11"/>
        <v>113.62342510499299</v>
      </c>
      <c r="F70" s="488">
        <f t="shared" si="11"/>
        <v>86.758938869665513</v>
      </c>
      <c r="G70" s="488">
        <f t="shared" si="11"/>
        <v>103.45643317124458</v>
      </c>
      <c r="H70" s="489" t="str">
        <f t="shared" si="14"/>
        <v/>
      </c>
      <c r="I70" s="488" t="str">
        <f t="shared" si="12"/>
        <v/>
      </c>
      <c r="J70" s="488" t="str">
        <f t="shared" si="12"/>
        <v/>
      </c>
      <c r="K70" s="488" t="str">
        <f t="shared" si="12"/>
        <v/>
      </c>
      <c r="L70" s="488" t="e">
        <f t="shared" si="13"/>
        <v>#N/A</v>
      </c>
    </row>
    <row r="71" spans="1:12" ht="15" customHeight="1" x14ac:dyDescent="0.2">
      <c r="A71" s="490" t="s">
        <v>475</v>
      </c>
      <c r="B71" s="487">
        <v>96532</v>
      </c>
      <c r="C71" s="487">
        <v>11139</v>
      </c>
      <c r="D71" s="487">
        <v>7842</v>
      </c>
      <c r="E71" s="491">
        <f t="shared" ref="E71:G75" si="15">IF($A$51=37802,IF(COUNTBLANK(B$51:B$70)&gt;0,#N/A,IF(ISBLANK(B71)=FALSE,B71/B$51*100,#N/A)),IF(COUNTBLANK(B$51:B$75)&gt;0,#N/A,B71/B$51*100))</f>
        <v>112.61315912272516</v>
      </c>
      <c r="F71" s="491">
        <f t="shared" si="15"/>
        <v>85.651672433679352</v>
      </c>
      <c r="G71" s="491">
        <f t="shared" si="15"/>
        <v>103.06216322775661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97597</v>
      </c>
      <c r="C72" s="487">
        <v>11264</v>
      </c>
      <c r="D72" s="487">
        <v>7836</v>
      </c>
      <c r="E72" s="491">
        <f t="shared" si="15"/>
        <v>113.85557629491367</v>
      </c>
      <c r="F72" s="491">
        <f t="shared" si="15"/>
        <v>86.612841214917339</v>
      </c>
      <c r="G72" s="491">
        <f t="shared" si="15"/>
        <v>102.98330923905901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98901</v>
      </c>
      <c r="C73" s="487">
        <v>11096</v>
      </c>
      <c r="D73" s="487">
        <v>7938</v>
      </c>
      <c r="E73" s="491">
        <f t="shared" si="15"/>
        <v>115.37680821278582</v>
      </c>
      <c r="F73" s="491">
        <f t="shared" si="15"/>
        <v>85.321030372933478</v>
      </c>
      <c r="G73" s="491">
        <f t="shared" si="15"/>
        <v>104.32382704691811</v>
      </c>
      <c r="H73" s="492">
        <f>IF(A$51=37802,IF(ISERROR(L73)=TRUE,IF(ISBLANK(A73)=FALSE,IF(MONTH(A73)=MONTH(MAX(A$51:A$75)),A73,""),""),""),IF(ISERROR(L73)=TRUE,IF(MONTH(A73)=MONTH(MAX(A$51:A$75)),A73,""),""))</f>
        <v>43709</v>
      </c>
      <c r="I73" s="488">
        <f t="shared" si="12"/>
        <v>115.37680821278582</v>
      </c>
      <c r="J73" s="488">
        <f t="shared" si="12"/>
        <v>85.321030372933478</v>
      </c>
      <c r="K73" s="488">
        <f t="shared" si="12"/>
        <v>104.32382704691811</v>
      </c>
      <c r="L73" s="488" t="e">
        <f t="shared" si="13"/>
        <v>#N/A</v>
      </c>
    </row>
    <row r="74" spans="1:12" ht="15" customHeight="1" x14ac:dyDescent="0.2">
      <c r="A74" s="490" t="s">
        <v>477</v>
      </c>
      <c r="B74" s="487">
        <v>98290</v>
      </c>
      <c r="C74" s="487">
        <v>11069</v>
      </c>
      <c r="D74" s="487">
        <v>8044</v>
      </c>
      <c r="E74" s="491">
        <f t="shared" si="15"/>
        <v>114.66402239850677</v>
      </c>
      <c r="F74" s="491">
        <f t="shared" si="15"/>
        <v>85.11341791618608</v>
      </c>
      <c r="G74" s="491">
        <f t="shared" si="15"/>
        <v>105.71691418057563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97428</v>
      </c>
      <c r="C75" s="493">
        <v>10638</v>
      </c>
      <c r="D75" s="493">
        <v>7782</v>
      </c>
      <c r="E75" s="491">
        <f t="shared" si="15"/>
        <v>113.65842277181521</v>
      </c>
      <c r="F75" s="491">
        <f t="shared" si="15"/>
        <v>81.799307958477513</v>
      </c>
      <c r="G75" s="491">
        <f t="shared" si="15"/>
        <v>102.27362334078065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115.37680821278582</v>
      </c>
      <c r="J77" s="488">
        <f>IF(J75&lt;&gt;"",J75,IF(J74&lt;&gt;"",J74,IF(J73&lt;&gt;"",J73,IF(J72&lt;&gt;"",J72,IF(J71&lt;&gt;"",J71,IF(J70&lt;&gt;"",J70,""))))))</f>
        <v>85.321030372933478</v>
      </c>
      <c r="K77" s="488">
        <f>IF(K75&lt;&gt;"",K75,IF(K74&lt;&gt;"",K74,IF(K73&lt;&gt;"",K73,IF(K72&lt;&gt;"",K72,IF(K71&lt;&gt;"",K71,IF(K70&lt;&gt;"",K70,""))))))</f>
        <v>104.32382704691811</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+15,4%</v>
      </c>
      <c r="J79" s="488" t="str">
        <f>"GeB - ausschließlich: "&amp;IF(J77&gt;100,"+","")&amp;TEXT(J77-100,"0,0")&amp;"%"</f>
        <v>GeB - ausschließlich: -14,7%</v>
      </c>
      <c r="K79" s="488" t="str">
        <f>"GeB - im Nebenjob: "&amp;IF(K77&gt;100,"+","")&amp;TEXT(K77-100,"0,0")&amp;"%"</f>
        <v>GeB - im Nebenjob: +4,3%</v>
      </c>
    </row>
    <row r="81" spans="9:9" ht="15" customHeight="1" x14ac:dyDescent="0.2">
      <c r="I81" s="488" t="str">
        <f>IF(ISERROR(HLOOKUP(1,I$78:K$79,2,FALSE)),"",HLOOKUP(1,I$78:K$79,2,FALSE))</f>
        <v>SvB: +15,4%</v>
      </c>
    </row>
    <row r="82" spans="9:9" ht="15" customHeight="1" x14ac:dyDescent="0.2">
      <c r="I82" s="488" t="str">
        <f>IF(ISERROR(HLOOKUP(2,I$78:K$79,2,FALSE)),"",HLOOKUP(2,I$78:K$79,2,FALSE))</f>
        <v>GeB - im Nebenjob: +4,3%</v>
      </c>
    </row>
    <row r="83" spans="9:9" ht="15" customHeight="1" x14ac:dyDescent="0.2">
      <c r="I83" s="488" t="str">
        <f>IF(ISERROR(HLOOKUP(3,I$78:K$79,2,FALSE)),"",HLOOKUP(3,I$78:K$79,2,FALSE))</f>
        <v>GeB - ausschließlich: -14,7%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97428</v>
      </c>
      <c r="E12" s="114">
        <v>98290</v>
      </c>
      <c r="F12" s="114">
        <v>98901</v>
      </c>
      <c r="G12" s="114">
        <v>97597</v>
      </c>
      <c r="H12" s="114">
        <v>96532</v>
      </c>
      <c r="I12" s="115">
        <v>896</v>
      </c>
      <c r="J12" s="116">
        <v>0.92818961587867232</v>
      </c>
      <c r="N12" s="117"/>
    </row>
    <row r="13" spans="1:15" s="110" customFormat="1" ht="13.5" customHeight="1" x14ac:dyDescent="0.2">
      <c r="A13" s="118" t="s">
        <v>105</v>
      </c>
      <c r="B13" s="119" t="s">
        <v>106</v>
      </c>
      <c r="C13" s="113">
        <v>52.392536026604262</v>
      </c>
      <c r="D13" s="114">
        <v>51045</v>
      </c>
      <c r="E13" s="114">
        <v>51436</v>
      </c>
      <c r="F13" s="114">
        <v>51665</v>
      </c>
      <c r="G13" s="114">
        <v>51112</v>
      </c>
      <c r="H13" s="114">
        <v>50478</v>
      </c>
      <c r="I13" s="115">
        <v>567</v>
      </c>
      <c r="J13" s="116">
        <v>1.1232616189230953</v>
      </c>
    </row>
    <row r="14" spans="1:15" s="110" customFormat="1" ht="13.5" customHeight="1" x14ac:dyDescent="0.2">
      <c r="A14" s="120"/>
      <c r="B14" s="119" t="s">
        <v>107</v>
      </c>
      <c r="C14" s="113">
        <v>47.607463973395738</v>
      </c>
      <c r="D14" s="114">
        <v>46383</v>
      </c>
      <c r="E14" s="114">
        <v>46854</v>
      </c>
      <c r="F14" s="114">
        <v>47236</v>
      </c>
      <c r="G14" s="114">
        <v>46485</v>
      </c>
      <c r="H14" s="114">
        <v>46054</v>
      </c>
      <c r="I14" s="115">
        <v>329</v>
      </c>
      <c r="J14" s="116">
        <v>0.71437877274503847</v>
      </c>
    </row>
    <row r="15" spans="1:15" s="110" customFormat="1" ht="13.5" customHeight="1" x14ac:dyDescent="0.2">
      <c r="A15" s="118" t="s">
        <v>105</v>
      </c>
      <c r="B15" s="121" t="s">
        <v>108</v>
      </c>
      <c r="C15" s="113">
        <v>8.4657388019871078</v>
      </c>
      <c r="D15" s="114">
        <v>8248</v>
      </c>
      <c r="E15" s="114">
        <v>8578</v>
      </c>
      <c r="F15" s="114">
        <v>8736</v>
      </c>
      <c r="G15" s="114">
        <v>7940</v>
      </c>
      <c r="H15" s="114">
        <v>8274</v>
      </c>
      <c r="I15" s="115">
        <v>-26</v>
      </c>
      <c r="J15" s="116">
        <v>-0.31423737007493352</v>
      </c>
    </row>
    <row r="16" spans="1:15" s="110" customFormat="1" ht="13.5" customHeight="1" x14ac:dyDescent="0.2">
      <c r="A16" s="118"/>
      <c r="B16" s="121" t="s">
        <v>109</v>
      </c>
      <c r="C16" s="113">
        <v>71.305990064457859</v>
      </c>
      <c r="D16" s="114">
        <v>69472</v>
      </c>
      <c r="E16" s="114">
        <v>70053</v>
      </c>
      <c r="F16" s="114">
        <v>70699</v>
      </c>
      <c r="G16" s="114">
        <v>70578</v>
      </c>
      <c r="H16" s="114">
        <v>69733</v>
      </c>
      <c r="I16" s="115">
        <v>-261</v>
      </c>
      <c r="J16" s="116">
        <v>-0.37428477191573573</v>
      </c>
    </row>
    <row r="17" spans="1:10" s="110" customFormat="1" ht="13.5" customHeight="1" x14ac:dyDescent="0.2">
      <c r="A17" s="118"/>
      <c r="B17" s="121" t="s">
        <v>110</v>
      </c>
      <c r="C17" s="113">
        <v>18.965800385926016</v>
      </c>
      <c r="D17" s="114">
        <v>18478</v>
      </c>
      <c r="E17" s="114">
        <v>18450</v>
      </c>
      <c r="F17" s="114">
        <v>18248</v>
      </c>
      <c r="G17" s="114">
        <v>17897</v>
      </c>
      <c r="H17" s="114">
        <v>17375</v>
      </c>
      <c r="I17" s="115">
        <v>1103</v>
      </c>
      <c r="J17" s="116">
        <v>6.3482014388489212</v>
      </c>
    </row>
    <row r="18" spans="1:10" s="110" customFormat="1" ht="13.5" customHeight="1" x14ac:dyDescent="0.2">
      <c r="A18" s="120"/>
      <c r="B18" s="121" t="s">
        <v>111</v>
      </c>
      <c r="C18" s="113">
        <v>1.2624707476290185</v>
      </c>
      <c r="D18" s="114">
        <v>1230</v>
      </c>
      <c r="E18" s="114">
        <v>1209</v>
      </c>
      <c r="F18" s="114">
        <v>1218</v>
      </c>
      <c r="G18" s="114">
        <v>1182</v>
      </c>
      <c r="H18" s="114">
        <v>1150</v>
      </c>
      <c r="I18" s="115">
        <v>80</v>
      </c>
      <c r="J18" s="116">
        <v>6.9565217391304346</v>
      </c>
    </row>
    <row r="19" spans="1:10" s="110" customFormat="1" ht="13.5" customHeight="1" x14ac:dyDescent="0.2">
      <c r="A19" s="120"/>
      <c r="B19" s="121" t="s">
        <v>112</v>
      </c>
      <c r="C19" s="113">
        <v>0.35718684567064912</v>
      </c>
      <c r="D19" s="114">
        <v>348</v>
      </c>
      <c r="E19" s="114">
        <v>304</v>
      </c>
      <c r="F19" s="114">
        <v>358</v>
      </c>
      <c r="G19" s="114">
        <v>324</v>
      </c>
      <c r="H19" s="114">
        <v>308</v>
      </c>
      <c r="I19" s="115">
        <v>40</v>
      </c>
      <c r="J19" s="116">
        <v>12.987012987012987</v>
      </c>
    </row>
    <row r="20" spans="1:10" s="110" customFormat="1" ht="13.5" customHeight="1" x14ac:dyDescent="0.2">
      <c r="A20" s="118" t="s">
        <v>113</v>
      </c>
      <c r="B20" s="122" t="s">
        <v>114</v>
      </c>
      <c r="C20" s="113">
        <v>74.465246130475833</v>
      </c>
      <c r="D20" s="114">
        <v>72550</v>
      </c>
      <c r="E20" s="114">
        <v>73189</v>
      </c>
      <c r="F20" s="114">
        <v>73958</v>
      </c>
      <c r="G20" s="114">
        <v>72979</v>
      </c>
      <c r="H20" s="114">
        <v>72293</v>
      </c>
      <c r="I20" s="115">
        <v>257</v>
      </c>
      <c r="J20" s="116">
        <v>0.35549776603543909</v>
      </c>
    </row>
    <row r="21" spans="1:10" s="110" customFormat="1" ht="13.5" customHeight="1" x14ac:dyDescent="0.2">
      <c r="A21" s="120"/>
      <c r="B21" s="122" t="s">
        <v>115</v>
      </c>
      <c r="C21" s="113">
        <v>25.534753869524163</v>
      </c>
      <c r="D21" s="114">
        <v>24878</v>
      </c>
      <c r="E21" s="114">
        <v>25101</v>
      </c>
      <c r="F21" s="114">
        <v>24943</v>
      </c>
      <c r="G21" s="114">
        <v>24618</v>
      </c>
      <c r="H21" s="114">
        <v>24239</v>
      </c>
      <c r="I21" s="115">
        <v>639</v>
      </c>
      <c r="J21" s="116">
        <v>2.6362473699410041</v>
      </c>
    </row>
    <row r="22" spans="1:10" s="110" customFormat="1" ht="13.5" customHeight="1" x14ac:dyDescent="0.2">
      <c r="A22" s="118" t="s">
        <v>113</v>
      </c>
      <c r="B22" s="122" t="s">
        <v>116</v>
      </c>
      <c r="C22" s="113">
        <v>81.408835242435444</v>
      </c>
      <c r="D22" s="114">
        <v>79315</v>
      </c>
      <c r="E22" s="114">
        <v>80321</v>
      </c>
      <c r="F22" s="114">
        <v>81026</v>
      </c>
      <c r="G22" s="114">
        <v>80062</v>
      </c>
      <c r="H22" s="114">
        <v>79416</v>
      </c>
      <c r="I22" s="115">
        <v>-101</v>
      </c>
      <c r="J22" s="116">
        <v>-0.12717840233706054</v>
      </c>
    </row>
    <row r="23" spans="1:10" s="110" customFormat="1" ht="13.5" customHeight="1" x14ac:dyDescent="0.2">
      <c r="A23" s="123"/>
      <c r="B23" s="124" t="s">
        <v>117</v>
      </c>
      <c r="C23" s="125">
        <v>18.533686414583077</v>
      </c>
      <c r="D23" s="114">
        <v>18057</v>
      </c>
      <c r="E23" s="114">
        <v>17912</v>
      </c>
      <c r="F23" s="114">
        <v>17820</v>
      </c>
      <c r="G23" s="114">
        <v>17470</v>
      </c>
      <c r="H23" s="114">
        <v>17053</v>
      </c>
      <c r="I23" s="115">
        <v>1004</v>
      </c>
      <c r="J23" s="116">
        <v>5.8875271213276257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18420</v>
      </c>
      <c r="E26" s="114">
        <v>19113</v>
      </c>
      <c r="F26" s="114">
        <v>19034</v>
      </c>
      <c r="G26" s="114">
        <v>19100</v>
      </c>
      <c r="H26" s="140">
        <v>18981</v>
      </c>
      <c r="I26" s="115">
        <v>-561</v>
      </c>
      <c r="J26" s="116">
        <v>-2.955587166113482</v>
      </c>
    </row>
    <row r="27" spans="1:10" s="110" customFormat="1" ht="13.5" customHeight="1" x14ac:dyDescent="0.2">
      <c r="A27" s="118" t="s">
        <v>105</v>
      </c>
      <c r="B27" s="119" t="s">
        <v>106</v>
      </c>
      <c r="C27" s="113">
        <v>39.4299674267101</v>
      </c>
      <c r="D27" s="115">
        <v>7263</v>
      </c>
      <c r="E27" s="114">
        <v>7506</v>
      </c>
      <c r="F27" s="114">
        <v>7510</v>
      </c>
      <c r="G27" s="114">
        <v>7510</v>
      </c>
      <c r="H27" s="140">
        <v>7413</v>
      </c>
      <c r="I27" s="115">
        <v>-150</v>
      </c>
      <c r="J27" s="116">
        <v>-2.0234722784297854</v>
      </c>
    </row>
    <row r="28" spans="1:10" s="110" customFormat="1" ht="13.5" customHeight="1" x14ac:dyDescent="0.2">
      <c r="A28" s="120"/>
      <c r="B28" s="119" t="s">
        <v>107</v>
      </c>
      <c r="C28" s="113">
        <v>60.5700325732899</v>
      </c>
      <c r="D28" s="115">
        <v>11157</v>
      </c>
      <c r="E28" s="114">
        <v>11607</v>
      </c>
      <c r="F28" s="114">
        <v>11524</v>
      </c>
      <c r="G28" s="114">
        <v>11590</v>
      </c>
      <c r="H28" s="140">
        <v>11568</v>
      </c>
      <c r="I28" s="115">
        <v>-411</v>
      </c>
      <c r="J28" s="116">
        <v>-3.5529045643153525</v>
      </c>
    </row>
    <row r="29" spans="1:10" s="110" customFormat="1" ht="13.5" customHeight="1" x14ac:dyDescent="0.2">
      <c r="A29" s="118" t="s">
        <v>105</v>
      </c>
      <c r="B29" s="121" t="s">
        <v>108</v>
      </c>
      <c r="C29" s="113">
        <v>15.852334419109663</v>
      </c>
      <c r="D29" s="115">
        <v>2920</v>
      </c>
      <c r="E29" s="114">
        <v>3144</v>
      </c>
      <c r="F29" s="114">
        <v>3176</v>
      </c>
      <c r="G29" s="114">
        <v>3239</v>
      </c>
      <c r="H29" s="140">
        <v>3051</v>
      </c>
      <c r="I29" s="115">
        <v>-131</v>
      </c>
      <c r="J29" s="116">
        <v>-4.2936742051786299</v>
      </c>
    </row>
    <row r="30" spans="1:10" s="110" customFormat="1" ht="13.5" customHeight="1" x14ac:dyDescent="0.2">
      <c r="A30" s="118"/>
      <c r="B30" s="121" t="s">
        <v>109</v>
      </c>
      <c r="C30" s="113">
        <v>49.31596091205212</v>
      </c>
      <c r="D30" s="115">
        <v>9084</v>
      </c>
      <c r="E30" s="114">
        <v>9424</v>
      </c>
      <c r="F30" s="114">
        <v>9346</v>
      </c>
      <c r="G30" s="114">
        <v>9369</v>
      </c>
      <c r="H30" s="140">
        <v>9470</v>
      </c>
      <c r="I30" s="115">
        <v>-386</v>
      </c>
      <c r="J30" s="116">
        <v>-4.0760295670538547</v>
      </c>
    </row>
    <row r="31" spans="1:10" s="110" customFormat="1" ht="13.5" customHeight="1" x14ac:dyDescent="0.2">
      <c r="A31" s="118"/>
      <c r="B31" s="121" t="s">
        <v>110</v>
      </c>
      <c r="C31" s="113">
        <v>18.697068403908794</v>
      </c>
      <c r="D31" s="115">
        <v>3444</v>
      </c>
      <c r="E31" s="114">
        <v>3501</v>
      </c>
      <c r="F31" s="114">
        <v>3507</v>
      </c>
      <c r="G31" s="114">
        <v>3504</v>
      </c>
      <c r="H31" s="140">
        <v>3494</v>
      </c>
      <c r="I31" s="115">
        <v>-50</v>
      </c>
      <c r="J31" s="116">
        <v>-1.4310246136233544</v>
      </c>
    </row>
    <row r="32" spans="1:10" s="110" customFormat="1" ht="13.5" customHeight="1" x14ac:dyDescent="0.2">
      <c r="A32" s="120"/>
      <c r="B32" s="121" t="s">
        <v>111</v>
      </c>
      <c r="C32" s="113">
        <v>16.134636264929423</v>
      </c>
      <c r="D32" s="115">
        <v>2972</v>
      </c>
      <c r="E32" s="114">
        <v>3044</v>
      </c>
      <c r="F32" s="114">
        <v>3005</v>
      </c>
      <c r="G32" s="114">
        <v>2988</v>
      </c>
      <c r="H32" s="140">
        <v>2966</v>
      </c>
      <c r="I32" s="115">
        <v>6</v>
      </c>
      <c r="J32" s="116">
        <v>0.20229265003371544</v>
      </c>
    </row>
    <row r="33" spans="1:10" s="110" customFormat="1" ht="13.5" customHeight="1" x14ac:dyDescent="0.2">
      <c r="A33" s="120"/>
      <c r="B33" s="121" t="s">
        <v>112</v>
      </c>
      <c r="C33" s="113">
        <v>1.3843648208469055</v>
      </c>
      <c r="D33" s="115">
        <v>255</v>
      </c>
      <c r="E33" s="114">
        <v>260</v>
      </c>
      <c r="F33" s="114">
        <v>258</v>
      </c>
      <c r="G33" s="114">
        <v>221</v>
      </c>
      <c r="H33" s="140">
        <v>195</v>
      </c>
      <c r="I33" s="115">
        <v>60</v>
      </c>
      <c r="J33" s="116">
        <v>30.76923076923077</v>
      </c>
    </row>
    <row r="34" spans="1:10" s="110" customFormat="1" ht="13.5" customHeight="1" x14ac:dyDescent="0.2">
      <c r="A34" s="118" t="s">
        <v>113</v>
      </c>
      <c r="B34" s="122" t="s">
        <v>116</v>
      </c>
      <c r="C34" s="113">
        <v>79.592833876221505</v>
      </c>
      <c r="D34" s="115">
        <v>14661</v>
      </c>
      <c r="E34" s="114">
        <v>15228</v>
      </c>
      <c r="F34" s="114">
        <v>15172</v>
      </c>
      <c r="G34" s="114">
        <v>15277</v>
      </c>
      <c r="H34" s="140">
        <v>15206</v>
      </c>
      <c r="I34" s="115">
        <v>-545</v>
      </c>
      <c r="J34" s="116">
        <v>-3.5841115349204262</v>
      </c>
    </row>
    <row r="35" spans="1:10" s="110" customFormat="1" ht="13.5" customHeight="1" x14ac:dyDescent="0.2">
      <c r="A35" s="118"/>
      <c r="B35" s="119" t="s">
        <v>117</v>
      </c>
      <c r="C35" s="113">
        <v>19.95656894679696</v>
      </c>
      <c r="D35" s="115">
        <v>3676</v>
      </c>
      <c r="E35" s="114">
        <v>3781</v>
      </c>
      <c r="F35" s="114">
        <v>3764</v>
      </c>
      <c r="G35" s="114">
        <v>3720</v>
      </c>
      <c r="H35" s="140">
        <v>3679</v>
      </c>
      <c r="I35" s="115">
        <v>-3</v>
      </c>
      <c r="J35" s="116">
        <v>-8.1543897798314766E-2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10638</v>
      </c>
      <c r="E37" s="114">
        <v>11069</v>
      </c>
      <c r="F37" s="114">
        <v>11096</v>
      </c>
      <c r="G37" s="114">
        <v>11264</v>
      </c>
      <c r="H37" s="140">
        <v>11139</v>
      </c>
      <c r="I37" s="115">
        <v>-501</v>
      </c>
      <c r="J37" s="116">
        <v>-4.4977107460274715</v>
      </c>
    </row>
    <row r="38" spans="1:10" s="110" customFormat="1" ht="13.5" customHeight="1" x14ac:dyDescent="0.2">
      <c r="A38" s="118" t="s">
        <v>105</v>
      </c>
      <c r="B38" s="119" t="s">
        <v>106</v>
      </c>
      <c r="C38" s="113">
        <v>36.708027824779094</v>
      </c>
      <c r="D38" s="115">
        <v>3905</v>
      </c>
      <c r="E38" s="114">
        <v>4030</v>
      </c>
      <c r="F38" s="114">
        <v>4082</v>
      </c>
      <c r="G38" s="114">
        <v>4129</v>
      </c>
      <c r="H38" s="140">
        <v>4055</v>
      </c>
      <c r="I38" s="115">
        <v>-150</v>
      </c>
      <c r="J38" s="116">
        <v>-3.6991368680641186</v>
      </c>
    </row>
    <row r="39" spans="1:10" s="110" customFormat="1" ht="13.5" customHeight="1" x14ac:dyDescent="0.2">
      <c r="A39" s="120"/>
      <c r="B39" s="119" t="s">
        <v>107</v>
      </c>
      <c r="C39" s="113">
        <v>63.291972175220906</v>
      </c>
      <c r="D39" s="115">
        <v>6733</v>
      </c>
      <c r="E39" s="114">
        <v>7039</v>
      </c>
      <c r="F39" s="114">
        <v>7014</v>
      </c>
      <c r="G39" s="114">
        <v>7135</v>
      </c>
      <c r="H39" s="140">
        <v>7084</v>
      </c>
      <c r="I39" s="115">
        <v>-351</v>
      </c>
      <c r="J39" s="116">
        <v>-4.9548277809147372</v>
      </c>
    </row>
    <row r="40" spans="1:10" s="110" customFormat="1" ht="13.5" customHeight="1" x14ac:dyDescent="0.2">
      <c r="A40" s="118" t="s">
        <v>105</v>
      </c>
      <c r="B40" s="121" t="s">
        <v>108</v>
      </c>
      <c r="C40" s="113">
        <v>21.159992479789434</v>
      </c>
      <c r="D40" s="115">
        <v>2251</v>
      </c>
      <c r="E40" s="114">
        <v>2403</v>
      </c>
      <c r="F40" s="114">
        <v>2443</v>
      </c>
      <c r="G40" s="114">
        <v>2567</v>
      </c>
      <c r="H40" s="140">
        <v>2352</v>
      </c>
      <c r="I40" s="115">
        <v>-101</v>
      </c>
      <c r="J40" s="116">
        <v>-4.2942176870748296</v>
      </c>
    </row>
    <row r="41" spans="1:10" s="110" customFormat="1" ht="13.5" customHeight="1" x14ac:dyDescent="0.2">
      <c r="A41" s="118"/>
      <c r="B41" s="121" t="s">
        <v>109</v>
      </c>
      <c r="C41" s="113">
        <v>33.229930438052264</v>
      </c>
      <c r="D41" s="115">
        <v>3535</v>
      </c>
      <c r="E41" s="114">
        <v>3700</v>
      </c>
      <c r="F41" s="114">
        <v>3723</v>
      </c>
      <c r="G41" s="114">
        <v>3760</v>
      </c>
      <c r="H41" s="140">
        <v>3857</v>
      </c>
      <c r="I41" s="115">
        <v>-322</v>
      </c>
      <c r="J41" s="116">
        <v>-8.3484573502722323</v>
      </c>
    </row>
    <row r="42" spans="1:10" s="110" customFormat="1" ht="13.5" customHeight="1" x14ac:dyDescent="0.2">
      <c r="A42" s="118"/>
      <c r="B42" s="121" t="s">
        <v>110</v>
      </c>
      <c r="C42" s="113">
        <v>18.941530362850159</v>
      </c>
      <c r="D42" s="115">
        <v>2015</v>
      </c>
      <c r="E42" s="114">
        <v>2048</v>
      </c>
      <c r="F42" s="114">
        <v>2055</v>
      </c>
      <c r="G42" s="114">
        <v>2074</v>
      </c>
      <c r="H42" s="140">
        <v>2085</v>
      </c>
      <c r="I42" s="115">
        <v>-70</v>
      </c>
      <c r="J42" s="116">
        <v>-3.3573141486810552</v>
      </c>
    </row>
    <row r="43" spans="1:10" s="110" customFormat="1" ht="13.5" customHeight="1" x14ac:dyDescent="0.2">
      <c r="A43" s="120"/>
      <c r="B43" s="121" t="s">
        <v>111</v>
      </c>
      <c r="C43" s="113">
        <v>26.668546719308139</v>
      </c>
      <c r="D43" s="115">
        <v>2837</v>
      </c>
      <c r="E43" s="114">
        <v>2918</v>
      </c>
      <c r="F43" s="114">
        <v>2875</v>
      </c>
      <c r="G43" s="114">
        <v>2863</v>
      </c>
      <c r="H43" s="140">
        <v>2845</v>
      </c>
      <c r="I43" s="115">
        <v>-8</v>
      </c>
      <c r="J43" s="116">
        <v>-0.28119507908611602</v>
      </c>
    </row>
    <row r="44" spans="1:10" s="110" customFormat="1" ht="13.5" customHeight="1" x14ac:dyDescent="0.2">
      <c r="A44" s="120"/>
      <c r="B44" s="121" t="s">
        <v>112</v>
      </c>
      <c r="C44" s="113">
        <v>2.1056589584508365</v>
      </c>
      <c r="D44" s="115">
        <v>224</v>
      </c>
      <c r="E44" s="114">
        <v>230</v>
      </c>
      <c r="F44" s="114">
        <v>228</v>
      </c>
      <c r="G44" s="114">
        <v>196</v>
      </c>
      <c r="H44" s="140">
        <v>167</v>
      </c>
      <c r="I44" s="115">
        <v>57</v>
      </c>
      <c r="J44" s="116">
        <v>34.131736526946106</v>
      </c>
    </row>
    <row r="45" spans="1:10" s="110" customFormat="1" ht="13.5" customHeight="1" x14ac:dyDescent="0.2">
      <c r="A45" s="118" t="s">
        <v>113</v>
      </c>
      <c r="B45" s="122" t="s">
        <v>116</v>
      </c>
      <c r="C45" s="113">
        <v>80.579056213573978</v>
      </c>
      <c r="D45" s="115">
        <v>8572</v>
      </c>
      <c r="E45" s="114">
        <v>8927</v>
      </c>
      <c r="F45" s="114">
        <v>8915</v>
      </c>
      <c r="G45" s="114">
        <v>9074</v>
      </c>
      <c r="H45" s="140">
        <v>8946</v>
      </c>
      <c r="I45" s="115">
        <v>-374</v>
      </c>
      <c r="J45" s="116">
        <v>-4.1806393919069977</v>
      </c>
    </row>
    <row r="46" spans="1:10" s="110" customFormat="1" ht="13.5" customHeight="1" x14ac:dyDescent="0.2">
      <c r="A46" s="118"/>
      <c r="B46" s="119" t="s">
        <v>117</v>
      </c>
      <c r="C46" s="113">
        <v>18.640721940214327</v>
      </c>
      <c r="D46" s="115">
        <v>1983</v>
      </c>
      <c r="E46" s="114">
        <v>2038</v>
      </c>
      <c r="F46" s="114">
        <v>2084</v>
      </c>
      <c r="G46" s="114">
        <v>2087</v>
      </c>
      <c r="H46" s="140">
        <v>2098</v>
      </c>
      <c r="I46" s="115">
        <v>-115</v>
      </c>
      <c r="J46" s="116">
        <v>-5.4814108674928503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7782</v>
      </c>
      <c r="E48" s="114">
        <v>8044</v>
      </c>
      <c r="F48" s="114">
        <v>7938</v>
      </c>
      <c r="G48" s="114">
        <v>7836</v>
      </c>
      <c r="H48" s="140">
        <v>7842</v>
      </c>
      <c r="I48" s="115">
        <v>-60</v>
      </c>
      <c r="J48" s="116">
        <v>-0.7651109410864575</v>
      </c>
    </row>
    <row r="49" spans="1:12" s="110" customFormat="1" ht="13.5" customHeight="1" x14ac:dyDescent="0.2">
      <c r="A49" s="118" t="s">
        <v>105</v>
      </c>
      <c r="B49" s="119" t="s">
        <v>106</v>
      </c>
      <c r="C49" s="113">
        <v>43.150860961192492</v>
      </c>
      <c r="D49" s="115">
        <v>3358</v>
      </c>
      <c r="E49" s="114">
        <v>3476</v>
      </c>
      <c r="F49" s="114">
        <v>3428</v>
      </c>
      <c r="G49" s="114">
        <v>3381</v>
      </c>
      <c r="H49" s="140">
        <v>3358</v>
      </c>
      <c r="I49" s="115">
        <v>0</v>
      </c>
      <c r="J49" s="116">
        <v>0</v>
      </c>
    </row>
    <row r="50" spans="1:12" s="110" customFormat="1" ht="13.5" customHeight="1" x14ac:dyDescent="0.2">
      <c r="A50" s="120"/>
      <c r="B50" s="119" t="s">
        <v>107</v>
      </c>
      <c r="C50" s="113">
        <v>56.849139038807508</v>
      </c>
      <c r="D50" s="115">
        <v>4424</v>
      </c>
      <c r="E50" s="114">
        <v>4568</v>
      </c>
      <c r="F50" s="114">
        <v>4510</v>
      </c>
      <c r="G50" s="114">
        <v>4455</v>
      </c>
      <c r="H50" s="140">
        <v>4484</v>
      </c>
      <c r="I50" s="115">
        <v>-60</v>
      </c>
      <c r="J50" s="116">
        <v>-1.3380909901873328</v>
      </c>
    </row>
    <row r="51" spans="1:12" s="110" customFormat="1" ht="13.5" customHeight="1" x14ac:dyDescent="0.2">
      <c r="A51" s="118" t="s">
        <v>105</v>
      </c>
      <c r="B51" s="121" t="s">
        <v>108</v>
      </c>
      <c r="C51" s="113">
        <v>8.5967617579028524</v>
      </c>
      <c r="D51" s="115">
        <v>669</v>
      </c>
      <c r="E51" s="114">
        <v>741</v>
      </c>
      <c r="F51" s="114">
        <v>733</v>
      </c>
      <c r="G51" s="114">
        <v>672</v>
      </c>
      <c r="H51" s="140">
        <v>699</v>
      </c>
      <c r="I51" s="115">
        <v>-30</v>
      </c>
      <c r="J51" s="116">
        <v>-4.2918454935622314</v>
      </c>
    </row>
    <row r="52" spans="1:12" s="110" customFormat="1" ht="13.5" customHeight="1" x14ac:dyDescent="0.2">
      <c r="A52" s="118"/>
      <c r="B52" s="121" t="s">
        <v>109</v>
      </c>
      <c r="C52" s="113">
        <v>71.305576972500646</v>
      </c>
      <c r="D52" s="115">
        <v>5549</v>
      </c>
      <c r="E52" s="114">
        <v>5724</v>
      </c>
      <c r="F52" s="114">
        <v>5623</v>
      </c>
      <c r="G52" s="114">
        <v>5609</v>
      </c>
      <c r="H52" s="140">
        <v>5613</v>
      </c>
      <c r="I52" s="115">
        <v>-64</v>
      </c>
      <c r="J52" s="116">
        <v>-1.1402102262604668</v>
      </c>
    </row>
    <row r="53" spans="1:12" s="110" customFormat="1" ht="13.5" customHeight="1" x14ac:dyDescent="0.2">
      <c r="A53" s="118"/>
      <c r="B53" s="121" t="s">
        <v>110</v>
      </c>
      <c r="C53" s="113">
        <v>18.362888717553329</v>
      </c>
      <c r="D53" s="115">
        <v>1429</v>
      </c>
      <c r="E53" s="114">
        <v>1453</v>
      </c>
      <c r="F53" s="114">
        <v>1452</v>
      </c>
      <c r="G53" s="114">
        <v>1430</v>
      </c>
      <c r="H53" s="140">
        <v>1409</v>
      </c>
      <c r="I53" s="115">
        <v>20</v>
      </c>
      <c r="J53" s="116">
        <v>1.4194464158978</v>
      </c>
    </row>
    <row r="54" spans="1:12" s="110" customFormat="1" ht="13.5" customHeight="1" x14ac:dyDescent="0.2">
      <c r="A54" s="120"/>
      <c r="B54" s="121" t="s">
        <v>111</v>
      </c>
      <c r="C54" s="113">
        <v>1.7347725520431765</v>
      </c>
      <c r="D54" s="115">
        <v>135</v>
      </c>
      <c r="E54" s="114">
        <v>126</v>
      </c>
      <c r="F54" s="114">
        <v>130</v>
      </c>
      <c r="G54" s="114">
        <v>125</v>
      </c>
      <c r="H54" s="140">
        <v>121</v>
      </c>
      <c r="I54" s="115">
        <v>14</v>
      </c>
      <c r="J54" s="116">
        <v>11.570247933884298</v>
      </c>
    </row>
    <row r="55" spans="1:12" s="110" customFormat="1" ht="13.5" customHeight="1" x14ac:dyDescent="0.2">
      <c r="A55" s="120"/>
      <c r="B55" s="121" t="s">
        <v>112</v>
      </c>
      <c r="C55" s="113">
        <v>0.398355178617322</v>
      </c>
      <c r="D55" s="115">
        <v>31</v>
      </c>
      <c r="E55" s="114">
        <v>30</v>
      </c>
      <c r="F55" s="114">
        <v>30</v>
      </c>
      <c r="G55" s="114">
        <v>25</v>
      </c>
      <c r="H55" s="140">
        <v>28</v>
      </c>
      <c r="I55" s="115">
        <v>3</v>
      </c>
      <c r="J55" s="116">
        <v>10.714285714285714</v>
      </c>
    </row>
    <row r="56" spans="1:12" s="110" customFormat="1" ht="13.5" customHeight="1" x14ac:dyDescent="0.2">
      <c r="A56" s="118" t="s">
        <v>113</v>
      </c>
      <c r="B56" s="122" t="s">
        <v>116</v>
      </c>
      <c r="C56" s="113">
        <v>78.244667180673346</v>
      </c>
      <c r="D56" s="115">
        <v>6089</v>
      </c>
      <c r="E56" s="114">
        <v>6301</v>
      </c>
      <c r="F56" s="114">
        <v>6257</v>
      </c>
      <c r="G56" s="114">
        <v>6203</v>
      </c>
      <c r="H56" s="140">
        <v>6260</v>
      </c>
      <c r="I56" s="115">
        <v>-171</v>
      </c>
      <c r="J56" s="116">
        <v>-2.7316293929712461</v>
      </c>
    </row>
    <row r="57" spans="1:12" s="110" customFormat="1" ht="13.5" customHeight="1" x14ac:dyDescent="0.2">
      <c r="A57" s="142"/>
      <c r="B57" s="124" t="s">
        <v>117</v>
      </c>
      <c r="C57" s="125">
        <v>21.75533281932665</v>
      </c>
      <c r="D57" s="143">
        <v>1693</v>
      </c>
      <c r="E57" s="144">
        <v>1743</v>
      </c>
      <c r="F57" s="144">
        <v>1680</v>
      </c>
      <c r="G57" s="144">
        <v>1633</v>
      </c>
      <c r="H57" s="145">
        <v>1581</v>
      </c>
      <c r="I57" s="143">
        <v>112</v>
      </c>
      <c r="J57" s="146">
        <v>7.0841239721695128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97428</v>
      </c>
      <c r="E12" s="236">
        <v>98290</v>
      </c>
      <c r="F12" s="114">
        <v>98901</v>
      </c>
      <c r="G12" s="114">
        <v>97597</v>
      </c>
      <c r="H12" s="140">
        <v>96532</v>
      </c>
      <c r="I12" s="115">
        <v>896</v>
      </c>
      <c r="J12" s="116">
        <v>0.92818961587867232</v>
      </c>
    </row>
    <row r="13" spans="1:15" s="110" customFormat="1" ht="12" customHeight="1" x14ac:dyDescent="0.2">
      <c r="A13" s="118" t="s">
        <v>105</v>
      </c>
      <c r="B13" s="119" t="s">
        <v>106</v>
      </c>
      <c r="C13" s="113">
        <v>52.392536026604262</v>
      </c>
      <c r="D13" s="115">
        <v>51045</v>
      </c>
      <c r="E13" s="114">
        <v>51436</v>
      </c>
      <c r="F13" s="114">
        <v>51665</v>
      </c>
      <c r="G13" s="114">
        <v>51112</v>
      </c>
      <c r="H13" s="140">
        <v>50478</v>
      </c>
      <c r="I13" s="115">
        <v>567</v>
      </c>
      <c r="J13" s="116">
        <v>1.1232616189230953</v>
      </c>
    </row>
    <row r="14" spans="1:15" s="110" customFormat="1" ht="12" customHeight="1" x14ac:dyDescent="0.2">
      <c r="A14" s="118"/>
      <c r="B14" s="119" t="s">
        <v>107</v>
      </c>
      <c r="C14" s="113">
        <v>47.607463973395738</v>
      </c>
      <c r="D14" s="115">
        <v>46383</v>
      </c>
      <c r="E14" s="114">
        <v>46854</v>
      </c>
      <c r="F14" s="114">
        <v>47236</v>
      </c>
      <c r="G14" s="114">
        <v>46485</v>
      </c>
      <c r="H14" s="140">
        <v>46054</v>
      </c>
      <c r="I14" s="115">
        <v>329</v>
      </c>
      <c r="J14" s="116">
        <v>0.71437877274503847</v>
      </c>
    </row>
    <row r="15" spans="1:15" s="110" customFormat="1" ht="12" customHeight="1" x14ac:dyDescent="0.2">
      <c r="A15" s="118" t="s">
        <v>105</v>
      </c>
      <c r="B15" s="121" t="s">
        <v>108</v>
      </c>
      <c r="C15" s="113">
        <v>8.4657388019871078</v>
      </c>
      <c r="D15" s="115">
        <v>8248</v>
      </c>
      <c r="E15" s="114">
        <v>8578</v>
      </c>
      <c r="F15" s="114">
        <v>8736</v>
      </c>
      <c r="G15" s="114">
        <v>7940</v>
      </c>
      <c r="H15" s="140">
        <v>8274</v>
      </c>
      <c r="I15" s="115">
        <v>-26</v>
      </c>
      <c r="J15" s="116">
        <v>-0.31423737007493352</v>
      </c>
    </row>
    <row r="16" spans="1:15" s="110" customFormat="1" ht="12" customHeight="1" x14ac:dyDescent="0.2">
      <c r="A16" s="118"/>
      <c r="B16" s="121" t="s">
        <v>109</v>
      </c>
      <c r="C16" s="113">
        <v>71.305990064457859</v>
      </c>
      <c r="D16" s="115">
        <v>69472</v>
      </c>
      <c r="E16" s="114">
        <v>70053</v>
      </c>
      <c r="F16" s="114">
        <v>70699</v>
      </c>
      <c r="G16" s="114">
        <v>70578</v>
      </c>
      <c r="H16" s="140">
        <v>69733</v>
      </c>
      <c r="I16" s="115">
        <v>-261</v>
      </c>
      <c r="J16" s="116">
        <v>-0.37428477191573573</v>
      </c>
    </row>
    <row r="17" spans="1:10" s="110" customFormat="1" ht="12" customHeight="1" x14ac:dyDescent="0.2">
      <c r="A17" s="118"/>
      <c r="B17" s="121" t="s">
        <v>110</v>
      </c>
      <c r="C17" s="113">
        <v>18.965800385926016</v>
      </c>
      <c r="D17" s="115">
        <v>18478</v>
      </c>
      <c r="E17" s="114">
        <v>18450</v>
      </c>
      <c r="F17" s="114">
        <v>18248</v>
      </c>
      <c r="G17" s="114">
        <v>17897</v>
      </c>
      <c r="H17" s="140">
        <v>17375</v>
      </c>
      <c r="I17" s="115">
        <v>1103</v>
      </c>
      <c r="J17" s="116">
        <v>6.3482014388489212</v>
      </c>
    </row>
    <row r="18" spans="1:10" s="110" customFormat="1" ht="12" customHeight="1" x14ac:dyDescent="0.2">
      <c r="A18" s="120"/>
      <c r="B18" s="121" t="s">
        <v>111</v>
      </c>
      <c r="C18" s="113">
        <v>1.2624707476290185</v>
      </c>
      <c r="D18" s="115">
        <v>1230</v>
      </c>
      <c r="E18" s="114">
        <v>1209</v>
      </c>
      <c r="F18" s="114">
        <v>1218</v>
      </c>
      <c r="G18" s="114">
        <v>1182</v>
      </c>
      <c r="H18" s="140">
        <v>1150</v>
      </c>
      <c r="I18" s="115">
        <v>80</v>
      </c>
      <c r="J18" s="116">
        <v>6.9565217391304346</v>
      </c>
    </row>
    <row r="19" spans="1:10" s="110" customFormat="1" ht="12" customHeight="1" x14ac:dyDescent="0.2">
      <c r="A19" s="120"/>
      <c r="B19" s="121" t="s">
        <v>112</v>
      </c>
      <c r="C19" s="113">
        <v>0.35718684567064912</v>
      </c>
      <c r="D19" s="115">
        <v>348</v>
      </c>
      <c r="E19" s="114">
        <v>304</v>
      </c>
      <c r="F19" s="114">
        <v>358</v>
      </c>
      <c r="G19" s="114">
        <v>324</v>
      </c>
      <c r="H19" s="140">
        <v>308</v>
      </c>
      <c r="I19" s="115">
        <v>40</v>
      </c>
      <c r="J19" s="116">
        <v>12.987012987012987</v>
      </c>
    </row>
    <row r="20" spans="1:10" s="110" customFormat="1" ht="12" customHeight="1" x14ac:dyDescent="0.2">
      <c r="A20" s="118" t="s">
        <v>113</v>
      </c>
      <c r="B20" s="119" t="s">
        <v>181</v>
      </c>
      <c r="C20" s="113">
        <v>74.465246130475833</v>
      </c>
      <c r="D20" s="115">
        <v>72550</v>
      </c>
      <c r="E20" s="114">
        <v>73189</v>
      </c>
      <c r="F20" s="114">
        <v>73958</v>
      </c>
      <c r="G20" s="114">
        <v>72979</v>
      </c>
      <c r="H20" s="140">
        <v>72293</v>
      </c>
      <c r="I20" s="115">
        <v>257</v>
      </c>
      <c r="J20" s="116">
        <v>0.35549776603543909</v>
      </c>
    </row>
    <row r="21" spans="1:10" s="110" customFormat="1" ht="12" customHeight="1" x14ac:dyDescent="0.2">
      <c r="A21" s="118"/>
      <c r="B21" s="119" t="s">
        <v>182</v>
      </c>
      <c r="C21" s="113">
        <v>25.534753869524163</v>
      </c>
      <c r="D21" s="115">
        <v>24878</v>
      </c>
      <c r="E21" s="114">
        <v>25101</v>
      </c>
      <c r="F21" s="114">
        <v>24943</v>
      </c>
      <c r="G21" s="114">
        <v>24618</v>
      </c>
      <c r="H21" s="140">
        <v>24239</v>
      </c>
      <c r="I21" s="115">
        <v>639</v>
      </c>
      <c r="J21" s="116">
        <v>2.6362473699410041</v>
      </c>
    </row>
    <row r="22" spans="1:10" s="110" customFormat="1" ht="12" customHeight="1" x14ac:dyDescent="0.2">
      <c r="A22" s="118" t="s">
        <v>113</v>
      </c>
      <c r="B22" s="119" t="s">
        <v>116</v>
      </c>
      <c r="C22" s="113">
        <v>81.408835242435444</v>
      </c>
      <c r="D22" s="115">
        <v>79315</v>
      </c>
      <c r="E22" s="114">
        <v>80321</v>
      </c>
      <c r="F22" s="114">
        <v>81026</v>
      </c>
      <c r="G22" s="114">
        <v>80062</v>
      </c>
      <c r="H22" s="140">
        <v>79416</v>
      </c>
      <c r="I22" s="115">
        <v>-101</v>
      </c>
      <c r="J22" s="116">
        <v>-0.12717840233706054</v>
      </c>
    </row>
    <row r="23" spans="1:10" s="110" customFormat="1" ht="12" customHeight="1" x14ac:dyDescent="0.2">
      <c r="A23" s="118"/>
      <c r="B23" s="119" t="s">
        <v>117</v>
      </c>
      <c r="C23" s="113">
        <v>18.533686414583077</v>
      </c>
      <c r="D23" s="115">
        <v>18057</v>
      </c>
      <c r="E23" s="114">
        <v>17912</v>
      </c>
      <c r="F23" s="114">
        <v>17820</v>
      </c>
      <c r="G23" s="114">
        <v>17470</v>
      </c>
      <c r="H23" s="140">
        <v>17053</v>
      </c>
      <c r="I23" s="115">
        <v>1004</v>
      </c>
      <c r="J23" s="116">
        <v>5.8875271213276257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89776</v>
      </c>
      <c r="E64" s="236">
        <v>90113</v>
      </c>
      <c r="F64" s="236">
        <v>89959</v>
      </c>
      <c r="G64" s="236">
        <v>88751</v>
      </c>
      <c r="H64" s="140">
        <v>88754</v>
      </c>
      <c r="I64" s="115">
        <v>1022</v>
      </c>
      <c r="J64" s="116">
        <v>1.1514973973004035</v>
      </c>
    </row>
    <row r="65" spans="1:12" s="110" customFormat="1" ht="12" customHeight="1" x14ac:dyDescent="0.2">
      <c r="A65" s="118" t="s">
        <v>105</v>
      </c>
      <c r="B65" s="119" t="s">
        <v>106</v>
      </c>
      <c r="C65" s="113">
        <v>52.062912136873997</v>
      </c>
      <c r="D65" s="235">
        <v>46740</v>
      </c>
      <c r="E65" s="236">
        <v>46942</v>
      </c>
      <c r="F65" s="236">
        <v>46859</v>
      </c>
      <c r="G65" s="236">
        <v>46181</v>
      </c>
      <c r="H65" s="140">
        <v>46071</v>
      </c>
      <c r="I65" s="115">
        <v>669</v>
      </c>
      <c r="J65" s="116">
        <v>1.4521065312235462</v>
      </c>
    </row>
    <row r="66" spans="1:12" s="110" customFormat="1" ht="12" customHeight="1" x14ac:dyDescent="0.2">
      <c r="A66" s="118"/>
      <c r="B66" s="119" t="s">
        <v>107</v>
      </c>
      <c r="C66" s="113">
        <v>47.937087863126003</v>
      </c>
      <c r="D66" s="235">
        <v>43036</v>
      </c>
      <c r="E66" s="236">
        <v>43171</v>
      </c>
      <c r="F66" s="236">
        <v>43100</v>
      </c>
      <c r="G66" s="236">
        <v>42570</v>
      </c>
      <c r="H66" s="140">
        <v>42683</v>
      </c>
      <c r="I66" s="115">
        <v>353</v>
      </c>
      <c r="J66" s="116">
        <v>0.8270271536677366</v>
      </c>
    </row>
    <row r="67" spans="1:12" s="110" customFormat="1" ht="12" customHeight="1" x14ac:dyDescent="0.2">
      <c r="A67" s="118" t="s">
        <v>105</v>
      </c>
      <c r="B67" s="121" t="s">
        <v>108</v>
      </c>
      <c r="C67" s="113">
        <v>8.0544911780431292</v>
      </c>
      <c r="D67" s="235">
        <v>7231</v>
      </c>
      <c r="E67" s="236">
        <v>7537</v>
      </c>
      <c r="F67" s="236">
        <v>7598</v>
      </c>
      <c r="G67" s="236">
        <v>6955</v>
      </c>
      <c r="H67" s="140">
        <v>7223</v>
      </c>
      <c r="I67" s="115">
        <v>8</v>
      </c>
      <c r="J67" s="116">
        <v>0.11075730305967049</v>
      </c>
    </row>
    <row r="68" spans="1:12" s="110" customFormat="1" ht="12" customHeight="1" x14ac:dyDescent="0.2">
      <c r="A68" s="118"/>
      <c r="B68" s="121" t="s">
        <v>109</v>
      </c>
      <c r="C68" s="113">
        <v>69.270183567991452</v>
      </c>
      <c r="D68" s="235">
        <v>62188</v>
      </c>
      <c r="E68" s="236">
        <v>62395</v>
      </c>
      <c r="F68" s="236">
        <v>62467</v>
      </c>
      <c r="G68" s="236">
        <v>62288</v>
      </c>
      <c r="H68" s="140">
        <v>62383</v>
      </c>
      <c r="I68" s="115">
        <v>-195</v>
      </c>
      <c r="J68" s="116">
        <v>-0.31258515941843129</v>
      </c>
    </row>
    <row r="69" spans="1:12" s="110" customFormat="1" ht="12" customHeight="1" x14ac:dyDescent="0.2">
      <c r="A69" s="118"/>
      <c r="B69" s="121" t="s">
        <v>110</v>
      </c>
      <c r="C69" s="113">
        <v>21.208340759222956</v>
      </c>
      <c r="D69" s="235">
        <v>19040</v>
      </c>
      <c r="E69" s="236">
        <v>18867</v>
      </c>
      <c r="F69" s="236">
        <v>18612</v>
      </c>
      <c r="G69" s="236">
        <v>18254</v>
      </c>
      <c r="H69" s="140">
        <v>17926</v>
      </c>
      <c r="I69" s="115">
        <v>1114</v>
      </c>
      <c r="J69" s="116">
        <v>6.2144371304250807</v>
      </c>
    </row>
    <row r="70" spans="1:12" s="110" customFormat="1" ht="12" customHeight="1" x14ac:dyDescent="0.2">
      <c r="A70" s="120"/>
      <c r="B70" s="121" t="s">
        <v>111</v>
      </c>
      <c r="C70" s="113">
        <v>1.4669844947424702</v>
      </c>
      <c r="D70" s="235">
        <v>1317</v>
      </c>
      <c r="E70" s="236">
        <v>1314</v>
      </c>
      <c r="F70" s="236">
        <v>1282</v>
      </c>
      <c r="G70" s="236">
        <v>1254</v>
      </c>
      <c r="H70" s="140">
        <v>1222</v>
      </c>
      <c r="I70" s="115">
        <v>95</v>
      </c>
      <c r="J70" s="116">
        <v>7.7741407528641568</v>
      </c>
    </row>
    <row r="71" spans="1:12" s="110" customFormat="1" ht="12" customHeight="1" x14ac:dyDescent="0.2">
      <c r="A71" s="120"/>
      <c r="B71" s="121" t="s">
        <v>112</v>
      </c>
      <c r="C71" s="113">
        <v>0.38206202103011938</v>
      </c>
      <c r="D71" s="235">
        <v>343</v>
      </c>
      <c r="E71" s="236">
        <v>327</v>
      </c>
      <c r="F71" s="236">
        <v>363</v>
      </c>
      <c r="G71" s="236">
        <v>324</v>
      </c>
      <c r="H71" s="140">
        <v>299</v>
      </c>
      <c r="I71" s="115">
        <v>44</v>
      </c>
      <c r="J71" s="116">
        <v>14.715719063545151</v>
      </c>
    </row>
    <row r="72" spans="1:12" s="110" customFormat="1" ht="12" customHeight="1" x14ac:dyDescent="0.2">
      <c r="A72" s="118" t="s">
        <v>113</v>
      </c>
      <c r="B72" s="119" t="s">
        <v>181</v>
      </c>
      <c r="C72" s="113">
        <v>71.558100160399221</v>
      </c>
      <c r="D72" s="235">
        <v>64242</v>
      </c>
      <c r="E72" s="236">
        <v>64529</v>
      </c>
      <c r="F72" s="236">
        <v>64640</v>
      </c>
      <c r="G72" s="236">
        <v>63682</v>
      </c>
      <c r="H72" s="140">
        <v>63789</v>
      </c>
      <c r="I72" s="115">
        <v>453</v>
      </c>
      <c r="J72" s="116">
        <v>0.71015378827070497</v>
      </c>
    </row>
    <row r="73" spans="1:12" s="110" customFormat="1" ht="12" customHeight="1" x14ac:dyDescent="0.2">
      <c r="A73" s="118"/>
      <c r="B73" s="119" t="s">
        <v>182</v>
      </c>
      <c r="C73" s="113">
        <v>28.441899839600783</v>
      </c>
      <c r="D73" s="115">
        <v>25534</v>
      </c>
      <c r="E73" s="114">
        <v>25584</v>
      </c>
      <c r="F73" s="114">
        <v>25319</v>
      </c>
      <c r="G73" s="114">
        <v>25069</v>
      </c>
      <c r="H73" s="140">
        <v>24965</v>
      </c>
      <c r="I73" s="115">
        <v>569</v>
      </c>
      <c r="J73" s="116">
        <v>2.2791908672140999</v>
      </c>
    </row>
    <row r="74" spans="1:12" s="110" customFormat="1" ht="12" customHeight="1" x14ac:dyDescent="0.2">
      <c r="A74" s="118" t="s">
        <v>113</v>
      </c>
      <c r="B74" s="119" t="s">
        <v>116</v>
      </c>
      <c r="C74" s="113">
        <v>82.49086615576546</v>
      </c>
      <c r="D74" s="115">
        <v>74057</v>
      </c>
      <c r="E74" s="114">
        <v>74465</v>
      </c>
      <c r="F74" s="114">
        <v>74488</v>
      </c>
      <c r="G74" s="114">
        <v>73650</v>
      </c>
      <c r="H74" s="140">
        <v>73988</v>
      </c>
      <c r="I74" s="115">
        <v>69</v>
      </c>
      <c r="J74" s="116">
        <v>9.3258366221549441E-2</v>
      </c>
    </row>
    <row r="75" spans="1:12" s="110" customFormat="1" ht="12" customHeight="1" x14ac:dyDescent="0.2">
      <c r="A75" s="142"/>
      <c r="B75" s="124" t="s">
        <v>117</v>
      </c>
      <c r="C75" s="125">
        <v>17.435617536980931</v>
      </c>
      <c r="D75" s="143">
        <v>15653</v>
      </c>
      <c r="E75" s="144">
        <v>15577</v>
      </c>
      <c r="F75" s="144">
        <v>15402</v>
      </c>
      <c r="G75" s="144">
        <v>15017</v>
      </c>
      <c r="H75" s="145">
        <v>14687</v>
      </c>
      <c r="I75" s="143">
        <v>966</v>
      </c>
      <c r="J75" s="146">
        <v>6.5772451828147345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97428</v>
      </c>
      <c r="G11" s="114">
        <v>98290</v>
      </c>
      <c r="H11" s="114">
        <v>98901</v>
      </c>
      <c r="I11" s="114">
        <v>97597</v>
      </c>
      <c r="J11" s="140">
        <v>96532</v>
      </c>
      <c r="K11" s="114">
        <v>896</v>
      </c>
      <c r="L11" s="116">
        <v>0.92818961587867232</v>
      </c>
    </row>
    <row r="12" spans="1:17" s="110" customFormat="1" ht="24.95" customHeight="1" x14ac:dyDescent="0.2">
      <c r="A12" s="604" t="s">
        <v>185</v>
      </c>
      <c r="B12" s="605"/>
      <c r="C12" s="605"/>
      <c r="D12" s="606"/>
      <c r="E12" s="113">
        <v>52.392536026604262</v>
      </c>
      <c r="F12" s="115">
        <v>51045</v>
      </c>
      <c r="G12" s="114">
        <v>51436</v>
      </c>
      <c r="H12" s="114">
        <v>51665</v>
      </c>
      <c r="I12" s="114">
        <v>51112</v>
      </c>
      <c r="J12" s="140">
        <v>50478</v>
      </c>
      <c r="K12" s="114">
        <v>567</v>
      </c>
      <c r="L12" s="116">
        <v>1.1232616189230953</v>
      </c>
    </row>
    <row r="13" spans="1:17" s="110" customFormat="1" ht="15" customHeight="1" x14ac:dyDescent="0.2">
      <c r="A13" s="120"/>
      <c r="B13" s="612" t="s">
        <v>107</v>
      </c>
      <c r="C13" s="612"/>
      <c r="E13" s="113">
        <v>47.607463973395738</v>
      </c>
      <c r="F13" s="115">
        <v>46383</v>
      </c>
      <c r="G13" s="114">
        <v>46854</v>
      </c>
      <c r="H13" s="114">
        <v>47236</v>
      </c>
      <c r="I13" s="114">
        <v>46485</v>
      </c>
      <c r="J13" s="140">
        <v>46054</v>
      </c>
      <c r="K13" s="114">
        <v>329</v>
      </c>
      <c r="L13" s="116">
        <v>0.71437877274503847</v>
      </c>
    </row>
    <row r="14" spans="1:17" s="110" customFormat="1" ht="24.95" customHeight="1" x14ac:dyDescent="0.2">
      <c r="A14" s="604" t="s">
        <v>186</v>
      </c>
      <c r="B14" s="605"/>
      <c r="C14" s="605"/>
      <c r="D14" s="606"/>
      <c r="E14" s="113">
        <v>8.4657388019871078</v>
      </c>
      <c r="F14" s="115">
        <v>8248</v>
      </c>
      <c r="G14" s="114">
        <v>8578</v>
      </c>
      <c r="H14" s="114">
        <v>8736</v>
      </c>
      <c r="I14" s="114">
        <v>7940</v>
      </c>
      <c r="J14" s="140">
        <v>8274</v>
      </c>
      <c r="K14" s="114">
        <v>-26</v>
      </c>
      <c r="L14" s="116">
        <v>-0.31423737007493352</v>
      </c>
    </row>
    <row r="15" spans="1:17" s="110" customFormat="1" ht="15" customHeight="1" x14ac:dyDescent="0.2">
      <c r="A15" s="120"/>
      <c r="B15" s="119"/>
      <c r="C15" s="258" t="s">
        <v>106</v>
      </c>
      <c r="E15" s="113">
        <v>53.431134820562562</v>
      </c>
      <c r="F15" s="115">
        <v>4407</v>
      </c>
      <c r="G15" s="114">
        <v>4618</v>
      </c>
      <c r="H15" s="114">
        <v>4714</v>
      </c>
      <c r="I15" s="114">
        <v>4272</v>
      </c>
      <c r="J15" s="140">
        <v>4407</v>
      </c>
      <c r="K15" s="114">
        <v>0</v>
      </c>
      <c r="L15" s="116">
        <v>0</v>
      </c>
    </row>
    <row r="16" spans="1:17" s="110" customFormat="1" ht="15" customHeight="1" x14ac:dyDescent="0.2">
      <c r="A16" s="120"/>
      <c r="B16" s="119"/>
      <c r="C16" s="258" t="s">
        <v>107</v>
      </c>
      <c r="E16" s="113">
        <v>46.568865179437438</v>
      </c>
      <c r="F16" s="115">
        <v>3841</v>
      </c>
      <c r="G16" s="114">
        <v>3960</v>
      </c>
      <c r="H16" s="114">
        <v>4022</v>
      </c>
      <c r="I16" s="114">
        <v>3668</v>
      </c>
      <c r="J16" s="140">
        <v>3867</v>
      </c>
      <c r="K16" s="114">
        <v>-26</v>
      </c>
      <c r="L16" s="116">
        <v>-0.67235583139384536</v>
      </c>
    </row>
    <row r="17" spans="1:12" s="110" customFormat="1" ht="15" customHeight="1" x14ac:dyDescent="0.2">
      <c r="A17" s="120"/>
      <c r="B17" s="121" t="s">
        <v>109</v>
      </c>
      <c r="C17" s="258"/>
      <c r="E17" s="113">
        <v>71.305990064457859</v>
      </c>
      <c r="F17" s="115">
        <v>69472</v>
      </c>
      <c r="G17" s="114">
        <v>70053</v>
      </c>
      <c r="H17" s="114">
        <v>70699</v>
      </c>
      <c r="I17" s="114">
        <v>70578</v>
      </c>
      <c r="J17" s="140">
        <v>69733</v>
      </c>
      <c r="K17" s="114">
        <v>-261</v>
      </c>
      <c r="L17" s="116">
        <v>-0.37428477191573573</v>
      </c>
    </row>
    <row r="18" spans="1:12" s="110" customFormat="1" ht="15" customHeight="1" x14ac:dyDescent="0.2">
      <c r="A18" s="120"/>
      <c r="B18" s="119"/>
      <c r="C18" s="258" t="s">
        <v>106</v>
      </c>
      <c r="E18" s="113">
        <v>52.897570244127131</v>
      </c>
      <c r="F18" s="115">
        <v>36749</v>
      </c>
      <c r="G18" s="114">
        <v>36991</v>
      </c>
      <c r="H18" s="114">
        <v>37218</v>
      </c>
      <c r="I18" s="114">
        <v>37276</v>
      </c>
      <c r="J18" s="140">
        <v>36824</v>
      </c>
      <c r="K18" s="114">
        <v>-75</v>
      </c>
      <c r="L18" s="116">
        <v>-0.2036715185748425</v>
      </c>
    </row>
    <row r="19" spans="1:12" s="110" customFormat="1" ht="15" customHeight="1" x14ac:dyDescent="0.2">
      <c r="A19" s="120"/>
      <c r="B19" s="119"/>
      <c r="C19" s="258" t="s">
        <v>107</v>
      </c>
      <c r="E19" s="113">
        <v>47.102429755872869</v>
      </c>
      <c r="F19" s="115">
        <v>32723</v>
      </c>
      <c r="G19" s="114">
        <v>33062</v>
      </c>
      <c r="H19" s="114">
        <v>33481</v>
      </c>
      <c r="I19" s="114">
        <v>33302</v>
      </c>
      <c r="J19" s="140">
        <v>32909</v>
      </c>
      <c r="K19" s="114">
        <v>-186</v>
      </c>
      <c r="L19" s="116">
        <v>-0.56519493147771127</v>
      </c>
    </row>
    <row r="20" spans="1:12" s="110" customFormat="1" ht="15" customHeight="1" x14ac:dyDescent="0.2">
      <c r="A20" s="120"/>
      <c r="B20" s="121" t="s">
        <v>110</v>
      </c>
      <c r="C20" s="258"/>
      <c r="E20" s="113">
        <v>18.965800385926016</v>
      </c>
      <c r="F20" s="115">
        <v>18478</v>
      </c>
      <c r="G20" s="114">
        <v>18450</v>
      </c>
      <c r="H20" s="114">
        <v>18248</v>
      </c>
      <c r="I20" s="114">
        <v>17897</v>
      </c>
      <c r="J20" s="140">
        <v>17375</v>
      </c>
      <c r="K20" s="114">
        <v>1103</v>
      </c>
      <c r="L20" s="116">
        <v>6.3482014388489212</v>
      </c>
    </row>
    <row r="21" spans="1:12" s="110" customFormat="1" ht="15" customHeight="1" x14ac:dyDescent="0.2">
      <c r="A21" s="120"/>
      <c r="B21" s="119"/>
      <c r="C21" s="258" t="s">
        <v>106</v>
      </c>
      <c r="E21" s="113">
        <v>49.870115813399721</v>
      </c>
      <c r="F21" s="115">
        <v>9215</v>
      </c>
      <c r="G21" s="114">
        <v>9168</v>
      </c>
      <c r="H21" s="114">
        <v>9073</v>
      </c>
      <c r="I21" s="114">
        <v>8919</v>
      </c>
      <c r="J21" s="140">
        <v>8629</v>
      </c>
      <c r="K21" s="114">
        <v>586</v>
      </c>
      <c r="L21" s="116">
        <v>6.7910534244987835</v>
      </c>
    </row>
    <row r="22" spans="1:12" s="110" customFormat="1" ht="15" customHeight="1" x14ac:dyDescent="0.2">
      <c r="A22" s="120"/>
      <c r="B22" s="119"/>
      <c r="C22" s="258" t="s">
        <v>107</v>
      </c>
      <c r="E22" s="113">
        <v>50.129884186600279</v>
      </c>
      <c r="F22" s="115">
        <v>9263</v>
      </c>
      <c r="G22" s="114">
        <v>9282</v>
      </c>
      <c r="H22" s="114">
        <v>9175</v>
      </c>
      <c r="I22" s="114">
        <v>8978</v>
      </c>
      <c r="J22" s="140">
        <v>8746</v>
      </c>
      <c r="K22" s="114">
        <v>517</v>
      </c>
      <c r="L22" s="116">
        <v>5.9112737251314886</v>
      </c>
    </row>
    <row r="23" spans="1:12" s="110" customFormat="1" ht="15" customHeight="1" x14ac:dyDescent="0.2">
      <c r="A23" s="120"/>
      <c r="B23" s="121" t="s">
        <v>111</v>
      </c>
      <c r="C23" s="258"/>
      <c r="E23" s="113">
        <v>1.2624707476290185</v>
      </c>
      <c r="F23" s="115">
        <v>1230</v>
      </c>
      <c r="G23" s="114">
        <v>1209</v>
      </c>
      <c r="H23" s="114">
        <v>1218</v>
      </c>
      <c r="I23" s="114">
        <v>1182</v>
      </c>
      <c r="J23" s="140">
        <v>1150</v>
      </c>
      <c r="K23" s="114">
        <v>80</v>
      </c>
      <c r="L23" s="116">
        <v>6.9565217391304346</v>
      </c>
    </row>
    <row r="24" spans="1:12" s="110" customFormat="1" ht="15" customHeight="1" x14ac:dyDescent="0.2">
      <c r="A24" s="120"/>
      <c r="B24" s="119"/>
      <c r="C24" s="258" t="s">
        <v>106</v>
      </c>
      <c r="E24" s="113">
        <v>54.796747967479675</v>
      </c>
      <c r="F24" s="115">
        <v>674</v>
      </c>
      <c r="G24" s="114">
        <v>659</v>
      </c>
      <c r="H24" s="114">
        <v>660</v>
      </c>
      <c r="I24" s="114">
        <v>645</v>
      </c>
      <c r="J24" s="140">
        <v>618</v>
      </c>
      <c r="K24" s="114">
        <v>56</v>
      </c>
      <c r="L24" s="116">
        <v>9.0614886731391593</v>
      </c>
    </row>
    <row r="25" spans="1:12" s="110" customFormat="1" ht="15" customHeight="1" x14ac:dyDescent="0.2">
      <c r="A25" s="120"/>
      <c r="B25" s="119"/>
      <c r="C25" s="258" t="s">
        <v>107</v>
      </c>
      <c r="E25" s="113">
        <v>45.203252032520325</v>
      </c>
      <c r="F25" s="115">
        <v>556</v>
      </c>
      <c r="G25" s="114">
        <v>550</v>
      </c>
      <c r="H25" s="114">
        <v>558</v>
      </c>
      <c r="I25" s="114">
        <v>537</v>
      </c>
      <c r="J25" s="140">
        <v>532</v>
      </c>
      <c r="K25" s="114">
        <v>24</v>
      </c>
      <c r="L25" s="116">
        <v>4.511278195488722</v>
      </c>
    </row>
    <row r="26" spans="1:12" s="110" customFormat="1" ht="15" customHeight="1" x14ac:dyDescent="0.2">
      <c r="A26" s="120"/>
      <c r="C26" s="121" t="s">
        <v>187</v>
      </c>
      <c r="D26" s="110" t="s">
        <v>188</v>
      </c>
      <c r="E26" s="113">
        <v>0.35718684567064912</v>
      </c>
      <c r="F26" s="115">
        <v>348</v>
      </c>
      <c r="G26" s="114">
        <v>304</v>
      </c>
      <c r="H26" s="114">
        <v>358</v>
      </c>
      <c r="I26" s="114">
        <v>324</v>
      </c>
      <c r="J26" s="140">
        <v>308</v>
      </c>
      <c r="K26" s="114">
        <v>40</v>
      </c>
      <c r="L26" s="116">
        <v>12.987012987012987</v>
      </c>
    </row>
    <row r="27" spans="1:12" s="110" customFormat="1" ht="15" customHeight="1" x14ac:dyDescent="0.2">
      <c r="A27" s="120"/>
      <c r="B27" s="119"/>
      <c r="D27" s="259" t="s">
        <v>106</v>
      </c>
      <c r="E27" s="113">
        <v>54.022988505747129</v>
      </c>
      <c r="F27" s="115">
        <v>188</v>
      </c>
      <c r="G27" s="114">
        <v>162</v>
      </c>
      <c r="H27" s="114">
        <v>187</v>
      </c>
      <c r="I27" s="114">
        <v>165</v>
      </c>
      <c r="J27" s="140">
        <v>151</v>
      </c>
      <c r="K27" s="114">
        <v>37</v>
      </c>
      <c r="L27" s="116">
        <v>24.503311258278146</v>
      </c>
    </row>
    <row r="28" spans="1:12" s="110" customFormat="1" ht="15" customHeight="1" x14ac:dyDescent="0.2">
      <c r="A28" s="120"/>
      <c r="B28" s="119"/>
      <c r="D28" s="259" t="s">
        <v>107</v>
      </c>
      <c r="E28" s="113">
        <v>45.977011494252871</v>
      </c>
      <c r="F28" s="115">
        <v>160</v>
      </c>
      <c r="G28" s="114">
        <v>142</v>
      </c>
      <c r="H28" s="114">
        <v>171</v>
      </c>
      <c r="I28" s="114">
        <v>159</v>
      </c>
      <c r="J28" s="140">
        <v>157</v>
      </c>
      <c r="K28" s="114">
        <v>3</v>
      </c>
      <c r="L28" s="116">
        <v>1.910828025477707</v>
      </c>
    </row>
    <row r="29" spans="1:12" s="110" customFormat="1" ht="24.95" customHeight="1" x14ac:dyDescent="0.2">
      <c r="A29" s="604" t="s">
        <v>189</v>
      </c>
      <c r="B29" s="605"/>
      <c r="C29" s="605"/>
      <c r="D29" s="606"/>
      <c r="E29" s="113">
        <v>81.408835242435444</v>
      </c>
      <c r="F29" s="115">
        <v>79315</v>
      </c>
      <c r="G29" s="114">
        <v>80321</v>
      </c>
      <c r="H29" s="114">
        <v>81026</v>
      </c>
      <c r="I29" s="114">
        <v>80062</v>
      </c>
      <c r="J29" s="140">
        <v>79416</v>
      </c>
      <c r="K29" s="114">
        <v>-101</v>
      </c>
      <c r="L29" s="116">
        <v>-0.12717840233706054</v>
      </c>
    </row>
    <row r="30" spans="1:12" s="110" customFormat="1" ht="15" customHeight="1" x14ac:dyDescent="0.2">
      <c r="A30" s="120"/>
      <c r="B30" s="119"/>
      <c r="C30" s="258" t="s">
        <v>106</v>
      </c>
      <c r="E30" s="113">
        <v>51.361028809178592</v>
      </c>
      <c r="F30" s="115">
        <v>40737</v>
      </c>
      <c r="G30" s="114">
        <v>41209</v>
      </c>
      <c r="H30" s="114">
        <v>41431</v>
      </c>
      <c r="I30" s="114">
        <v>41093</v>
      </c>
      <c r="J30" s="140">
        <v>40692</v>
      </c>
      <c r="K30" s="114">
        <v>45</v>
      </c>
      <c r="L30" s="116">
        <v>0.11058684753759952</v>
      </c>
    </row>
    <row r="31" spans="1:12" s="110" customFormat="1" ht="15" customHeight="1" x14ac:dyDescent="0.2">
      <c r="A31" s="120"/>
      <c r="B31" s="119"/>
      <c r="C31" s="258" t="s">
        <v>107</v>
      </c>
      <c r="E31" s="113">
        <v>48.638971190821408</v>
      </c>
      <c r="F31" s="115">
        <v>38578</v>
      </c>
      <c r="G31" s="114">
        <v>39112</v>
      </c>
      <c r="H31" s="114">
        <v>39595</v>
      </c>
      <c r="I31" s="114">
        <v>38969</v>
      </c>
      <c r="J31" s="140">
        <v>38724</v>
      </c>
      <c r="K31" s="114">
        <v>-146</v>
      </c>
      <c r="L31" s="116">
        <v>-0.37702716661501912</v>
      </c>
    </row>
    <row r="32" spans="1:12" s="110" customFormat="1" ht="15" customHeight="1" x14ac:dyDescent="0.2">
      <c r="A32" s="120"/>
      <c r="B32" s="119" t="s">
        <v>117</v>
      </c>
      <c r="C32" s="258"/>
      <c r="E32" s="113">
        <v>18.533686414583077</v>
      </c>
      <c r="F32" s="115">
        <v>18057</v>
      </c>
      <c r="G32" s="114">
        <v>17912</v>
      </c>
      <c r="H32" s="114">
        <v>17820</v>
      </c>
      <c r="I32" s="114">
        <v>17470</v>
      </c>
      <c r="J32" s="140">
        <v>17053</v>
      </c>
      <c r="K32" s="114">
        <v>1004</v>
      </c>
      <c r="L32" s="116">
        <v>5.8875271213276257</v>
      </c>
    </row>
    <row r="33" spans="1:12" s="110" customFormat="1" ht="15" customHeight="1" x14ac:dyDescent="0.2">
      <c r="A33" s="120"/>
      <c r="B33" s="119"/>
      <c r="C33" s="258" t="s">
        <v>106</v>
      </c>
      <c r="E33" s="113">
        <v>56.925292130475718</v>
      </c>
      <c r="F33" s="115">
        <v>10279</v>
      </c>
      <c r="G33" s="114">
        <v>10196</v>
      </c>
      <c r="H33" s="114">
        <v>10207</v>
      </c>
      <c r="I33" s="114">
        <v>9986</v>
      </c>
      <c r="J33" s="140">
        <v>9752</v>
      </c>
      <c r="K33" s="114">
        <v>527</v>
      </c>
      <c r="L33" s="116">
        <v>5.4040196882690728</v>
      </c>
    </row>
    <row r="34" spans="1:12" s="110" customFormat="1" ht="15" customHeight="1" x14ac:dyDescent="0.2">
      <c r="A34" s="120"/>
      <c r="B34" s="119"/>
      <c r="C34" s="258" t="s">
        <v>107</v>
      </c>
      <c r="E34" s="113">
        <v>43.074707869524282</v>
      </c>
      <c r="F34" s="115">
        <v>7778</v>
      </c>
      <c r="G34" s="114">
        <v>7716</v>
      </c>
      <c r="H34" s="114">
        <v>7613</v>
      </c>
      <c r="I34" s="114">
        <v>7484</v>
      </c>
      <c r="J34" s="140">
        <v>7301</v>
      </c>
      <c r="K34" s="114">
        <v>477</v>
      </c>
      <c r="L34" s="116">
        <v>6.5333515956718262</v>
      </c>
    </row>
    <row r="35" spans="1:12" s="110" customFormat="1" ht="24.95" customHeight="1" x14ac:dyDescent="0.2">
      <c r="A35" s="604" t="s">
        <v>190</v>
      </c>
      <c r="B35" s="605"/>
      <c r="C35" s="605"/>
      <c r="D35" s="606"/>
      <c r="E35" s="113">
        <v>74.465246130475833</v>
      </c>
      <c r="F35" s="115">
        <v>72550</v>
      </c>
      <c r="G35" s="114">
        <v>73189</v>
      </c>
      <c r="H35" s="114">
        <v>73958</v>
      </c>
      <c r="I35" s="114">
        <v>72979</v>
      </c>
      <c r="J35" s="140">
        <v>72293</v>
      </c>
      <c r="K35" s="114">
        <v>257</v>
      </c>
      <c r="L35" s="116">
        <v>0.35549776603543909</v>
      </c>
    </row>
    <row r="36" spans="1:12" s="110" customFormat="1" ht="15" customHeight="1" x14ac:dyDescent="0.2">
      <c r="A36" s="120"/>
      <c r="B36" s="119"/>
      <c r="C36" s="258" t="s">
        <v>106</v>
      </c>
      <c r="E36" s="113">
        <v>62.89317711922812</v>
      </c>
      <c r="F36" s="115">
        <v>45629</v>
      </c>
      <c r="G36" s="114">
        <v>46038</v>
      </c>
      <c r="H36" s="114">
        <v>46380</v>
      </c>
      <c r="I36" s="114">
        <v>45956</v>
      </c>
      <c r="J36" s="140">
        <v>45554</v>
      </c>
      <c r="K36" s="114">
        <v>75</v>
      </c>
      <c r="L36" s="116">
        <v>0.16463976818720638</v>
      </c>
    </row>
    <row r="37" spans="1:12" s="110" customFormat="1" ht="15" customHeight="1" x14ac:dyDescent="0.2">
      <c r="A37" s="120"/>
      <c r="B37" s="119"/>
      <c r="C37" s="258" t="s">
        <v>107</v>
      </c>
      <c r="E37" s="113">
        <v>37.10682288077188</v>
      </c>
      <c r="F37" s="115">
        <v>26921</v>
      </c>
      <c r="G37" s="114">
        <v>27151</v>
      </c>
      <c r="H37" s="114">
        <v>27578</v>
      </c>
      <c r="I37" s="114">
        <v>27023</v>
      </c>
      <c r="J37" s="140">
        <v>26739</v>
      </c>
      <c r="K37" s="114">
        <v>182</v>
      </c>
      <c r="L37" s="116">
        <v>0.68065372676614677</v>
      </c>
    </row>
    <row r="38" spans="1:12" s="110" customFormat="1" ht="15" customHeight="1" x14ac:dyDescent="0.2">
      <c r="A38" s="120"/>
      <c r="B38" s="119" t="s">
        <v>182</v>
      </c>
      <c r="C38" s="258"/>
      <c r="E38" s="113">
        <v>25.534753869524163</v>
      </c>
      <c r="F38" s="115">
        <v>24878</v>
      </c>
      <c r="G38" s="114">
        <v>25101</v>
      </c>
      <c r="H38" s="114">
        <v>24943</v>
      </c>
      <c r="I38" s="114">
        <v>24618</v>
      </c>
      <c r="J38" s="140">
        <v>24239</v>
      </c>
      <c r="K38" s="114">
        <v>639</v>
      </c>
      <c r="L38" s="116">
        <v>2.6362473699410041</v>
      </c>
    </row>
    <row r="39" spans="1:12" s="110" customFormat="1" ht="15" customHeight="1" x14ac:dyDescent="0.2">
      <c r="A39" s="120"/>
      <c r="B39" s="119"/>
      <c r="C39" s="258" t="s">
        <v>106</v>
      </c>
      <c r="E39" s="113">
        <v>21.770238765174049</v>
      </c>
      <c r="F39" s="115">
        <v>5416</v>
      </c>
      <c r="G39" s="114">
        <v>5398</v>
      </c>
      <c r="H39" s="114">
        <v>5285</v>
      </c>
      <c r="I39" s="114">
        <v>5156</v>
      </c>
      <c r="J39" s="140">
        <v>4924</v>
      </c>
      <c r="K39" s="114">
        <v>492</v>
      </c>
      <c r="L39" s="116">
        <v>9.9918765231519089</v>
      </c>
    </row>
    <row r="40" spans="1:12" s="110" customFormat="1" ht="15" customHeight="1" x14ac:dyDescent="0.2">
      <c r="A40" s="120"/>
      <c r="B40" s="119"/>
      <c r="C40" s="258" t="s">
        <v>107</v>
      </c>
      <c r="E40" s="113">
        <v>78.229761234825958</v>
      </c>
      <c r="F40" s="115">
        <v>19462</v>
      </c>
      <c r="G40" s="114">
        <v>19703</v>
      </c>
      <c r="H40" s="114">
        <v>19658</v>
      </c>
      <c r="I40" s="114">
        <v>19462</v>
      </c>
      <c r="J40" s="140">
        <v>19315</v>
      </c>
      <c r="K40" s="114">
        <v>147</v>
      </c>
      <c r="L40" s="116">
        <v>0.76106652860471136</v>
      </c>
    </row>
    <row r="41" spans="1:12" s="110" customFormat="1" ht="24.75" customHeight="1" x14ac:dyDescent="0.2">
      <c r="A41" s="604" t="s">
        <v>517</v>
      </c>
      <c r="B41" s="605"/>
      <c r="C41" s="605"/>
      <c r="D41" s="606"/>
      <c r="E41" s="113">
        <v>4.1333086997577695</v>
      </c>
      <c r="F41" s="115">
        <v>4027</v>
      </c>
      <c r="G41" s="114">
        <v>4495</v>
      </c>
      <c r="H41" s="114">
        <v>4439</v>
      </c>
      <c r="I41" s="114">
        <v>3485</v>
      </c>
      <c r="J41" s="140">
        <v>3915</v>
      </c>
      <c r="K41" s="114">
        <v>112</v>
      </c>
      <c r="L41" s="116">
        <v>2.8607918263090677</v>
      </c>
    </row>
    <row r="42" spans="1:12" s="110" customFormat="1" ht="15" customHeight="1" x14ac:dyDescent="0.2">
      <c r="A42" s="120"/>
      <c r="B42" s="119"/>
      <c r="C42" s="258" t="s">
        <v>106</v>
      </c>
      <c r="E42" s="113">
        <v>51.055376210578594</v>
      </c>
      <c r="F42" s="115">
        <v>2056</v>
      </c>
      <c r="G42" s="114">
        <v>2359</v>
      </c>
      <c r="H42" s="114">
        <v>2351</v>
      </c>
      <c r="I42" s="114">
        <v>1822</v>
      </c>
      <c r="J42" s="140">
        <v>2064</v>
      </c>
      <c r="K42" s="114">
        <v>-8</v>
      </c>
      <c r="L42" s="116">
        <v>-0.38759689922480622</v>
      </c>
    </row>
    <row r="43" spans="1:12" s="110" customFormat="1" ht="15" customHeight="1" x14ac:dyDescent="0.2">
      <c r="A43" s="123"/>
      <c r="B43" s="124"/>
      <c r="C43" s="260" t="s">
        <v>107</v>
      </c>
      <c r="D43" s="261"/>
      <c r="E43" s="125">
        <v>48.944623789421406</v>
      </c>
      <c r="F43" s="143">
        <v>1971</v>
      </c>
      <c r="G43" s="144">
        <v>2136</v>
      </c>
      <c r="H43" s="144">
        <v>2088</v>
      </c>
      <c r="I43" s="144">
        <v>1663</v>
      </c>
      <c r="J43" s="145">
        <v>1851</v>
      </c>
      <c r="K43" s="144">
        <v>120</v>
      </c>
      <c r="L43" s="146">
        <v>6.4829821717990272</v>
      </c>
    </row>
    <row r="44" spans="1:12" s="110" customFormat="1" ht="45.75" customHeight="1" x14ac:dyDescent="0.2">
      <c r="A44" s="604" t="s">
        <v>191</v>
      </c>
      <c r="B44" s="605"/>
      <c r="C44" s="605"/>
      <c r="D44" s="606"/>
      <c r="E44" s="113">
        <v>0.576836227778462</v>
      </c>
      <c r="F44" s="115">
        <v>562</v>
      </c>
      <c r="G44" s="114">
        <v>577</v>
      </c>
      <c r="H44" s="114">
        <v>584</v>
      </c>
      <c r="I44" s="114">
        <v>544</v>
      </c>
      <c r="J44" s="140">
        <v>570</v>
      </c>
      <c r="K44" s="114">
        <v>-8</v>
      </c>
      <c r="L44" s="116">
        <v>-1.4035087719298245</v>
      </c>
    </row>
    <row r="45" spans="1:12" s="110" customFormat="1" ht="15" customHeight="1" x14ac:dyDescent="0.2">
      <c r="A45" s="120"/>
      <c r="B45" s="119"/>
      <c r="C45" s="258" t="s">
        <v>106</v>
      </c>
      <c r="E45" s="113">
        <v>59.964412811387902</v>
      </c>
      <c r="F45" s="115">
        <v>337</v>
      </c>
      <c r="G45" s="114">
        <v>347</v>
      </c>
      <c r="H45" s="114">
        <v>355</v>
      </c>
      <c r="I45" s="114">
        <v>336</v>
      </c>
      <c r="J45" s="140">
        <v>351</v>
      </c>
      <c r="K45" s="114">
        <v>-14</v>
      </c>
      <c r="L45" s="116">
        <v>-3.9886039886039888</v>
      </c>
    </row>
    <row r="46" spans="1:12" s="110" customFormat="1" ht="15" customHeight="1" x14ac:dyDescent="0.2">
      <c r="A46" s="123"/>
      <c r="B46" s="124"/>
      <c r="C46" s="260" t="s">
        <v>107</v>
      </c>
      <c r="D46" s="261"/>
      <c r="E46" s="125">
        <v>40.035587188612098</v>
      </c>
      <c r="F46" s="143">
        <v>225</v>
      </c>
      <c r="G46" s="144">
        <v>230</v>
      </c>
      <c r="H46" s="144">
        <v>229</v>
      </c>
      <c r="I46" s="144">
        <v>208</v>
      </c>
      <c r="J46" s="145">
        <v>219</v>
      </c>
      <c r="K46" s="144">
        <v>6</v>
      </c>
      <c r="L46" s="146">
        <v>2.7397260273972601</v>
      </c>
    </row>
    <row r="47" spans="1:12" s="110" customFormat="1" ht="39" customHeight="1" x14ac:dyDescent="0.2">
      <c r="A47" s="604" t="s">
        <v>518</v>
      </c>
      <c r="B47" s="607"/>
      <c r="C47" s="607"/>
      <c r="D47" s="608"/>
      <c r="E47" s="113">
        <v>0.19501580654431991</v>
      </c>
      <c r="F47" s="115">
        <v>190</v>
      </c>
      <c r="G47" s="114">
        <v>183</v>
      </c>
      <c r="H47" s="114">
        <v>168</v>
      </c>
      <c r="I47" s="114">
        <v>182</v>
      </c>
      <c r="J47" s="140">
        <v>199</v>
      </c>
      <c r="K47" s="114">
        <v>-9</v>
      </c>
      <c r="L47" s="116">
        <v>-4.5226130653266328</v>
      </c>
    </row>
    <row r="48" spans="1:12" s="110" customFormat="1" ht="15" customHeight="1" x14ac:dyDescent="0.2">
      <c r="A48" s="120"/>
      <c r="B48" s="119"/>
      <c r="C48" s="258" t="s">
        <v>106</v>
      </c>
      <c r="E48" s="113">
        <v>45.263157894736842</v>
      </c>
      <c r="F48" s="115">
        <v>86</v>
      </c>
      <c r="G48" s="114">
        <v>87</v>
      </c>
      <c r="H48" s="114">
        <v>84</v>
      </c>
      <c r="I48" s="114">
        <v>61</v>
      </c>
      <c r="J48" s="140">
        <v>73</v>
      </c>
      <c r="K48" s="114">
        <v>13</v>
      </c>
      <c r="L48" s="116">
        <v>17.80821917808219</v>
      </c>
    </row>
    <row r="49" spans="1:12" s="110" customFormat="1" ht="15" customHeight="1" x14ac:dyDescent="0.2">
      <c r="A49" s="123"/>
      <c r="B49" s="124"/>
      <c r="C49" s="260" t="s">
        <v>107</v>
      </c>
      <c r="D49" s="261"/>
      <c r="E49" s="125">
        <v>54.736842105263158</v>
      </c>
      <c r="F49" s="143">
        <v>104</v>
      </c>
      <c r="G49" s="144">
        <v>96</v>
      </c>
      <c r="H49" s="144">
        <v>84</v>
      </c>
      <c r="I49" s="144">
        <v>121</v>
      </c>
      <c r="J49" s="145">
        <v>126</v>
      </c>
      <c r="K49" s="144">
        <v>-22</v>
      </c>
      <c r="L49" s="146">
        <v>-17.460317460317459</v>
      </c>
    </row>
    <row r="50" spans="1:12" s="110" customFormat="1" ht="24.95" customHeight="1" x14ac:dyDescent="0.2">
      <c r="A50" s="609" t="s">
        <v>192</v>
      </c>
      <c r="B50" s="610"/>
      <c r="C50" s="610"/>
      <c r="D50" s="611"/>
      <c r="E50" s="262">
        <v>11.195960093607587</v>
      </c>
      <c r="F50" s="263">
        <v>10908</v>
      </c>
      <c r="G50" s="264">
        <v>11196</v>
      </c>
      <c r="H50" s="264">
        <v>11153</v>
      </c>
      <c r="I50" s="264">
        <v>10395</v>
      </c>
      <c r="J50" s="265">
        <v>10530</v>
      </c>
      <c r="K50" s="263">
        <v>378</v>
      </c>
      <c r="L50" s="266">
        <v>3.5897435897435899</v>
      </c>
    </row>
    <row r="51" spans="1:12" s="110" customFormat="1" ht="15" customHeight="1" x14ac:dyDescent="0.2">
      <c r="A51" s="120"/>
      <c r="B51" s="119"/>
      <c r="C51" s="258" t="s">
        <v>106</v>
      </c>
      <c r="E51" s="113">
        <v>54.336266960029334</v>
      </c>
      <c r="F51" s="115">
        <v>5927</v>
      </c>
      <c r="G51" s="114">
        <v>6108</v>
      </c>
      <c r="H51" s="114">
        <v>6115</v>
      </c>
      <c r="I51" s="114">
        <v>5698</v>
      </c>
      <c r="J51" s="140">
        <v>5695</v>
      </c>
      <c r="K51" s="114">
        <v>232</v>
      </c>
      <c r="L51" s="116">
        <v>4.0737489025460931</v>
      </c>
    </row>
    <row r="52" spans="1:12" s="110" customFormat="1" ht="15" customHeight="1" x14ac:dyDescent="0.2">
      <c r="A52" s="120"/>
      <c r="B52" s="119"/>
      <c r="C52" s="258" t="s">
        <v>107</v>
      </c>
      <c r="E52" s="113">
        <v>45.663733039970666</v>
      </c>
      <c r="F52" s="115">
        <v>4981</v>
      </c>
      <c r="G52" s="114">
        <v>5088</v>
      </c>
      <c r="H52" s="114">
        <v>5038</v>
      </c>
      <c r="I52" s="114">
        <v>4697</v>
      </c>
      <c r="J52" s="140">
        <v>4835</v>
      </c>
      <c r="K52" s="114">
        <v>146</v>
      </c>
      <c r="L52" s="116">
        <v>3.0196483971044468</v>
      </c>
    </row>
    <row r="53" spans="1:12" s="110" customFormat="1" ht="15" customHeight="1" x14ac:dyDescent="0.2">
      <c r="A53" s="120"/>
      <c r="B53" s="119"/>
      <c r="C53" s="258" t="s">
        <v>187</v>
      </c>
      <c r="D53" s="110" t="s">
        <v>193</v>
      </c>
      <c r="E53" s="113">
        <v>26.567656765676567</v>
      </c>
      <c r="F53" s="115">
        <v>2898</v>
      </c>
      <c r="G53" s="114">
        <v>3257</v>
      </c>
      <c r="H53" s="114">
        <v>3147</v>
      </c>
      <c r="I53" s="114">
        <v>2432</v>
      </c>
      <c r="J53" s="140">
        <v>2716</v>
      </c>
      <c r="K53" s="114">
        <v>182</v>
      </c>
      <c r="L53" s="116">
        <v>6.7010309278350517</v>
      </c>
    </row>
    <row r="54" spans="1:12" s="110" customFormat="1" ht="15" customHeight="1" x14ac:dyDescent="0.2">
      <c r="A54" s="120"/>
      <c r="B54" s="119"/>
      <c r="D54" s="267" t="s">
        <v>194</v>
      </c>
      <c r="E54" s="113">
        <v>51.069703243616289</v>
      </c>
      <c r="F54" s="115">
        <v>1480</v>
      </c>
      <c r="G54" s="114">
        <v>1706</v>
      </c>
      <c r="H54" s="114">
        <v>1697</v>
      </c>
      <c r="I54" s="114">
        <v>1318</v>
      </c>
      <c r="J54" s="140">
        <v>1440</v>
      </c>
      <c r="K54" s="114">
        <v>40</v>
      </c>
      <c r="L54" s="116">
        <v>2.7777777777777777</v>
      </c>
    </row>
    <row r="55" spans="1:12" s="110" customFormat="1" ht="15" customHeight="1" x14ac:dyDescent="0.2">
      <c r="A55" s="120"/>
      <c r="B55" s="119"/>
      <c r="D55" s="267" t="s">
        <v>195</v>
      </c>
      <c r="E55" s="113">
        <v>48.930296756383711</v>
      </c>
      <c r="F55" s="115">
        <v>1418</v>
      </c>
      <c r="G55" s="114">
        <v>1551</v>
      </c>
      <c r="H55" s="114">
        <v>1450</v>
      </c>
      <c r="I55" s="114">
        <v>1114</v>
      </c>
      <c r="J55" s="140">
        <v>1276</v>
      </c>
      <c r="K55" s="114">
        <v>142</v>
      </c>
      <c r="L55" s="116">
        <v>11.128526645768025</v>
      </c>
    </row>
    <row r="56" spans="1:12" s="110" customFormat="1" ht="15" customHeight="1" x14ac:dyDescent="0.2">
      <c r="A56" s="120"/>
      <c r="B56" s="119" t="s">
        <v>196</v>
      </c>
      <c r="C56" s="258"/>
      <c r="E56" s="113">
        <v>48.733423656443733</v>
      </c>
      <c r="F56" s="115">
        <v>47480</v>
      </c>
      <c r="G56" s="114">
        <v>47928</v>
      </c>
      <c r="H56" s="114">
        <v>48207</v>
      </c>
      <c r="I56" s="114">
        <v>48059</v>
      </c>
      <c r="J56" s="140">
        <v>47738</v>
      </c>
      <c r="K56" s="114">
        <v>-258</v>
      </c>
      <c r="L56" s="116">
        <v>-0.54044995600988732</v>
      </c>
    </row>
    <row r="57" spans="1:12" s="110" customFormat="1" ht="15" customHeight="1" x14ac:dyDescent="0.2">
      <c r="A57" s="120"/>
      <c r="B57" s="119"/>
      <c r="C57" s="258" t="s">
        <v>106</v>
      </c>
      <c r="E57" s="113">
        <v>49.27759056444819</v>
      </c>
      <c r="F57" s="115">
        <v>23397</v>
      </c>
      <c r="G57" s="114">
        <v>23557</v>
      </c>
      <c r="H57" s="114">
        <v>23655</v>
      </c>
      <c r="I57" s="114">
        <v>23669</v>
      </c>
      <c r="J57" s="140">
        <v>23504</v>
      </c>
      <c r="K57" s="114">
        <v>-107</v>
      </c>
      <c r="L57" s="116">
        <v>-0.45524166099387336</v>
      </c>
    </row>
    <row r="58" spans="1:12" s="110" customFormat="1" ht="15" customHeight="1" x14ac:dyDescent="0.2">
      <c r="A58" s="120"/>
      <c r="B58" s="119"/>
      <c r="C58" s="258" t="s">
        <v>107</v>
      </c>
      <c r="E58" s="113">
        <v>50.72240943555181</v>
      </c>
      <c r="F58" s="115">
        <v>24083</v>
      </c>
      <c r="G58" s="114">
        <v>24371</v>
      </c>
      <c r="H58" s="114">
        <v>24552</v>
      </c>
      <c r="I58" s="114">
        <v>24390</v>
      </c>
      <c r="J58" s="140">
        <v>24234</v>
      </c>
      <c r="K58" s="114">
        <v>-151</v>
      </c>
      <c r="L58" s="116">
        <v>-0.62309152430469583</v>
      </c>
    </row>
    <row r="59" spans="1:12" s="110" customFormat="1" ht="15" customHeight="1" x14ac:dyDescent="0.2">
      <c r="A59" s="120"/>
      <c r="B59" s="119"/>
      <c r="C59" s="258" t="s">
        <v>105</v>
      </c>
      <c r="D59" s="110" t="s">
        <v>197</v>
      </c>
      <c r="E59" s="113">
        <v>90.855096882898067</v>
      </c>
      <c r="F59" s="115">
        <v>43138</v>
      </c>
      <c r="G59" s="114">
        <v>43532</v>
      </c>
      <c r="H59" s="114">
        <v>43854</v>
      </c>
      <c r="I59" s="114">
        <v>43740</v>
      </c>
      <c r="J59" s="140">
        <v>43432</v>
      </c>
      <c r="K59" s="114">
        <v>-294</v>
      </c>
      <c r="L59" s="116">
        <v>-0.67692024313869958</v>
      </c>
    </row>
    <row r="60" spans="1:12" s="110" customFormat="1" ht="15" customHeight="1" x14ac:dyDescent="0.2">
      <c r="A60" s="120"/>
      <c r="B60" s="119"/>
      <c r="C60" s="258"/>
      <c r="D60" s="267" t="s">
        <v>198</v>
      </c>
      <c r="E60" s="113">
        <v>47.549724141128472</v>
      </c>
      <c r="F60" s="115">
        <v>20512</v>
      </c>
      <c r="G60" s="114">
        <v>20648</v>
      </c>
      <c r="H60" s="114">
        <v>20796</v>
      </c>
      <c r="I60" s="114">
        <v>20821</v>
      </c>
      <c r="J60" s="140">
        <v>20653</v>
      </c>
      <c r="K60" s="114">
        <v>-141</v>
      </c>
      <c r="L60" s="116">
        <v>-0.68270953372391419</v>
      </c>
    </row>
    <row r="61" spans="1:12" s="110" customFormat="1" ht="15" customHeight="1" x14ac:dyDescent="0.2">
      <c r="A61" s="120"/>
      <c r="B61" s="119"/>
      <c r="C61" s="258"/>
      <c r="D61" s="267" t="s">
        <v>199</v>
      </c>
      <c r="E61" s="113">
        <v>52.450275858871528</v>
      </c>
      <c r="F61" s="115">
        <v>22626</v>
      </c>
      <c r="G61" s="114">
        <v>22884</v>
      </c>
      <c r="H61" s="114">
        <v>23058</v>
      </c>
      <c r="I61" s="114">
        <v>22919</v>
      </c>
      <c r="J61" s="140">
        <v>22779</v>
      </c>
      <c r="K61" s="114">
        <v>-153</v>
      </c>
      <c r="L61" s="116">
        <v>-0.67167127617542477</v>
      </c>
    </row>
    <row r="62" spans="1:12" s="110" customFormat="1" ht="15" customHeight="1" x14ac:dyDescent="0.2">
      <c r="A62" s="120"/>
      <c r="B62" s="119"/>
      <c r="C62" s="258"/>
      <c r="D62" s="258" t="s">
        <v>200</v>
      </c>
      <c r="E62" s="113">
        <v>9.1449031171019382</v>
      </c>
      <c r="F62" s="115">
        <v>4342</v>
      </c>
      <c r="G62" s="114">
        <v>4396</v>
      </c>
      <c r="H62" s="114">
        <v>4353</v>
      </c>
      <c r="I62" s="114">
        <v>4319</v>
      </c>
      <c r="J62" s="140">
        <v>4306</v>
      </c>
      <c r="K62" s="114">
        <v>36</v>
      </c>
      <c r="L62" s="116">
        <v>0.83604273107292149</v>
      </c>
    </row>
    <row r="63" spans="1:12" s="110" customFormat="1" ht="15" customHeight="1" x14ac:dyDescent="0.2">
      <c r="A63" s="120"/>
      <c r="B63" s="119"/>
      <c r="C63" s="258"/>
      <c r="D63" s="267" t="s">
        <v>198</v>
      </c>
      <c r="E63" s="113">
        <v>66.44403500690926</v>
      </c>
      <c r="F63" s="115">
        <v>2885</v>
      </c>
      <c r="G63" s="114">
        <v>2909</v>
      </c>
      <c r="H63" s="114">
        <v>2859</v>
      </c>
      <c r="I63" s="114">
        <v>2848</v>
      </c>
      <c r="J63" s="140">
        <v>2851</v>
      </c>
      <c r="K63" s="114">
        <v>34</v>
      </c>
      <c r="L63" s="116">
        <v>1.1925640126271484</v>
      </c>
    </row>
    <row r="64" spans="1:12" s="110" customFormat="1" ht="15" customHeight="1" x14ac:dyDescent="0.2">
      <c r="A64" s="120"/>
      <c r="B64" s="119"/>
      <c r="C64" s="258"/>
      <c r="D64" s="267" t="s">
        <v>199</v>
      </c>
      <c r="E64" s="113">
        <v>33.55596499309074</v>
      </c>
      <c r="F64" s="115">
        <v>1457</v>
      </c>
      <c r="G64" s="114">
        <v>1487</v>
      </c>
      <c r="H64" s="114">
        <v>1494</v>
      </c>
      <c r="I64" s="114">
        <v>1471</v>
      </c>
      <c r="J64" s="140">
        <v>1455</v>
      </c>
      <c r="K64" s="114">
        <v>2</v>
      </c>
      <c r="L64" s="116">
        <v>0.13745704467353953</v>
      </c>
    </row>
    <row r="65" spans="1:12" s="110" customFormat="1" ht="15" customHeight="1" x14ac:dyDescent="0.2">
      <c r="A65" s="120"/>
      <c r="B65" s="119" t="s">
        <v>201</v>
      </c>
      <c r="C65" s="258"/>
      <c r="E65" s="113">
        <v>28.996797635176748</v>
      </c>
      <c r="F65" s="115">
        <v>28251</v>
      </c>
      <c r="G65" s="114">
        <v>28259</v>
      </c>
      <c r="H65" s="114">
        <v>28400</v>
      </c>
      <c r="I65" s="114">
        <v>27994</v>
      </c>
      <c r="J65" s="140">
        <v>27038</v>
      </c>
      <c r="K65" s="114">
        <v>1213</v>
      </c>
      <c r="L65" s="116">
        <v>4.4862785709002146</v>
      </c>
    </row>
    <row r="66" spans="1:12" s="110" customFormat="1" ht="15" customHeight="1" x14ac:dyDescent="0.2">
      <c r="A66" s="120"/>
      <c r="B66" s="119"/>
      <c r="C66" s="258" t="s">
        <v>106</v>
      </c>
      <c r="E66" s="113">
        <v>54.60691656932498</v>
      </c>
      <c r="F66" s="115">
        <v>15427</v>
      </c>
      <c r="G66" s="114">
        <v>15459</v>
      </c>
      <c r="H66" s="114">
        <v>15426</v>
      </c>
      <c r="I66" s="114">
        <v>15311</v>
      </c>
      <c r="J66" s="140">
        <v>14810</v>
      </c>
      <c r="K66" s="114">
        <v>617</v>
      </c>
      <c r="L66" s="116">
        <v>4.1661039837947333</v>
      </c>
    </row>
    <row r="67" spans="1:12" s="110" customFormat="1" ht="15" customHeight="1" x14ac:dyDescent="0.2">
      <c r="A67" s="120"/>
      <c r="B67" s="119"/>
      <c r="C67" s="258" t="s">
        <v>107</v>
      </c>
      <c r="E67" s="113">
        <v>45.39308343067502</v>
      </c>
      <c r="F67" s="115">
        <v>12824</v>
      </c>
      <c r="G67" s="114">
        <v>12800</v>
      </c>
      <c r="H67" s="114">
        <v>12974</v>
      </c>
      <c r="I67" s="114">
        <v>12683</v>
      </c>
      <c r="J67" s="140">
        <v>12228</v>
      </c>
      <c r="K67" s="114">
        <v>596</v>
      </c>
      <c r="L67" s="116">
        <v>4.8740595354923126</v>
      </c>
    </row>
    <row r="68" spans="1:12" s="110" customFormat="1" ht="15" customHeight="1" x14ac:dyDescent="0.2">
      <c r="A68" s="120"/>
      <c r="B68" s="119"/>
      <c r="C68" s="258" t="s">
        <v>105</v>
      </c>
      <c r="D68" s="110" t="s">
        <v>202</v>
      </c>
      <c r="E68" s="113">
        <v>19.422321333758099</v>
      </c>
      <c r="F68" s="115">
        <v>5487</v>
      </c>
      <c r="G68" s="114">
        <v>5344</v>
      </c>
      <c r="H68" s="114">
        <v>5326</v>
      </c>
      <c r="I68" s="114">
        <v>5176</v>
      </c>
      <c r="J68" s="140">
        <v>4955</v>
      </c>
      <c r="K68" s="114">
        <v>532</v>
      </c>
      <c r="L68" s="116">
        <v>10.736629667003028</v>
      </c>
    </row>
    <row r="69" spans="1:12" s="110" customFormat="1" ht="15" customHeight="1" x14ac:dyDescent="0.2">
      <c r="A69" s="120"/>
      <c r="B69" s="119"/>
      <c r="C69" s="258"/>
      <c r="D69" s="267" t="s">
        <v>198</v>
      </c>
      <c r="E69" s="113">
        <v>51.266630216876251</v>
      </c>
      <c r="F69" s="115">
        <v>2813</v>
      </c>
      <c r="G69" s="114">
        <v>2716</v>
      </c>
      <c r="H69" s="114">
        <v>2681</v>
      </c>
      <c r="I69" s="114">
        <v>2616</v>
      </c>
      <c r="J69" s="140">
        <v>2490</v>
      </c>
      <c r="K69" s="114">
        <v>323</v>
      </c>
      <c r="L69" s="116">
        <v>12.971887550200803</v>
      </c>
    </row>
    <row r="70" spans="1:12" s="110" customFormat="1" ht="15" customHeight="1" x14ac:dyDescent="0.2">
      <c r="A70" s="120"/>
      <c r="B70" s="119"/>
      <c r="C70" s="258"/>
      <c r="D70" s="267" t="s">
        <v>199</v>
      </c>
      <c r="E70" s="113">
        <v>48.733369783123749</v>
      </c>
      <c r="F70" s="115">
        <v>2674</v>
      </c>
      <c r="G70" s="114">
        <v>2628</v>
      </c>
      <c r="H70" s="114">
        <v>2645</v>
      </c>
      <c r="I70" s="114">
        <v>2560</v>
      </c>
      <c r="J70" s="140">
        <v>2465</v>
      </c>
      <c r="K70" s="114">
        <v>209</v>
      </c>
      <c r="L70" s="116">
        <v>8.4787018255578097</v>
      </c>
    </row>
    <row r="71" spans="1:12" s="110" customFormat="1" ht="15" customHeight="1" x14ac:dyDescent="0.2">
      <c r="A71" s="120"/>
      <c r="B71" s="119"/>
      <c r="C71" s="258"/>
      <c r="D71" s="110" t="s">
        <v>203</v>
      </c>
      <c r="E71" s="113">
        <v>73.515981735159812</v>
      </c>
      <c r="F71" s="115">
        <v>20769</v>
      </c>
      <c r="G71" s="114">
        <v>20936</v>
      </c>
      <c r="H71" s="114">
        <v>21028</v>
      </c>
      <c r="I71" s="114">
        <v>20783</v>
      </c>
      <c r="J71" s="140">
        <v>20158</v>
      </c>
      <c r="K71" s="114">
        <v>611</v>
      </c>
      <c r="L71" s="116">
        <v>3.0310546681218375</v>
      </c>
    </row>
    <row r="72" spans="1:12" s="110" customFormat="1" ht="15" customHeight="1" x14ac:dyDescent="0.2">
      <c r="A72" s="120"/>
      <c r="B72" s="119"/>
      <c r="C72" s="258"/>
      <c r="D72" s="267" t="s">
        <v>198</v>
      </c>
      <c r="E72" s="113">
        <v>55.298762578843466</v>
      </c>
      <c r="F72" s="115">
        <v>11485</v>
      </c>
      <c r="G72" s="114">
        <v>11623</v>
      </c>
      <c r="H72" s="114">
        <v>11610</v>
      </c>
      <c r="I72" s="114">
        <v>11557</v>
      </c>
      <c r="J72" s="140">
        <v>11239</v>
      </c>
      <c r="K72" s="114">
        <v>246</v>
      </c>
      <c r="L72" s="116">
        <v>2.1888068333481625</v>
      </c>
    </row>
    <row r="73" spans="1:12" s="110" customFormat="1" ht="15" customHeight="1" x14ac:dyDescent="0.2">
      <c r="A73" s="120"/>
      <c r="B73" s="119"/>
      <c r="C73" s="258"/>
      <c r="D73" s="267" t="s">
        <v>199</v>
      </c>
      <c r="E73" s="113">
        <v>44.701237421156534</v>
      </c>
      <c r="F73" s="115">
        <v>9284</v>
      </c>
      <c r="G73" s="114">
        <v>9313</v>
      </c>
      <c r="H73" s="114">
        <v>9418</v>
      </c>
      <c r="I73" s="114">
        <v>9226</v>
      </c>
      <c r="J73" s="140">
        <v>8919</v>
      </c>
      <c r="K73" s="114">
        <v>365</v>
      </c>
      <c r="L73" s="116">
        <v>4.0923870389057067</v>
      </c>
    </row>
    <row r="74" spans="1:12" s="110" customFormat="1" ht="15" customHeight="1" x14ac:dyDescent="0.2">
      <c r="A74" s="120"/>
      <c r="B74" s="119"/>
      <c r="C74" s="258"/>
      <c r="D74" s="110" t="s">
        <v>204</v>
      </c>
      <c r="E74" s="113">
        <v>7.0616969310820856</v>
      </c>
      <c r="F74" s="115">
        <v>1995</v>
      </c>
      <c r="G74" s="114">
        <v>1979</v>
      </c>
      <c r="H74" s="114">
        <v>2046</v>
      </c>
      <c r="I74" s="114">
        <v>2035</v>
      </c>
      <c r="J74" s="140">
        <v>1925</v>
      </c>
      <c r="K74" s="114">
        <v>70</v>
      </c>
      <c r="L74" s="116">
        <v>3.6363636363636362</v>
      </c>
    </row>
    <row r="75" spans="1:12" s="110" customFormat="1" ht="15" customHeight="1" x14ac:dyDescent="0.2">
      <c r="A75" s="120"/>
      <c r="B75" s="119"/>
      <c r="C75" s="258"/>
      <c r="D75" s="267" t="s">
        <v>198</v>
      </c>
      <c r="E75" s="113">
        <v>56.591478696741852</v>
      </c>
      <c r="F75" s="115">
        <v>1129</v>
      </c>
      <c r="G75" s="114">
        <v>1120</v>
      </c>
      <c r="H75" s="114">
        <v>1135</v>
      </c>
      <c r="I75" s="114">
        <v>1138</v>
      </c>
      <c r="J75" s="140">
        <v>1081</v>
      </c>
      <c r="K75" s="114">
        <v>48</v>
      </c>
      <c r="L75" s="116">
        <v>4.4403330249768729</v>
      </c>
    </row>
    <row r="76" spans="1:12" s="110" customFormat="1" ht="15" customHeight="1" x14ac:dyDescent="0.2">
      <c r="A76" s="120"/>
      <c r="B76" s="119"/>
      <c r="C76" s="258"/>
      <c r="D76" s="267" t="s">
        <v>199</v>
      </c>
      <c r="E76" s="113">
        <v>43.408521303258148</v>
      </c>
      <c r="F76" s="115">
        <v>866</v>
      </c>
      <c r="G76" s="114">
        <v>859</v>
      </c>
      <c r="H76" s="114">
        <v>911</v>
      </c>
      <c r="I76" s="114">
        <v>897</v>
      </c>
      <c r="J76" s="140">
        <v>844</v>
      </c>
      <c r="K76" s="114">
        <v>22</v>
      </c>
      <c r="L76" s="116">
        <v>2.6066350710900474</v>
      </c>
    </row>
    <row r="77" spans="1:12" s="110" customFormat="1" ht="15" customHeight="1" x14ac:dyDescent="0.2">
      <c r="A77" s="534"/>
      <c r="B77" s="119" t="s">
        <v>205</v>
      </c>
      <c r="C77" s="268"/>
      <c r="D77" s="182"/>
      <c r="E77" s="113">
        <v>11.073818614771934</v>
      </c>
      <c r="F77" s="115">
        <v>10789</v>
      </c>
      <c r="G77" s="114">
        <v>10907</v>
      </c>
      <c r="H77" s="114">
        <v>11141</v>
      </c>
      <c r="I77" s="114">
        <v>11149</v>
      </c>
      <c r="J77" s="140">
        <v>11226</v>
      </c>
      <c r="K77" s="114">
        <v>-437</v>
      </c>
      <c r="L77" s="116">
        <v>-3.892748975592375</v>
      </c>
    </row>
    <row r="78" spans="1:12" s="110" customFormat="1" ht="15" customHeight="1" x14ac:dyDescent="0.2">
      <c r="A78" s="120"/>
      <c r="B78" s="119"/>
      <c r="C78" s="268" t="s">
        <v>106</v>
      </c>
      <c r="D78" s="182"/>
      <c r="E78" s="113">
        <v>58.337195291500599</v>
      </c>
      <c r="F78" s="115">
        <v>6294</v>
      </c>
      <c r="G78" s="114">
        <v>6312</v>
      </c>
      <c r="H78" s="114">
        <v>6469</v>
      </c>
      <c r="I78" s="114">
        <v>6434</v>
      </c>
      <c r="J78" s="140">
        <v>6469</v>
      </c>
      <c r="K78" s="114">
        <v>-175</v>
      </c>
      <c r="L78" s="116">
        <v>-2.7052094605039421</v>
      </c>
    </row>
    <row r="79" spans="1:12" s="110" customFormat="1" ht="15" customHeight="1" x14ac:dyDescent="0.2">
      <c r="A79" s="123"/>
      <c r="B79" s="124"/>
      <c r="C79" s="260" t="s">
        <v>107</v>
      </c>
      <c r="D79" s="261"/>
      <c r="E79" s="125">
        <v>41.662804708499401</v>
      </c>
      <c r="F79" s="143">
        <v>4495</v>
      </c>
      <c r="G79" s="144">
        <v>4595</v>
      </c>
      <c r="H79" s="144">
        <v>4672</v>
      </c>
      <c r="I79" s="144">
        <v>4715</v>
      </c>
      <c r="J79" s="145">
        <v>4757</v>
      </c>
      <c r="K79" s="144">
        <v>-262</v>
      </c>
      <c r="L79" s="146">
        <v>-5.5076729030901825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97428</v>
      </c>
      <c r="E11" s="114">
        <v>98290</v>
      </c>
      <c r="F11" s="114">
        <v>98901</v>
      </c>
      <c r="G11" s="114">
        <v>97597</v>
      </c>
      <c r="H11" s="140">
        <v>96532</v>
      </c>
      <c r="I11" s="115">
        <v>896</v>
      </c>
      <c r="J11" s="116">
        <v>0.92818961587867232</v>
      </c>
    </row>
    <row r="12" spans="1:15" s="110" customFormat="1" ht="24.95" customHeight="1" x14ac:dyDescent="0.2">
      <c r="A12" s="193" t="s">
        <v>132</v>
      </c>
      <c r="B12" s="194" t="s">
        <v>133</v>
      </c>
      <c r="C12" s="113">
        <v>0.22580777599868621</v>
      </c>
      <c r="D12" s="115">
        <v>220</v>
      </c>
      <c r="E12" s="114">
        <v>214</v>
      </c>
      <c r="F12" s="114">
        <v>213</v>
      </c>
      <c r="G12" s="114">
        <v>217</v>
      </c>
      <c r="H12" s="140">
        <v>210</v>
      </c>
      <c r="I12" s="115">
        <v>10</v>
      </c>
      <c r="J12" s="116">
        <v>4.7619047619047619</v>
      </c>
    </row>
    <row r="13" spans="1:15" s="110" customFormat="1" ht="24.95" customHeight="1" x14ac:dyDescent="0.2">
      <c r="A13" s="193" t="s">
        <v>134</v>
      </c>
      <c r="B13" s="199" t="s">
        <v>214</v>
      </c>
      <c r="C13" s="113">
        <v>0.47727552654267769</v>
      </c>
      <c r="D13" s="115">
        <v>465</v>
      </c>
      <c r="E13" s="114">
        <v>469</v>
      </c>
      <c r="F13" s="114">
        <v>489</v>
      </c>
      <c r="G13" s="114">
        <v>453</v>
      </c>
      <c r="H13" s="140">
        <v>449</v>
      </c>
      <c r="I13" s="115">
        <v>16</v>
      </c>
      <c r="J13" s="116">
        <v>3.5634743875278398</v>
      </c>
    </row>
    <row r="14" spans="1:15" s="287" customFormat="1" ht="24" customHeight="1" x14ac:dyDescent="0.2">
      <c r="A14" s="193" t="s">
        <v>215</v>
      </c>
      <c r="B14" s="199" t="s">
        <v>137</v>
      </c>
      <c r="C14" s="113">
        <v>14.821201297368313</v>
      </c>
      <c r="D14" s="115">
        <v>14440</v>
      </c>
      <c r="E14" s="114">
        <v>14512</v>
      </c>
      <c r="F14" s="114">
        <v>14217</v>
      </c>
      <c r="G14" s="114">
        <v>14078</v>
      </c>
      <c r="H14" s="140">
        <v>13810</v>
      </c>
      <c r="I14" s="115">
        <v>630</v>
      </c>
      <c r="J14" s="116">
        <v>4.5619116582186825</v>
      </c>
      <c r="K14" s="110"/>
      <c r="L14" s="110"/>
      <c r="M14" s="110"/>
      <c r="N14" s="110"/>
      <c r="O14" s="110"/>
    </row>
    <row r="15" spans="1:15" s="110" customFormat="1" ht="24.75" customHeight="1" x14ac:dyDescent="0.2">
      <c r="A15" s="193" t="s">
        <v>216</v>
      </c>
      <c r="B15" s="199" t="s">
        <v>217</v>
      </c>
      <c r="C15" s="113">
        <v>4.9400582994621667</v>
      </c>
      <c r="D15" s="115">
        <v>4813</v>
      </c>
      <c r="E15" s="114">
        <v>4838</v>
      </c>
      <c r="F15" s="114">
        <v>4843</v>
      </c>
      <c r="G15" s="114">
        <v>4787</v>
      </c>
      <c r="H15" s="140">
        <v>4450</v>
      </c>
      <c r="I15" s="115">
        <v>363</v>
      </c>
      <c r="J15" s="116">
        <v>8.1573033707865168</v>
      </c>
    </row>
    <row r="16" spans="1:15" s="287" customFormat="1" ht="24.95" customHeight="1" x14ac:dyDescent="0.2">
      <c r="A16" s="193" t="s">
        <v>218</v>
      </c>
      <c r="B16" s="199" t="s">
        <v>141</v>
      </c>
      <c r="C16" s="113">
        <v>8.9543047173297197</v>
      </c>
      <c r="D16" s="115">
        <v>8724</v>
      </c>
      <c r="E16" s="114">
        <v>8760</v>
      </c>
      <c r="F16" s="114">
        <v>8451</v>
      </c>
      <c r="G16" s="114">
        <v>8360</v>
      </c>
      <c r="H16" s="140">
        <v>8424</v>
      </c>
      <c r="I16" s="115">
        <v>300</v>
      </c>
      <c r="J16" s="116">
        <v>3.5612535612535612</v>
      </c>
      <c r="K16" s="110"/>
      <c r="L16" s="110"/>
      <c r="M16" s="110"/>
      <c r="N16" s="110"/>
      <c r="O16" s="110"/>
    </row>
    <row r="17" spans="1:15" s="110" customFormat="1" ht="24.95" customHeight="1" x14ac:dyDescent="0.2">
      <c r="A17" s="193" t="s">
        <v>219</v>
      </c>
      <c r="B17" s="199" t="s">
        <v>220</v>
      </c>
      <c r="C17" s="113">
        <v>0.9268382805764257</v>
      </c>
      <c r="D17" s="115">
        <v>903</v>
      </c>
      <c r="E17" s="114">
        <v>914</v>
      </c>
      <c r="F17" s="114">
        <v>923</v>
      </c>
      <c r="G17" s="114">
        <v>931</v>
      </c>
      <c r="H17" s="140">
        <v>936</v>
      </c>
      <c r="I17" s="115">
        <v>-33</v>
      </c>
      <c r="J17" s="116">
        <v>-3.5256410256410255</v>
      </c>
    </row>
    <row r="18" spans="1:15" s="287" customFormat="1" ht="24.95" customHeight="1" x14ac:dyDescent="0.2">
      <c r="A18" s="201" t="s">
        <v>144</v>
      </c>
      <c r="B18" s="202" t="s">
        <v>145</v>
      </c>
      <c r="C18" s="113">
        <v>3.8726033583774684</v>
      </c>
      <c r="D18" s="115">
        <v>3773</v>
      </c>
      <c r="E18" s="114">
        <v>3713</v>
      </c>
      <c r="F18" s="114">
        <v>3849</v>
      </c>
      <c r="G18" s="114">
        <v>3731</v>
      </c>
      <c r="H18" s="140">
        <v>3698</v>
      </c>
      <c r="I18" s="115">
        <v>75</v>
      </c>
      <c r="J18" s="116">
        <v>2.0281233098972415</v>
      </c>
      <c r="K18" s="110"/>
      <c r="L18" s="110"/>
      <c r="M18" s="110"/>
      <c r="N18" s="110"/>
      <c r="O18" s="110"/>
    </row>
    <row r="19" spans="1:15" s="110" customFormat="1" ht="24.95" customHeight="1" x14ac:dyDescent="0.2">
      <c r="A19" s="193" t="s">
        <v>146</v>
      </c>
      <c r="B19" s="199" t="s">
        <v>147</v>
      </c>
      <c r="C19" s="113">
        <v>14.910498008785975</v>
      </c>
      <c r="D19" s="115">
        <v>14527</v>
      </c>
      <c r="E19" s="114">
        <v>14647</v>
      </c>
      <c r="F19" s="114">
        <v>14361</v>
      </c>
      <c r="G19" s="114">
        <v>14149</v>
      </c>
      <c r="H19" s="140">
        <v>13440</v>
      </c>
      <c r="I19" s="115">
        <v>1087</v>
      </c>
      <c r="J19" s="116">
        <v>8.0877976190476186</v>
      </c>
    </row>
    <row r="20" spans="1:15" s="287" customFormat="1" ht="24.95" customHeight="1" x14ac:dyDescent="0.2">
      <c r="A20" s="193" t="s">
        <v>148</v>
      </c>
      <c r="B20" s="199" t="s">
        <v>149</v>
      </c>
      <c r="C20" s="113">
        <v>1.9942932216611242</v>
      </c>
      <c r="D20" s="115">
        <v>1943</v>
      </c>
      <c r="E20" s="114">
        <v>1966</v>
      </c>
      <c r="F20" s="114">
        <v>2009</v>
      </c>
      <c r="G20" s="114">
        <v>2046</v>
      </c>
      <c r="H20" s="140">
        <v>2021</v>
      </c>
      <c r="I20" s="115">
        <v>-78</v>
      </c>
      <c r="J20" s="116">
        <v>-3.859475507174666</v>
      </c>
      <c r="K20" s="110"/>
      <c r="L20" s="110"/>
      <c r="M20" s="110"/>
      <c r="N20" s="110"/>
      <c r="O20" s="110"/>
    </row>
    <row r="21" spans="1:15" s="110" customFormat="1" ht="24.95" customHeight="1" x14ac:dyDescent="0.2">
      <c r="A21" s="201" t="s">
        <v>150</v>
      </c>
      <c r="B21" s="202" t="s">
        <v>151</v>
      </c>
      <c r="C21" s="113">
        <v>4.1897606437574417</v>
      </c>
      <c r="D21" s="115">
        <v>4082</v>
      </c>
      <c r="E21" s="114">
        <v>4117</v>
      </c>
      <c r="F21" s="114">
        <v>4127</v>
      </c>
      <c r="G21" s="114">
        <v>4084</v>
      </c>
      <c r="H21" s="140">
        <v>4001</v>
      </c>
      <c r="I21" s="115">
        <v>81</v>
      </c>
      <c r="J21" s="116">
        <v>2.0244938765308671</v>
      </c>
    </row>
    <row r="22" spans="1:15" s="110" customFormat="1" ht="24.95" customHeight="1" x14ac:dyDescent="0.2">
      <c r="A22" s="201" t="s">
        <v>152</v>
      </c>
      <c r="B22" s="199" t="s">
        <v>153</v>
      </c>
      <c r="C22" s="113">
        <v>6.9764338793775913</v>
      </c>
      <c r="D22" s="115">
        <v>6797</v>
      </c>
      <c r="E22" s="114">
        <v>6780</v>
      </c>
      <c r="F22" s="114">
        <v>6830</v>
      </c>
      <c r="G22" s="114">
        <v>6822</v>
      </c>
      <c r="H22" s="140">
        <v>6887</v>
      </c>
      <c r="I22" s="115">
        <v>-90</v>
      </c>
      <c r="J22" s="116">
        <v>-1.3068099317554813</v>
      </c>
    </row>
    <row r="23" spans="1:15" s="110" customFormat="1" ht="24.95" customHeight="1" x14ac:dyDescent="0.2">
      <c r="A23" s="193" t="s">
        <v>154</v>
      </c>
      <c r="B23" s="199" t="s">
        <v>155</v>
      </c>
      <c r="C23" s="113">
        <v>7.2730631851213206</v>
      </c>
      <c r="D23" s="115">
        <v>7086</v>
      </c>
      <c r="E23" s="114">
        <v>6938</v>
      </c>
      <c r="F23" s="114">
        <v>6926</v>
      </c>
      <c r="G23" s="114">
        <v>6782</v>
      </c>
      <c r="H23" s="140">
        <v>6770</v>
      </c>
      <c r="I23" s="115">
        <v>316</v>
      </c>
      <c r="J23" s="116">
        <v>4.6676514032496303</v>
      </c>
    </row>
    <row r="24" spans="1:15" s="110" customFormat="1" ht="24.95" customHeight="1" x14ac:dyDescent="0.2">
      <c r="A24" s="193" t="s">
        <v>156</v>
      </c>
      <c r="B24" s="199" t="s">
        <v>221</v>
      </c>
      <c r="C24" s="113">
        <v>15.573551751036662</v>
      </c>
      <c r="D24" s="115">
        <v>15173</v>
      </c>
      <c r="E24" s="114">
        <v>15058</v>
      </c>
      <c r="F24" s="114">
        <v>15782</v>
      </c>
      <c r="G24" s="114">
        <v>15562</v>
      </c>
      <c r="H24" s="140">
        <v>15497</v>
      </c>
      <c r="I24" s="115">
        <v>-324</v>
      </c>
      <c r="J24" s="116">
        <v>-2.0907272375298445</v>
      </c>
    </row>
    <row r="25" spans="1:15" s="110" customFormat="1" ht="24.95" customHeight="1" x14ac:dyDescent="0.2">
      <c r="A25" s="193" t="s">
        <v>222</v>
      </c>
      <c r="B25" s="204" t="s">
        <v>159</v>
      </c>
      <c r="C25" s="113">
        <v>3.7042739253602659</v>
      </c>
      <c r="D25" s="115">
        <v>3609</v>
      </c>
      <c r="E25" s="114">
        <v>4363</v>
      </c>
      <c r="F25" s="114">
        <v>4593</v>
      </c>
      <c r="G25" s="114">
        <v>4689</v>
      </c>
      <c r="H25" s="140">
        <v>4784</v>
      </c>
      <c r="I25" s="115">
        <v>-1175</v>
      </c>
      <c r="J25" s="116">
        <v>-24.56103678929766</v>
      </c>
    </row>
    <row r="26" spans="1:15" s="110" customFormat="1" ht="24.95" customHeight="1" x14ac:dyDescent="0.2">
      <c r="A26" s="201">
        <v>782.78300000000002</v>
      </c>
      <c r="B26" s="203" t="s">
        <v>160</v>
      </c>
      <c r="C26" s="113">
        <v>1.2686291415198916</v>
      </c>
      <c r="D26" s="115">
        <v>1236</v>
      </c>
      <c r="E26" s="114">
        <v>1276</v>
      </c>
      <c r="F26" s="114">
        <v>1611</v>
      </c>
      <c r="G26" s="114">
        <v>1633</v>
      </c>
      <c r="H26" s="140">
        <v>1639</v>
      </c>
      <c r="I26" s="115">
        <v>-403</v>
      </c>
      <c r="J26" s="116">
        <v>-24.58816351433801</v>
      </c>
    </row>
    <row r="27" spans="1:15" s="110" customFormat="1" ht="24.95" customHeight="1" x14ac:dyDescent="0.2">
      <c r="A27" s="193" t="s">
        <v>161</v>
      </c>
      <c r="B27" s="199" t="s">
        <v>223</v>
      </c>
      <c r="C27" s="113">
        <v>5.0026686373527118</v>
      </c>
      <c r="D27" s="115">
        <v>4874</v>
      </c>
      <c r="E27" s="114">
        <v>4879</v>
      </c>
      <c r="F27" s="114">
        <v>4855</v>
      </c>
      <c r="G27" s="114">
        <v>4768</v>
      </c>
      <c r="H27" s="140">
        <v>4749</v>
      </c>
      <c r="I27" s="115">
        <v>125</v>
      </c>
      <c r="J27" s="116">
        <v>2.6321330806485577</v>
      </c>
    </row>
    <row r="28" spans="1:15" s="110" customFormat="1" ht="24.95" customHeight="1" x14ac:dyDescent="0.2">
      <c r="A28" s="193" t="s">
        <v>163</v>
      </c>
      <c r="B28" s="199" t="s">
        <v>164</v>
      </c>
      <c r="C28" s="113">
        <v>3.6519275772878435</v>
      </c>
      <c r="D28" s="115">
        <v>3558</v>
      </c>
      <c r="E28" s="114">
        <v>3645</v>
      </c>
      <c r="F28" s="114">
        <v>3465</v>
      </c>
      <c r="G28" s="114">
        <v>3290</v>
      </c>
      <c r="H28" s="140">
        <v>3287</v>
      </c>
      <c r="I28" s="115">
        <v>271</v>
      </c>
      <c r="J28" s="116">
        <v>8.2445999391542433</v>
      </c>
    </row>
    <row r="29" spans="1:15" s="110" customFormat="1" ht="24.95" customHeight="1" x14ac:dyDescent="0.2">
      <c r="A29" s="193">
        <v>86</v>
      </c>
      <c r="B29" s="199" t="s">
        <v>165</v>
      </c>
      <c r="C29" s="113">
        <v>7.1899248675945318</v>
      </c>
      <c r="D29" s="115">
        <v>7005</v>
      </c>
      <c r="E29" s="114">
        <v>6992</v>
      </c>
      <c r="F29" s="114">
        <v>6921</v>
      </c>
      <c r="G29" s="114">
        <v>6789</v>
      </c>
      <c r="H29" s="140">
        <v>6783</v>
      </c>
      <c r="I29" s="115">
        <v>222</v>
      </c>
      <c r="J29" s="116">
        <v>3.2728881026094649</v>
      </c>
    </row>
    <row r="30" spans="1:15" s="110" customFormat="1" ht="24.95" customHeight="1" x14ac:dyDescent="0.2">
      <c r="A30" s="193">
        <v>87.88</v>
      </c>
      <c r="B30" s="204" t="s">
        <v>166</v>
      </c>
      <c r="C30" s="113">
        <v>5.7119103337849486</v>
      </c>
      <c r="D30" s="115">
        <v>5565</v>
      </c>
      <c r="E30" s="114">
        <v>5609</v>
      </c>
      <c r="F30" s="114">
        <v>5520</v>
      </c>
      <c r="G30" s="114">
        <v>5422</v>
      </c>
      <c r="H30" s="140">
        <v>5431</v>
      </c>
      <c r="I30" s="115">
        <v>134</v>
      </c>
      <c r="J30" s="116">
        <v>2.4673172528079546</v>
      </c>
    </row>
    <row r="31" spans="1:15" s="110" customFormat="1" ht="24.95" customHeight="1" x14ac:dyDescent="0.2">
      <c r="A31" s="193" t="s">
        <v>167</v>
      </c>
      <c r="B31" s="199" t="s">
        <v>168</v>
      </c>
      <c r="C31" s="113">
        <v>3.1561768690725458</v>
      </c>
      <c r="D31" s="115">
        <v>3075</v>
      </c>
      <c r="E31" s="114">
        <v>3112</v>
      </c>
      <c r="F31" s="114">
        <v>3133</v>
      </c>
      <c r="G31" s="114">
        <v>3081</v>
      </c>
      <c r="H31" s="140">
        <v>3075</v>
      </c>
      <c r="I31" s="115">
        <v>0</v>
      </c>
      <c r="J31" s="116">
        <v>0</v>
      </c>
    </row>
    <row r="32" spans="1:15" s="110" customFormat="1" ht="24.95" customHeight="1" x14ac:dyDescent="0.2">
      <c r="A32" s="193"/>
      <c r="B32" s="288" t="s">
        <v>224</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0.22580777599868621</v>
      </c>
      <c r="D34" s="115">
        <v>220</v>
      </c>
      <c r="E34" s="114">
        <v>214</v>
      </c>
      <c r="F34" s="114">
        <v>213</v>
      </c>
      <c r="G34" s="114">
        <v>217</v>
      </c>
      <c r="H34" s="140">
        <v>210</v>
      </c>
      <c r="I34" s="115">
        <v>10</v>
      </c>
      <c r="J34" s="116">
        <v>4.7619047619047619</v>
      </c>
    </row>
    <row r="35" spans="1:10" s="110" customFormat="1" ht="24.95" customHeight="1" x14ac:dyDescent="0.2">
      <c r="A35" s="292" t="s">
        <v>171</v>
      </c>
      <c r="B35" s="293" t="s">
        <v>172</v>
      </c>
      <c r="C35" s="113">
        <v>19.17108018228846</v>
      </c>
      <c r="D35" s="115">
        <v>18678</v>
      </c>
      <c r="E35" s="114">
        <v>18694</v>
      </c>
      <c r="F35" s="114">
        <v>18555</v>
      </c>
      <c r="G35" s="114">
        <v>18262</v>
      </c>
      <c r="H35" s="140">
        <v>17957</v>
      </c>
      <c r="I35" s="115">
        <v>721</v>
      </c>
      <c r="J35" s="116">
        <v>4.0151472963189843</v>
      </c>
    </row>
    <row r="36" spans="1:10" s="110" customFormat="1" ht="24.95" customHeight="1" x14ac:dyDescent="0.2">
      <c r="A36" s="294" t="s">
        <v>173</v>
      </c>
      <c r="B36" s="295" t="s">
        <v>174</v>
      </c>
      <c r="C36" s="125">
        <v>80.603112041712848</v>
      </c>
      <c r="D36" s="143">
        <v>78530</v>
      </c>
      <c r="E36" s="144">
        <v>79382</v>
      </c>
      <c r="F36" s="144">
        <v>80133</v>
      </c>
      <c r="G36" s="144">
        <v>79117</v>
      </c>
      <c r="H36" s="145">
        <v>78364</v>
      </c>
      <c r="I36" s="143">
        <v>166</v>
      </c>
      <c r="J36" s="146">
        <v>0.21183196365678117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2020-09-25T08:42:00Z</dcterms:created>
  <dcterms:modified xsi:type="dcterms:W3CDTF">2020-09-28T08:08:24Z</dcterms:modified>
</cp:coreProperties>
</file>