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L43" i="24"/>
  <c r="I43" i="24"/>
  <c r="H43" i="24"/>
  <c r="G43" i="24"/>
  <c r="F43" i="24"/>
  <c r="E43" i="24"/>
  <c r="D43" i="24"/>
  <c r="C43" i="24"/>
  <c r="B43" i="24"/>
  <c r="K43" i="24" s="1"/>
  <c r="L42" i="24"/>
  <c r="K42" i="24"/>
  <c r="I42" i="24"/>
  <c r="H42" i="24"/>
  <c r="D42" i="24"/>
  <c r="C42" i="24"/>
  <c r="M42" i="24" s="1"/>
  <c r="B42" i="24"/>
  <c r="J42" i="24" s="1"/>
  <c r="M41" i="24"/>
  <c r="L41" i="24"/>
  <c r="I41" i="24"/>
  <c r="H41" i="24"/>
  <c r="G41" i="24"/>
  <c r="F41" i="24"/>
  <c r="E41" i="24"/>
  <c r="D41" i="24"/>
  <c r="C41" i="24"/>
  <c r="B41" i="24"/>
  <c r="K41" i="24" s="1"/>
  <c r="L40" i="24"/>
  <c r="K40" i="24"/>
  <c r="I40" i="24"/>
  <c r="H40" i="24"/>
  <c r="D40" i="24"/>
  <c r="C40" i="24"/>
  <c r="M40" i="24" s="1"/>
  <c r="B40" i="24"/>
  <c r="J40" i="24" s="1"/>
  <c r="M36" i="24"/>
  <c r="L36" i="24"/>
  <c r="K36" i="24"/>
  <c r="J36" i="24"/>
  <c r="I36" i="24"/>
  <c r="H36" i="24"/>
  <c r="G36" i="24"/>
  <c r="F36" i="24"/>
  <c r="E36" i="24"/>
  <c r="D36" i="24"/>
  <c r="L57" i="15"/>
  <c r="K57" i="15"/>
  <c r="C38" i="24"/>
  <c r="I38" i="24" s="1"/>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7" i="24" l="1"/>
  <c r="J7" i="24"/>
  <c r="H7" i="24"/>
  <c r="K7" i="24"/>
  <c r="F7" i="24"/>
  <c r="K16" i="24"/>
  <c r="J16" i="24"/>
  <c r="H16" i="24"/>
  <c r="F16" i="24"/>
  <c r="D16" i="24"/>
  <c r="F19" i="24"/>
  <c r="D19" i="24"/>
  <c r="J19" i="24"/>
  <c r="H19" i="24"/>
  <c r="K19" i="24"/>
  <c r="K32" i="24"/>
  <c r="J32" i="24"/>
  <c r="H32" i="24"/>
  <c r="F32" i="24"/>
  <c r="D32" i="24"/>
  <c r="F35" i="24"/>
  <c r="D35" i="24"/>
  <c r="J35" i="24"/>
  <c r="H35" i="24"/>
  <c r="K35" i="24"/>
  <c r="I8" i="24"/>
  <c r="M8" i="24"/>
  <c r="E8" i="24"/>
  <c r="L8" i="24"/>
  <c r="G8" i="24"/>
  <c r="C14" i="24"/>
  <c r="C6" i="24"/>
  <c r="G17" i="24"/>
  <c r="M17" i="24"/>
  <c r="E17" i="24"/>
  <c r="L17" i="24"/>
  <c r="I17" i="24"/>
  <c r="I30" i="24"/>
  <c r="M30" i="24"/>
  <c r="E30" i="24"/>
  <c r="L30" i="24"/>
  <c r="G30" i="24"/>
  <c r="G33" i="24"/>
  <c r="M33" i="24"/>
  <c r="E33" i="24"/>
  <c r="L33" i="24"/>
  <c r="I33" i="24"/>
  <c r="K26" i="24"/>
  <c r="J26" i="24"/>
  <c r="H26" i="24"/>
  <c r="F26" i="24"/>
  <c r="D26" i="24"/>
  <c r="F29" i="24"/>
  <c r="D29" i="24"/>
  <c r="J29" i="24"/>
  <c r="H29" i="24"/>
  <c r="K29" i="24"/>
  <c r="G7" i="24"/>
  <c r="M7" i="24"/>
  <c r="E7" i="24"/>
  <c r="L7" i="24"/>
  <c r="I7" i="24"/>
  <c r="G9" i="24"/>
  <c r="M9" i="24"/>
  <c r="E9" i="24"/>
  <c r="L9" i="24"/>
  <c r="I9" i="24"/>
  <c r="I24" i="24"/>
  <c r="M24" i="24"/>
  <c r="E24" i="24"/>
  <c r="L24" i="24"/>
  <c r="G24" i="24"/>
  <c r="G27" i="24"/>
  <c r="M27" i="24"/>
  <c r="E27" i="24"/>
  <c r="L27" i="24"/>
  <c r="I27" i="24"/>
  <c r="K20" i="24"/>
  <c r="J20" i="24"/>
  <c r="H20" i="24"/>
  <c r="F20" i="24"/>
  <c r="D20" i="24"/>
  <c r="F23" i="24"/>
  <c r="D23" i="24"/>
  <c r="J23" i="24"/>
  <c r="H23" i="24"/>
  <c r="K23" i="24"/>
  <c r="H37" i="24"/>
  <c r="F37" i="24"/>
  <c r="D37" i="24"/>
  <c r="K37" i="24"/>
  <c r="J37" i="24"/>
  <c r="I18" i="24"/>
  <c r="M18" i="24"/>
  <c r="E18" i="24"/>
  <c r="L18" i="24"/>
  <c r="G18" i="24"/>
  <c r="G21" i="24"/>
  <c r="M21" i="24"/>
  <c r="E21" i="24"/>
  <c r="L21" i="24"/>
  <c r="I21" i="24"/>
  <c r="I34" i="24"/>
  <c r="M34" i="24"/>
  <c r="E34" i="24"/>
  <c r="L34" i="24"/>
  <c r="G34" i="24"/>
  <c r="B6" i="24"/>
  <c r="B14" i="24"/>
  <c r="F17" i="24"/>
  <c r="D17" i="24"/>
  <c r="J17" i="24"/>
  <c r="H17" i="24"/>
  <c r="K17" i="24"/>
  <c r="K30" i="24"/>
  <c r="J30" i="24"/>
  <c r="H30" i="24"/>
  <c r="F30" i="24"/>
  <c r="D30" i="24"/>
  <c r="F33" i="24"/>
  <c r="D33" i="24"/>
  <c r="J33" i="24"/>
  <c r="H33" i="24"/>
  <c r="K33" i="24"/>
  <c r="G15" i="24"/>
  <c r="M15" i="24"/>
  <c r="E15" i="24"/>
  <c r="L15" i="24"/>
  <c r="I15" i="24"/>
  <c r="I28" i="24"/>
  <c r="M28" i="24"/>
  <c r="E28" i="24"/>
  <c r="L28" i="24"/>
  <c r="G28" i="24"/>
  <c r="G31" i="24"/>
  <c r="M31" i="24"/>
  <c r="E31" i="24"/>
  <c r="L31" i="24"/>
  <c r="I31" i="24"/>
  <c r="D9" i="24"/>
  <c r="J9" i="24"/>
  <c r="H9" i="24"/>
  <c r="K9" i="24"/>
  <c r="F9" i="24"/>
  <c r="K24" i="24"/>
  <c r="J24" i="24"/>
  <c r="H24" i="24"/>
  <c r="F24" i="24"/>
  <c r="D24" i="24"/>
  <c r="F27" i="24"/>
  <c r="D27" i="24"/>
  <c r="J27" i="24"/>
  <c r="H27" i="24"/>
  <c r="K27" i="24"/>
  <c r="I22" i="24"/>
  <c r="M22" i="24"/>
  <c r="E22" i="24"/>
  <c r="L22" i="24"/>
  <c r="G22" i="24"/>
  <c r="G25" i="24"/>
  <c r="M25" i="24"/>
  <c r="E25" i="24"/>
  <c r="L25" i="24"/>
  <c r="I25" i="24"/>
  <c r="C45" i="24"/>
  <c r="C39" i="24"/>
  <c r="K18" i="24"/>
  <c r="J18" i="24"/>
  <c r="H18" i="24"/>
  <c r="F18" i="24"/>
  <c r="D18" i="24"/>
  <c r="F21" i="24"/>
  <c r="D21" i="24"/>
  <c r="J21" i="24"/>
  <c r="H21" i="24"/>
  <c r="K21" i="24"/>
  <c r="K34" i="24"/>
  <c r="J34" i="24"/>
  <c r="H34" i="24"/>
  <c r="F34" i="24"/>
  <c r="D34" i="24"/>
  <c r="D38" i="24"/>
  <c r="K38" i="24"/>
  <c r="J38" i="24"/>
  <c r="H38" i="24"/>
  <c r="F38" i="24"/>
  <c r="I16" i="24"/>
  <c r="M16" i="24"/>
  <c r="E16" i="24"/>
  <c r="L16" i="24"/>
  <c r="G16" i="24"/>
  <c r="G19" i="24"/>
  <c r="M19" i="24"/>
  <c r="E19" i="24"/>
  <c r="L19" i="24"/>
  <c r="I19" i="24"/>
  <c r="I32" i="24"/>
  <c r="M32" i="24"/>
  <c r="E32" i="24"/>
  <c r="L32" i="24"/>
  <c r="G32" i="24"/>
  <c r="G35" i="24"/>
  <c r="M35" i="24"/>
  <c r="E35" i="24"/>
  <c r="L35" i="24"/>
  <c r="I35" i="24"/>
  <c r="F15" i="24"/>
  <c r="D15" i="24"/>
  <c r="J15" i="24"/>
  <c r="H15" i="24"/>
  <c r="K15" i="24"/>
  <c r="K28" i="24"/>
  <c r="J28" i="24"/>
  <c r="H28" i="24"/>
  <c r="F28" i="24"/>
  <c r="D28" i="24"/>
  <c r="F31" i="24"/>
  <c r="D31" i="24"/>
  <c r="J31" i="24"/>
  <c r="H31" i="24"/>
  <c r="K31" i="24"/>
  <c r="I26" i="24"/>
  <c r="M26" i="24"/>
  <c r="E26" i="24"/>
  <c r="L26" i="24"/>
  <c r="G26" i="24"/>
  <c r="G29" i="24"/>
  <c r="M29" i="24"/>
  <c r="E29" i="24"/>
  <c r="L29" i="24"/>
  <c r="I29" i="24"/>
  <c r="K8" i="24"/>
  <c r="H8" i="24"/>
  <c r="F8" i="24"/>
  <c r="D8" i="24"/>
  <c r="J8" i="24"/>
  <c r="K22" i="24"/>
  <c r="J22" i="24"/>
  <c r="H22" i="24"/>
  <c r="F22" i="24"/>
  <c r="D22" i="24"/>
  <c r="F25" i="24"/>
  <c r="D25" i="24"/>
  <c r="J25" i="24"/>
  <c r="H25" i="24"/>
  <c r="K25" i="24"/>
  <c r="B45" i="24"/>
  <c r="B39" i="24"/>
  <c r="I20" i="24"/>
  <c r="M20" i="24"/>
  <c r="E20" i="24"/>
  <c r="L20" i="24"/>
  <c r="G20" i="24"/>
  <c r="G23" i="24"/>
  <c r="M23" i="24"/>
  <c r="E23" i="24"/>
  <c r="L23" i="24"/>
  <c r="I23" i="24"/>
  <c r="I37" i="24"/>
  <c r="G37" i="24"/>
  <c r="L37" i="24"/>
  <c r="M37" i="24"/>
  <c r="E37"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38" i="24"/>
  <c r="E38" i="24"/>
  <c r="L38" i="24"/>
  <c r="G38"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I77" i="24" s="1"/>
  <c r="F40" i="24"/>
  <c r="J41" i="24"/>
  <c r="F42" i="24"/>
  <c r="J43" i="24"/>
  <c r="F44" i="24"/>
  <c r="G40" i="24"/>
  <c r="G42" i="24"/>
  <c r="G44" i="24"/>
  <c r="E40" i="24"/>
  <c r="E42" i="24"/>
  <c r="E44" i="24"/>
  <c r="H39" i="24" l="1"/>
  <c r="F39" i="24"/>
  <c r="D39" i="24"/>
  <c r="K39" i="24"/>
  <c r="J39" i="24"/>
  <c r="I6" i="24"/>
  <c r="M6" i="24"/>
  <c r="E6" i="24"/>
  <c r="L6" i="24"/>
  <c r="G6" i="24"/>
  <c r="H45" i="24"/>
  <c r="F45" i="24"/>
  <c r="D45" i="24"/>
  <c r="K45" i="24"/>
  <c r="J45" i="24"/>
  <c r="I14" i="24"/>
  <c r="M14" i="24"/>
  <c r="E14" i="24"/>
  <c r="L14" i="24"/>
  <c r="G14" i="24"/>
  <c r="I39" i="24"/>
  <c r="G39" i="24"/>
  <c r="L39" i="24"/>
  <c r="E39" i="24"/>
  <c r="M39" i="24"/>
  <c r="J77" i="24"/>
  <c r="I45" i="24"/>
  <c r="G45" i="24"/>
  <c r="L45" i="24"/>
  <c r="M45" i="24"/>
  <c r="E45" i="24"/>
  <c r="K14" i="24"/>
  <c r="J14" i="24"/>
  <c r="H14" i="24"/>
  <c r="F14" i="24"/>
  <c r="D14" i="24"/>
  <c r="K77" i="24"/>
  <c r="K6" i="24"/>
  <c r="H6" i="24"/>
  <c r="F6" i="24"/>
  <c r="D6" i="24"/>
  <c r="J6" i="24"/>
  <c r="I79" i="24"/>
  <c r="J79" i="24" l="1"/>
  <c r="J78" i="24"/>
  <c r="K79" i="24"/>
  <c r="K78" i="24"/>
  <c r="I78" i="24"/>
  <c r="I83" i="24" l="1"/>
  <c r="I82" i="24"/>
  <c r="I81" i="24"/>
</calcChain>
</file>

<file path=xl/sharedStrings.xml><?xml version="1.0" encoding="utf-8"?>
<sst xmlns="http://schemas.openxmlformats.org/spreadsheetml/2006/main" count="1715" uniqueCount="520">
  <si>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</si>
  <si>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</si>
  <si>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</si>
  <si>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</si>
  <si>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</si>
  <si>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</si>
  <si>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</si>
  <si>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</si>
  <si>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</si>
  <si>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</si>
  <si>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</si>
  <si>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</si>
  <si>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</si>
  <si>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Main-Taunus-Kreis (06436)</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</si>
  <si>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</si>
  <si>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</si>
  <si>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</si>
  <si>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</si>
  <si>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</si>
  <si>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</si>
  <si>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</si>
  <si>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</si>
  <si>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</si>
  <si>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</si>
  <si>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</si>
  <si>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</si>
  <si>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</si>
  <si>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</si>
  <si>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Südwest</t>
  </si>
  <si>
    <t>Saonestr. 2-4</t>
  </si>
  <si>
    <t>60528 Frankfurt a.M.</t>
  </si>
  <si>
    <t>E-Mail:</t>
  </si>
  <si>
    <t>Statistik-Service-Suedwest@arbeitsagentur.de</t>
  </si>
  <si>
    <t>Hotline:</t>
  </si>
  <si>
    <t>069/6670-601</t>
  </si>
  <si>
    <t>Fax:</t>
  </si>
  <si>
    <t>069/6670-910601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</si>
  <si>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</si>
  <si>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</si>
  <si>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</si>
  <si>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</si>
  <si>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</si>
  <si>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</si>
  <si>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</si>
  <si>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</si>
  <si>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</si>
  <si>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</si>
  <si>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</si>
  <si>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</si>
  <si>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</si>
  <si>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</si>
  <si>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</si>
  <si>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</si>
  <si>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</si>
  <si>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</si>
  <si>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</si>
  <si>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</si>
  <si>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</si>
  <si>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</si>
  <si>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</si>
  <si>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</si>
  <si>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</si>
  <si>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</si>
  <si>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</si>
  <si>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</si>
  <si>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</si>
  <si>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</si>
  <si>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</si>
  <si>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</si>
  <si>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</si>
  <si>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</si>
  <si>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</si>
  <si>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</si>
  <si>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</si>
  <si>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</si>
  <si>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</si>
  <si>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</si>
  <si>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</si>
  <si>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</si>
  <si>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</si>
  <si>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</si>
  <si>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</si>
  <si>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</si>
  <si>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</si>
  <si>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</si>
  <si>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</si>
  <si>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</si>
  <si>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</si>
  <si>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</si>
  <si>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</si>
  <si>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</si>
  <si>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</si>
  <si>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Main-Taunus-Kreis (06436);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</si>
  <si>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</si>
  <si>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</si>
  <si>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</si>
  <si>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</si>
  <si>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</si>
  <si>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</si>
  <si>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</si>
  <si>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</si>
  <si>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</si>
  <si>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</si>
  <si>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</si>
  <si>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</si>
  <si>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</si>
  <si>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</si>
  <si>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</si>
  <si>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</si>
  <si>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</si>
  <si>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</si>
  <si>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</si>
  <si>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</si>
  <si>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</si>
  <si>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</si>
  <si>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</si>
  <si>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</si>
  <si>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</si>
  <si>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</si>
  <si>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</si>
  <si>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</si>
  <si>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</si>
  <si>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</si>
  <si>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</si>
  <si>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</si>
  <si>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</si>
  <si>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</si>
  <si>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</si>
  <si>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</si>
  <si>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Hessen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</si>
  <si>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</si>
  <si>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</si>
  <si>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</si>
  <si>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</si>
  <si>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</si>
  <si>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</si>
  <si>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</si>
  <si>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</si>
  <si>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</si>
  <si>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</si>
  <si>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</si>
  <si>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</si>
  <si>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</si>
  <si>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</si>
  <si>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</si>
  <si>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</si>
  <si>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</si>
  <si>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</si>
  <si>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</si>
  <si>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</si>
  <si>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</si>
  <si>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</si>
  <si>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</si>
  <si>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</si>
  <si>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</si>
  <si>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</si>
  <si>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</si>
  <si>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</si>
  <si>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</si>
  <si>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</si>
  <si>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</si>
  <si>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</si>
  <si>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</si>
  <si>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</si>
  <si>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</si>
  <si>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</si>
  <si>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</si>
  <si>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</si>
  <si>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</si>
  <si>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</si>
  <si>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</si>
  <si>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</si>
  <si>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</si>
  <si>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</si>
  <si>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</si>
  <si>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</si>
  <si>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</si>
  <si>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</si>
  <si>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</si>
  <si>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</si>
  <si>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</si>
  <si>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</si>
  <si>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</si>
  <si>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Main-Taunus-Kreis (06436)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</si>
  <si>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</si>
  <si>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</si>
  <si>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</si>
  <si>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</si>
  <si>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</si>
  <si>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</si>
  <si>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</si>
  <si>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</si>
  <si>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</si>
  <si>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</si>
  <si>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</si>
  <si>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</si>
  <si>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</si>
  <si>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</si>
  <si>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</si>
  <si>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</si>
  <si>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</si>
  <si>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</si>
  <si>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</si>
  <si>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</si>
  <si>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</si>
  <si>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</si>
  <si>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</si>
  <si>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</si>
  <si>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</si>
  <si>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</si>
  <si>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</si>
  <si>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</si>
  <si>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</si>
  <si>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</si>
  <si>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</si>
  <si>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</si>
  <si>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</si>
  <si>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</si>
  <si>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</si>
  <si>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</si>
  <si>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</si>
  <si>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</si>
  <si>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</si>
  <si>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</si>
  <si>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</si>
  <si>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</si>
  <si>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</si>
  <si>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</si>
  <si>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</si>
  <si>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</si>
  <si>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</si>
  <si>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</si>
  <si>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</si>
  <si>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</si>
  <si>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</si>
  <si>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</si>
  <si>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</si>
  <si>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</si>
  <si>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</si>
  <si>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</si>
  <si>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</si>
  <si>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</si>
  <si>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</si>
  <si>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</si>
  <si>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</si>
  <si>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</si>
  <si>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</si>
  <si>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</si>
  <si>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</si>
  <si>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</si>
  <si>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</si>
  <si>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</si>
  <si>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</si>
  <si>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</si>
  <si>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</si>
  <si>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</si>
  <si>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</si>
  <si>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</si>
  <si>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</si>
  <si>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</si>
  <si>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</si>
  <si>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</si>
  <si>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</si>
  <si>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</si>
  <si>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</si>
  <si>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</si>
  <si>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</si>
  <si>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</si>
  <si>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</si>
  <si>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</si>
  <si>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</si>
  <si>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</si>
  <si>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</si>
  <si>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</si>
  <si>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</si>
  <si>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</si>
  <si>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</si>
  <si>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</si>
  <si>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</si>
  <si>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</si>
  <si>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</si>
  <si>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</si>
  <si>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</si>
  <si>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</si>
  <si>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</si>
  <si>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</si>
  <si>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</si>
  <si>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</si>
  <si>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</si>
  <si>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</si>
  <si>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</si>
  <si>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</si>
  <si>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</si>
  <si>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</si>
  <si>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</si>
  <si>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</si>
  <si>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</si>
  <si>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</si>
  <si>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</si>
  <si>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</si>
  <si>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</si>
  <si>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</si>
  <si>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</si>
  <si>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</si>
  <si>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</si>
  <si>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</si>
  <si>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</si>
  <si>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</si>
  <si>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</si>
  <si>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</si>
  <si>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</si>
  <si>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</si>
  <si>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</si>
  <si>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</si>
  <si>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</si>
  <si>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</si>
  <si>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</si>
  <si>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</si>
  <si>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</si>
  <si>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</si>
  <si>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</si>
  <si>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</si>
  <si>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</si>
  <si>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</si>
  <si>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</si>
  <si>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</si>
  <si>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</si>
  <si>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</si>
  <si>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</si>
  <si>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</si>
  <si>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</si>
  <si>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</si>
  <si>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</si>
  <si>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</si>
  <si>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</si>
  <si>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</si>
  <si>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</si>
  <si>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</si>
  <si>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</si>
  <si>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</si>
  <si>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</si>
  <si>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</si>
  <si>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</si>
  <si>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</si>
  <si>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</si>
  <si>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</si>
  <si>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</si>
  <si>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</si>
  <si>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</si>
  <si>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</si>
  <si>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</si>
  <si>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</si>
  <si>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</si>
  <si>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</si>
  <si>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</si>
  <si>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</si>
  <si>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</si>
  <si>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</si>
  <si>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</si>
  <si>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</si>
  <si>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</si>
  <si>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</si>
  <si>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</si>
  <si>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</si>
  <si>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</si>
  <si>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</si>
  <si>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</si>
  <si>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</si>
  <si>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</si>
  <si>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</si>
  <si>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</si>
  <si>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</si>
  <si>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</si>
  <si>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Main-Taunus-Kreis (06436);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</si>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</sst>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{D64AD28D-D538-4144-A21B-CDF029DEF020}</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AE6F-47F3-8829-EA011CC80B74}"/>
                </c:ext>
              </c:extLst>
            </c:dLbl>
            <c:dLbl>
              <c:idx val="1"/>
              <c:tx>
                <c:strRef>
                  <c:f>Daten_Diagramme!$D$7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{359FEC52-AB78-4EAE-8808-C2FE436D5FF6}</c15:txfldGUID>
                      <c15:f>Daten_Diagramme!$D$7</c15:f>
                      <c15:dlblFieldTableCache>
                        <c:ptCount val="1"/>
                        <c:pt idx="0">
                          <c:v>1.1</c:v>
                        </c:pt>
                      </c15:dlblFieldTableCache>
                    </c15:dlblFTEntry>
                  </c15:dlblFieldTable>
                  <c15:showDataLabelsRange val="0"/>
                </c:ext>
                <c:ext xmlns:c16="http://schemas.microsoft.com/office/drawing/2014/chart" uri="{C3380CC4-5D6E-409C-BE32-E72D297353CC}">
                  <c16:uniqueId val="{00000001-AE6F-47F3-8829-EA011CC80B74}"/>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{7663658D-BDB0-47A0-BDD7-F05363FAB3DE}</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E6F-47F3-8829-EA011CC80B74}"/>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{F2986B8F-D1D0-47EE-A4EA-17EFD0CCF683}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E6F-47F3-8829-EA011CC80B74}"/>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1.5531393449000233</c:v>
                </c:pt>
                <c:pt idx="1">
                  <c:v>1.1168123612881518</c:v>
                </c:pt>
                <c:pt idx="2">
                  <c:v>1.1186464311118853</c:v>
                </c:pt>
                <c:pt idx="3">
                  <c:v>1.0875687030768</c:v>
                </c:pt>
              </c:numCache>
            </c:numRef>
          </c:val>
          <c:extLst>
            <c:ext xmlns:c16="http://schemas.microsoft.com/office/drawing/2014/chart" uri="{C3380CC4-5D6E-409C-BE32-E72D297353CC}">
              <c16:uniqueId val="{00000004-AE6F-47F3-8829-EA011CC80B74}"/>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{05217AC7-8121-485D-97FE-07889CBBDD8D}</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E6F-47F3-8829-EA011CC80B74}"/>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{63344F37-E43D-4D66-BA6A-6A35E7247FA0}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E6F-47F3-8829-EA011CC80B74}"/>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{582A2ED6-F437-4207-90FE-0D93268B5F62}</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E6F-47F3-8829-EA011CC80B74}"/>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{2B3D6440-1402-4D6B-8195-0AA8FBE8E04E}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E6F-47F3-8829-EA011CC80B74}"/>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E6F-47F3-8829-EA011CC80B74}"/>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E6F-47F3-8829-EA011CC80B74}"/>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{1C4BED35-BE2C-4823-9523-15EDCB08BA51}</c15:txfldGUID>
                      <c15:f>Daten_Diagramme!$E$6</c15:f>
                      <c15:dlblFieldTableCache>
                        <c:ptCount val="1"/>
                        <c:pt idx="0">
                          <c:v>-1.8</c:v>
                        </c:pt>
                      </c15:dlblFieldTableCache>
                    </c15:dlblFTEntry>
                  </c15:dlblFieldTable>
                  <c15:showDataLabelsRange val="0"/>
                </c:ext>
                <c:ext xmlns:c16="http://schemas.microsoft.com/office/drawing/2014/chart" uri="{C3380CC4-5D6E-409C-BE32-E72D297353CC}">
                  <c16:uniqueId val="{00000000-1AD9-4536-AB2D-364672F48CEA}"/>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{9A971C9D-BC8A-4C35-A0B6-475975BA655B}</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1AD9-4536-AB2D-364672F48CEA}"/>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{0A80740A-5DAE-4914-ADA2-D0297BA585EA}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1AD9-4536-AB2D-364672F48CEA}"/>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{7F847C45-52BD-4DE3-AEE1-3CD6A1F2938C}</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1AD9-4536-AB2D-364672F48CE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-1.7963175490244998</c:v>
                </c:pt>
                <c:pt idx="1">
                  <c:v>-2.6469525004774508</c:v>
                </c:pt>
                <c:pt idx="2">
                  <c:v>-2.7637010795899166</c:v>
                </c:pt>
                <c:pt idx="3">
                  <c:v>-2.8655893304673015</c:v>
                </c:pt>
              </c:numCache>
            </c:numRef>
          </c:val>
          <c:extLst>
            <c:ext xmlns:c16="http://schemas.microsoft.com/office/drawing/2014/chart" uri="{C3380CC4-5D6E-409C-BE32-E72D297353CC}">
              <c16:uniqueId val="{00000004-1AD9-4536-AB2D-364672F48CEA}"/>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{8191D1B1-E118-4734-8C53-2BBB201C87DA}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1AD9-4536-AB2D-364672F48CEA}"/>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{BAC27462-C12A-4556-8570-1960D3E02288}</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1AD9-4536-AB2D-364672F48CEA}"/>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{B1DF17B3-AA8D-4607-B917-F41C7FFB992C}</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1AD9-4536-AB2D-364672F48CEA}"/>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{A558BC73-3AD4-4A15-AFD8-062FB3FABB5E}</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1AD9-4536-AB2D-364672F48CE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1AD9-4536-AB2D-364672F48CEA}"/>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1AD9-4536-AB2D-364672F48CEA}"/>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{1B6660D8-E8FC-40AE-9447-F8AC1664A5E8}</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3C9B-48A5-8B6B-1F1AB7AC4625}"/>
                </c:ext>
              </c:extLst>
            </c:dLbl>
            <c:dLbl>
              <c:idx val="1"/>
              <c:tx>
                <c:strRef>
                  <c:f>Daten_Diagramme!$D$15</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{EF468059-C99B-4C5A-A603-B2B9FC373FED}</c15:txfldGUID>
                      <c15:f>Daten_Diagramme!$D$15</c15:f>
                      <c15:dlblFieldTableCache>
                        <c:ptCount val="1"/>
                        <c:pt idx="0">
                          <c:v>1.0</c:v>
                        </c:pt>
                      </c15:dlblFieldTableCache>
                    </c15:dlblFTEntry>
                  </c15:dlblFieldTable>
                  <c15:showDataLabelsRange val="0"/>
                </c:ext>
                <c:ext xmlns:c16="http://schemas.microsoft.com/office/drawing/2014/chart" uri="{C3380CC4-5D6E-409C-BE32-E72D297353CC}">
                  <c16:uniqueId val="{00000001-3C9B-48A5-8B6B-1F1AB7AC4625}"/>
                </c:ext>
              </c:extLst>
            </c:dLbl>
            <c:dLbl>
              <c:idx val="2"/>
              <c:tx>
                <c:strRef>
                  <c:f>Daten_Diagramme!$D$16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{7C9A97C5-FBBC-4512-A150-7283B0359A51}</c15:txfldGUID>
                      <c15:f>Daten_Diagramme!$D$16</c15:f>
                      <c15:dlblFieldTableCache>
                        <c:ptCount val="1"/>
                        <c:pt idx="0">
                          <c:v>-0.5</c:v>
                        </c:pt>
                      </c15:dlblFieldTableCache>
                    </c15:dlblFTEntry>
                  </c15:dlblFieldTable>
                  <c15:showDataLabelsRange val="0"/>
                </c:ext>
                <c:ext xmlns:c16="http://schemas.microsoft.com/office/drawing/2014/chart" uri="{C3380CC4-5D6E-409C-BE32-E72D297353CC}">
                  <c16:uniqueId val="{00000002-3C9B-48A5-8B6B-1F1AB7AC4625}"/>
                </c:ext>
              </c:extLst>
            </c:dLbl>
            <c:dLbl>
              <c:idx val="3"/>
              <c:tx>
                <c:strRef>
                  <c:f>Daten_Diagramme!$D$17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{49F56AC9-DD22-4E47-95B8-C71EE9FA3988}</c15:txfldGUID>
                      <c15:f>Daten_Diagramme!$D$17</c15:f>
                      <c15:dlblFieldTableCache>
                        <c:ptCount val="1"/>
                        <c:pt idx="0">
                          <c:v>-0.5</c:v>
                        </c:pt>
                      </c15:dlblFieldTableCache>
                    </c15:dlblFTEntry>
                  </c15:dlblFieldTable>
                  <c15:showDataLabelsRange val="0"/>
                </c:ext>
                <c:ext xmlns:c16="http://schemas.microsoft.com/office/drawing/2014/chart" uri="{C3380CC4-5D6E-409C-BE32-E72D297353CC}">
                  <c16:uniqueId val="{00000003-3C9B-48A5-8B6B-1F1AB7AC4625}"/>
                </c:ext>
              </c:extLst>
            </c:dLbl>
            <c:dLbl>
              <c:idx val="4"/>
              <c:tx>
                <c:strRef>
                  <c:f>Daten_Diagramme!$D$18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{6AB43BF8-BDF0-49D2-9A54-FEA8767544A4}</c15:txfldGUID>
                      <c15:f>Daten_Diagramme!$D$18</c15:f>
                      <c15:dlblFieldTableCache>
                        <c:ptCount val="1"/>
                        <c:pt idx="0">
                          <c:v>-1.8</c:v>
                        </c:pt>
                      </c15:dlblFieldTableCache>
                    </c15:dlblFTEntry>
                  </c15:dlblFieldTable>
                  <c15:showDataLabelsRange val="0"/>
                </c:ext>
                <c:ext xmlns:c16="http://schemas.microsoft.com/office/drawing/2014/chart" uri="{C3380CC4-5D6E-409C-BE32-E72D297353CC}">
                  <c16:uniqueId val="{00000004-3C9B-48A5-8B6B-1F1AB7AC4625}"/>
                </c:ext>
              </c:extLst>
            </c:dLbl>
            <c:dLbl>
              <c:idx val="5"/>
              <c:tx>
                <c:strRef>
                  <c:f>Daten_Diagramme!$D$19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{D931ACD9-0460-4619-9717-FDFF02272F7A}</c15:txfldGUID>
                      <c15:f>Daten_Diagramme!$D$19</c15:f>
                      <c15:dlblFieldTableCache>
                        <c:ptCount val="1"/>
                        <c:pt idx="0">
                          <c:v>1.4</c:v>
                        </c:pt>
                      </c15:dlblFieldTableCache>
                    </c15:dlblFTEntry>
                  </c15:dlblFieldTable>
                  <c15:showDataLabelsRange val="0"/>
                </c:ext>
                <c:ext xmlns:c16="http://schemas.microsoft.com/office/drawing/2014/chart" uri="{C3380CC4-5D6E-409C-BE32-E72D297353CC}">
                  <c16:uniqueId val="{00000005-3C9B-48A5-8B6B-1F1AB7AC4625}"/>
                </c:ext>
              </c:extLst>
            </c:dLbl>
            <c:dLbl>
              <c:idx val="6"/>
              <c:tx>
                <c:strRef>
                  <c:f>Daten_Diagramme!$D$20</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{35278D77-C8B4-4868-B977-BCDF3043E872}</c15:txfldGUID>
                      <c15:f>Daten_Diagramme!$D$20</c15:f>
                      <c15:dlblFieldTableCache>
                        <c:ptCount val="1"/>
                        <c:pt idx="0">
                          <c:v>-3.0</c:v>
                        </c:pt>
                      </c15:dlblFieldTableCache>
                    </c15:dlblFTEntry>
                  </c15:dlblFieldTable>
                  <c15:showDataLabelsRange val="0"/>
                </c:ext>
                <c:ext xmlns:c16="http://schemas.microsoft.com/office/drawing/2014/chart" uri="{C3380CC4-5D6E-409C-BE32-E72D297353CC}">
                  <c16:uniqueId val="{00000006-3C9B-48A5-8B6B-1F1AB7AC4625}"/>
                </c:ext>
              </c:extLst>
            </c:dLbl>
            <c:dLbl>
              <c:idx val="7"/>
              <c:tx>
                <c:strRef>
                  <c:f>Daten_Diagramme!$D$21</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{B1A53F5A-380C-4E3C-AB38-1D98EAA99F06}</c15:txfldGUID>
                      <c15:f>Daten_Diagramme!$D$21</c15:f>
                      <c15:dlblFieldTableCache>
                        <c:ptCount val="1"/>
                        <c:pt idx="0">
                          <c:v>4.9</c:v>
                        </c:pt>
                      </c15:dlblFieldTableCache>
                    </c15:dlblFTEntry>
                  </c15:dlblFieldTable>
                  <c15:showDataLabelsRange val="0"/>
                </c:ext>
                <c:ext xmlns:c16="http://schemas.microsoft.com/office/drawing/2014/chart" uri="{C3380CC4-5D6E-409C-BE32-E72D297353CC}">
                  <c16:uniqueId val="{00000007-3C9B-48A5-8B6B-1F1AB7AC4625}"/>
                </c:ext>
              </c:extLst>
            </c:dLbl>
            <c:dLbl>
              <c:idx val="8"/>
              <c:tx>
                <c:strRef>
                  <c:f>Daten_Diagramme!$D$22</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{9D01C18A-8CE2-4799-8841-B9BCC7C07BA9}</c15:txfldGUID>
                      <c15:f>Daten_Diagramme!$D$22</c15:f>
                      <c15:dlblFieldTableCache>
                        <c:ptCount val="1"/>
                        <c:pt idx="0">
                          <c:v>-3.3</c:v>
                        </c:pt>
                      </c15:dlblFieldTableCache>
                    </c15:dlblFTEntry>
                  </c15:dlblFieldTable>
                  <c15:showDataLabelsRange val="0"/>
                </c:ext>
                <c:ext xmlns:c16="http://schemas.microsoft.com/office/drawing/2014/chart" uri="{C3380CC4-5D6E-409C-BE32-E72D297353CC}">
                  <c16:uniqueId val="{00000008-3C9B-48A5-8B6B-1F1AB7AC4625}"/>
                </c:ext>
              </c:extLst>
            </c:dLbl>
            <c:dLbl>
              <c:idx val="9"/>
              <c:tx>
                <c:strRef>
                  <c:f>Daten_Diagramme!$D$23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{B90B91EC-1C80-445F-808D-1EF01FAD0147}</c15:txfldGUID>
                      <c15:f>Daten_Diagramme!$D$23</c15:f>
                      <c15:dlblFieldTableCache>
                        <c:ptCount val="1"/>
                        <c:pt idx="0">
                          <c:v>3.9</c:v>
                        </c:pt>
                      </c15:dlblFieldTableCache>
                    </c15:dlblFTEntry>
                  </c15:dlblFieldTable>
                  <c15:showDataLabelsRange val="0"/>
                </c:ext>
                <c:ext xmlns:c16="http://schemas.microsoft.com/office/drawing/2014/chart" uri="{C3380CC4-5D6E-409C-BE32-E72D297353CC}">
                  <c16:uniqueId val="{00000009-3C9B-48A5-8B6B-1F1AB7AC4625}"/>
                </c:ext>
              </c:extLst>
            </c:dLbl>
            <c:dLbl>
              <c:idx val="10"/>
              <c:tx>
                <c:strRef>
                  <c:f>Daten_Diagramme!$D$24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{76B84DF7-861B-4A23-ABB2-0935B5ECB07F}</c15:txfldGUID>
                      <c15:f>Daten_Diagramme!$D$24</c15:f>
                      <c15:dlblFieldTableCache>
                        <c:ptCount val="1"/>
                        <c:pt idx="0">
                          <c:v>-0.5</c:v>
                        </c:pt>
                      </c15:dlblFieldTableCache>
                    </c15:dlblFTEntry>
                  </c15:dlblFieldTable>
                  <c15:showDataLabelsRange val="0"/>
                </c:ext>
                <c:ext xmlns:c16="http://schemas.microsoft.com/office/drawing/2014/chart" uri="{C3380CC4-5D6E-409C-BE32-E72D297353CC}">
                  <c16:uniqueId val="{0000000A-3C9B-48A5-8B6B-1F1AB7AC4625}"/>
                </c:ext>
              </c:extLst>
            </c:dLbl>
            <c:dLbl>
              <c:idx val="11"/>
              <c:tx>
                <c:strRef>
                  <c:f>Daten_Diagramme!$D$25</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{FDC59504-8F6A-4413-91FD-DC8788528391}</c15:txfldGUID>
                      <c15:f>Daten_Diagramme!$D$25</c15:f>
                      <c15:dlblFieldTableCache>
                        <c:ptCount val="1"/>
                        <c:pt idx="0">
                          <c:v>4.9</c:v>
                        </c:pt>
                      </c15:dlblFieldTableCache>
                    </c15:dlblFTEntry>
                  </c15:dlblFieldTable>
                  <c15:showDataLabelsRange val="0"/>
                </c:ext>
                <c:ext xmlns:c16="http://schemas.microsoft.com/office/drawing/2014/chart" uri="{C3380CC4-5D6E-409C-BE32-E72D297353CC}">
                  <c16:uniqueId val="{0000000B-3C9B-48A5-8B6B-1F1AB7AC4625}"/>
                </c:ext>
              </c:extLst>
            </c:dLbl>
            <c:dLbl>
              <c:idx val="12"/>
              <c:tx>
                <c:strRef>
                  <c:f>Daten_Diagramme!$D$26</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{5BD0B956-F9DF-413D-AAA6-1F2394782B2D}</c15:txfldGUID>
                      <c15:f>Daten_Diagramme!$D$26</c15:f>
                      <c15:dlblFieldTableCache>
                        <c:ptCount val="1"/>
                        <c:pt idx="0">
                          <c:v>1.5</c:v>
                        </c:pt>
                      </c15:dlblFieldTableCache>
                    </c15:dlblFTEntry>
                  </c15:dlblFieldTable>
                  <c15:showDataLabelsRange val="0"/>
                </c:ext>
                <c:ext xmlns:c16="http://schemas.microsoft.com/office/drawing/2014/chart" uri="{C3380CC4-5D6E-409C-BE32-E72D297353CC}">
                  <c16:uniqueId val="{0000000C-3C9B-48A5-8B6B-1F1AB7AC4625}"/>
                </c:ext>
              </c:extLst>
            </c:dLbl>
            <c:dLbl>
              <c:idx val="13"/>
              <c:tx>
                <c:strRef>
                  <c:f>Daten_Diagramme!$D$27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{5C726963-58B5-48DA-A80E-70B84ED395FA}</c15:txfldGUID>
                      <c15:f>Daten_Diagramme!$D$27</c15:f>
                      <c15:dlblFieldTableCache>
                        <c:ptCount val="1"/>
                        <c:pt idx="0">
                          <c:v>5.0</c:v>
                        </c:pt>
                      </c15:dlblFieldTableCache>
                    </c15:dlblFTEntry>
                  </c15:dlblFieldTable>
                  <c15:showDataLabelsRange val="0"/>
                </c:ext>
                <c:ext xmlns:c16="http://schemas.microsoft.com/office/drawing/2014/chart" uri="{C3380CC4-5D6E-409C-BE32-E72D297353CC}">
                  <c16:uniqueId val="{0000000D-3C9B-48A5-8B6B-1F1AB7AC4625}"/>
                </c:ext>
              </c:extLst>
            </c:dLbl>
            <c:dLbl>
              <c:idx val="14"/>
              <c:tx>
                <c:strRef>
                  <c:f>Daten_Diagramme!$D$28</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{062B06AF-6581-4745-AB9A-CA1A99B096CB}</c15:txfldGUID>
                      <c15:f>Daten_Diagramme!$D$28</c15:f>
                      <c15:dlblFieldTableCache>
                        <c:ptCount val="1"/>
                        <c:pt idx="0">
                          <c:v>2.9</c:v>
                        </c:pt>
                      </c15:dlblFieldTableCache>
                    </c15:dlblFTEntry>
                  </c15:dlblFieldTable>
                  <c15:showDataLabelsRange val="0"/>
                </c:ext>
                <c:ext xmlns:c16="http://schemas.microsoft.com/office/drawing/2014/chart" uri="{C3380CC4-5D6E-409C-BE32-E72D297353CC}">
                  <c16:uniqueId val="{0000000E-3C9B-48A5-8B6B-1F1AB7AC4625}"/>
                </c:ext>
              </c:extLst>
            </c:dLbl>
            <c:dLbl>
              <c:idx val="15"/>
              <c:tx>
                <c:strRef>
                  <c:f>Daten_Diagramme!$D$29</c:f>
                  <c:strCache>
                    <c:ptCount val="1"/>
                    <c:pt idx="0">
                      <c:v>-11.5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{1117AFB4-3CC2-4A1A-8FDC-CAD0098076CF}</c15:txfldGUID>
                      <c15:f>Daten_Diagramme!$D$29</c15:f>
                      <c15:dlblFieldTableCache>
                        <c:ptCount val="1"/>
                        <c:pt idx="0">
                          <c:v>-11.5</c:v>
                        </c:pt>
                      </c15:dlblFieldTableCache>
                    </c15:dlblFTEntry>
                  </c15:dlblFieldTable>
                  <c15:showDataLabelsRange val="0"/>
                </c:ext>
                <c:ext xmlns:c16="http://schemas.microsoft.com/office/drawing/2014/chart" uri="{C3380CC4-5D6E-409C-BE32-E72D297353CC}">
                  <c16:uniqueId val="{0000000F-3C9B-48A5-8B6B-1F1AB7AC4625}"/>
                </c:ext>
              </c:extLst>
            </c:dLbl>
            <c:dLbl>
              <c:idx val="16"/>
              <c:tx>
                <c:strRef>
                  <c:f>Daten_Diagramme!$D$30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{C4C495E3-7CF6-4B09-914A-0E3FA0AB45E8}</c15:txfldGUID>
                      <c15:f>Daten_Diagramme!$D$30</c15:f>
                      <c15:dlblFieldTableCache>
                        <c:ptCount val="1"/>
                        <c:pt idx="0">
                          <c:v>5.0</c:v>
                        </c:pt>
                      </c15:dlblFieldTableCache>
                    </c15:dlblFTEntry>
                  </c15:dlblFieldTable>
                  <c15:showDataLabelsRange val="0"/>
                </c:ext>
                <c:ext xmlns:c16="http://schemas.microsoft.com/office/drawing/2014/chart" uri="{C3380CC4-5D6E-409C-BE32-E72D297353CC}">
                  <c16:uniqueId val="{00000010-3C9B-48A5-8B6B-1F1AB7AC4625}"/>
                </c:ext>
              </c:extLst>
            </c:dLbl>
            <c:dLbl>
              <c:idx val="17"/>
              <c:tx>
                <c:strRef>
                  <c:f>Daten_Diagramme!$D$31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{F3979C92-0495-4C18-849D-D57DA4D262A3}</c15:txfldGUID>
                      <c15:f>Daten_Diagramme!$D$31</c15:f>
                      <c15:dlblFieldTableCache>
                        <c:ptCount val="1"/>
                        <c:pt idx="0">
                          <c:v>3.1</c:v>
                        </c:pt>
                      </c15:dlblFieldTableCache>
                    </c15:dlblFTEntry>
                  </c15:dlblFieldTable>
                  <c15:showDataLabelsRange val="0"/>
                </c:ext>
                <c:ext xmlns:c16="http://schemas.microsoft.com/office/drawing/2014/chart" uri="{C3380CC4-5D6E-409C-BE32-E72D297353CC}">
                  <c16:uniqueId val="{00000011-3C9B-48A5-8B6B-1F1AB7AC4625}"/>
                </c:ext>
              </c:extLst>
            </c:dLbl>
            <c:dLbl>
              <c:idx val="18"/>
              <c:tx>
                <c:strRef>
                  <c:f>Daten_Diagramme!$D$32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{75318D23-3AE4-4368-ADC0-23B02B461EB5}</c15:txfldGUID>
                      <c15:f>Daten_Diagramme!$D$32</c15:f>
                      <c15:dlblFieldTableCache>
                        <c:ptCount val="1"/>
                        <c:pt idx="0">
                          <c:v>3.0</c:v>
                        </c:pt>
                      </c15:dlblFieldTableCache>
                    </c15:dlblFTEntry>
                  </c15:dlblFieldTable>
                  <c15:showDataLabelsRange val="0"/>
                </c:ext>
                <c:ext xmlns:c16="http://schemas.microsoft.com/office/drawing/2014/chart" uri="{C3380CC4-5D6E-409C-BE32-E72D297353CC}">
                  <c16:uniqueId val="{00000012-3C9B-48A5-8B6B-1F1AB7AC4625}"/>
                </c:ext>
              </c:extLst>
            </c:dLbl>
            <c:dLbl>
              <c:idx val="19"/>
              <c:tx>
                <c:strRef>
                  <c:f>Daten_Diagramme!$D$33</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{63D73B33-FF43-4DAF-8961-7B4FB58C9DFF}</c15:txfldGUID>
                      <c15:f>Daten_Diagramme!$D$33</c15:f>
                      <c15:dlblFieldTableCache>
                        <c:ptCount val="1"/>
                        <c:pt idx="0">
                          <c:v>3.7</c:v>
                        </c:pt>
                      </c15:dlblFieldTableCache>
                    </c15:dlblFTEntry>
                  </c15:dlblFieldTable>
                  <c15:showDataLabelsRange val="0"/>
                </c:ext>
                <c:ext xmlns:c16="http://schemas.microsoft.com/office/drawing/2014/chart" uri="{C3380CC4-5D6E-409C-BE32-E72D297353CC}">
                  <c16:uniqueId val="{00000013-3C9B-48A5-8B6B-1F1AB7AC4625}"/>
                </c:ext>
              </c:extLst>
            </c:dLbl>
            <c:dLbl>
              <c:idx val="20"/>
              <c:tx>
                <c:strRef>
                  <c:f>Daten_Diagramme!$D$34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{86903CCB-723F-49BE-A352-36FEC25E9C30}</c15:txfldGUID>
                      <c15:f>Daten_Diagramme!$D$34</c15:f>
                      <c15:dlblFieldTableCache>
                        <c:ptCount val="1"/>
                        <c:pt idx="0">
                          <c:v>1.8</c:v>
                        </c:pt>
                      </c15:dlblFieldTableCache>
                    </c15:dlblFTEntry>
                  </c15:dlblFieldTable>
                  <c15:showDataLabelsRange val="0"/>
                </c:ext>
                <c:ext xmlns:c16="http://schemas.microsoft.com/office/drawing/2014/chart" uri="{C3380CC4-5D6E-409C-BE32-E72D297353CC}">
                  <c16:uniqueId val="{00000014-3C9B-48A5-8B6B-1F1AB7AC4625}"/>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{3C76F454-A69B-48BA-B1AE-DFC30BEB1FEE}</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3C9B-48A5-8B6B-1F1AB7AC4625}"/>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{A650B16E-3938-45F7-A15E-5CBD42067806}</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3C9B-48A5-8B6B-1F1AB7AC4625}"/>
                </c:ext>
              </c:extLst>
            </c:dLbl>
            <c:dLbl>
              <c:idx val="23"/>
              <c:tx>
                <c:strRef>
                  <c:f>Daten_Diagramme!$D$37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{DC03214E-A08C-4B2B-9D71-0F520AD1C351}</c15:txfldGUID>
                      <c15:f>Daten_Diagramme!$D$37</c15:f>
                      <c15:dlblFieldTableCache>
                        <c:ptCount val="1"/>
                        <c:pt idx="0">
                          <c:v>1.0</c:v>
                        </c:pt>
                      </c15:dlblFieldTableCache>
                    </c15:dlblFTEntry>
                  </c15:dlblFieldTable>
                  <c15:showDataLabelsRange val="0"/>
                </c:ext>
                <c:ext xmlns:c16="http://schemas.microsoft.com/office/drawing/2014/chart" uri="{C3380CC4-5D6E-409C-BE32-E72D297353CC}">
                  <c16:uniqueId val="{00000017-3C9B-48A5-8B6B-1F1AB7AC4625}"/>
                </c:ext>
              </c:extLst>
            </c:dLbl>
            <c:dLbl>
              <c:idx val="24"/>
              <c:layout>
                <c:manualLayout>
                  <c:x val="4.7769028871392123E-3"/>
                  <c:y val="-4.6876052205785108E-5"/>
                </c:manualLayout>
              </c:layout>
              <c:tx>
                <c:strRef>
                  <c:f>Daten_Diagramme!$D$38</c:f>
                  <c:strCache>
                    <c:ptCount val="1"/>
                    <c:pt idx="0">
                      <c:v>1.0</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{9AE9BF63-FD75-4DE5-B9FD-1A1982A44C18}</c15:txfldGUID>
                      <c15:f>Daten_Diagramme!$D$38</c15:f>
                      <c15:dlblFieldTableCache>
                        <c:ptCount val="1"/>
                        <c:pt idx="0">
                          <c:v>1.0</c:v>
                        </c:pt>
                      </c15:dlblFieldTableCache>
                    </c15:dlblFTEntry>
                  </c15:dlblFieldTable>
                  <c15:showDataLabelsRange val="0"/>
                </c:ext>
                <c:ext xmlns:c16="http://schemas.microsoft.com/office/drawing/2014/chart" uri="{C3380CC4-5D6E-409C-BE32-E72D297353CC}">
                  <c16:uniqueId val="{00000018-3C9B-48A5-8B6B-1F1AB7AC4625}"/>
                </c:ext>
              </c:extLst>
            </c:dLbl>
            <c:dLbl>
              <c:idx val="25"/>
              <c:tx>
                <c:strRef>
                  <c:f>Daten_Diagramme!$D$39</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{E0B8C0B5-D4FE-4E05-841F-8575CB85EC5D}</c15:txfldGUID>
                      <c15:f>Daten_Diagramme!$D$39</c15:f>
                      <c15:dlblFieldTableCache>
                        <c:ptCount val="1"/>
                        <c:pt idx="0">
                          <c:v>1.6</c:v>
                        </c:pt>
                      </c15:dlblFieldTableCache>
                    </c15:dlblFTEntry>
                  </c15:dlblFieldTable>
                  <c15:showDataLabelsRange val="0"/>
                </c:ext>
                <c:ext xmlns:c16="http://schemas.microsoft.com/office/drawing/2014/chart" uri="{C3380CC4-5D6E-409C-BE32-E72D297353CC}">
                  <c16:uniqueId val="{00000019-3C9B-48A5-8B6B-1F1AB7AC4625}"/>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{06D9A8AD-3FEA-4895-8EB5-8DC946A5D65C}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3C9B-48A5-8B6B-1F1AB7AC4625}"/>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{D63386AE-001B-40F6-90D5-F5758AC5760E}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3C9B-48A5-8B6B-1F1AB7AC4625}"/>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{CAA3681A-FBBD-4439-BCB3-FF5EC9875736}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3C9B-48A5-8B6B-1F1AB7AC4625}"/>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{4EBC5BD3-67D4-4248-8209-98A9CADFE920}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3C9B-48A5-8B6B-1F1AB7AC4625}"/>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{DDC9E634-F057-4744-9F58-E253BACCDEC7}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3C9B-48A5-8B6B-1F1AB7AC4625}"/>
                </c:ext>
              </c:extLst>
            </c:dLbl>
            <c:dLbl>
              <c:idx val="31"/>
              <c:tx>
                <c:strRef>
                  <c:f>Daten_Diagramme!$D$45</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{F1E0130C-2C80-48B3-9E56-86A421AE9ED3}</c15:txfldGUID>
                      <c15:f>Daten_Diagramme!$D$45</c15:f>
                      <c15:dlblFieldTableCache>
                        <c:ptCount val="1"/>
                        <c:pt idx="0">
                          <c:v>1.6</c:v>
                        </c:pt>
                      </c15:dlblFieldTableCache>
                    </c15:dlblFTEntry>
                  </c15:dlblFieldTable>
                  <c15:showDataLabelsRange val="0"/>
                </c:ext>
                <c:ext xmlns:c16="http://schemas.microsoft.com/office/drawing/2014/chart" uri="{C3380CC4-5D6E-409C-BE32-E72D297353CC}">
                  <c16:uniqueId val="{0000001F-3C9B-48A5-8B6B-1F1AB7AC462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1.5531393449000233</c:v>
                </c:pt>
                <c:pt idx="1">
                  <c:v>0.95238095238095233</c:v>
                </c:pt>
                <c:pt idx="2">
                  <c:v>-0.51867219917012453</c:v>
                </c:pt>
                <c:pt idx="3">
                  <c:v>-0.53736185744702425</c:v>
                </c:pt>
                <c:pt idx="4">
                  <c:v>-1.7817371937639199</c:v>
                </c:pt>
                <c:pt idx="5">
                  <c:v>1.3806706114398422</c:v>
                </c:pt>
                <c:pt idx="6">
                  <c:v>-3.0363697030363697</c:v>
                </c:pt>
                <c:pt idx="7">
                  <c:v>4.8962462112380507</c:v>
                </c:pt>
                <c:pt idx="8">
                  <c:v>-3.3279734931540221</c:v>
                </c:pt>
                <c:pt idx="9">
                  <c:v>3.8798022061620387</c:v>
                </c:pt>
                <c:pt idx="10">
                  <c:v>-0.50282840980515398</c:v>
                </c:pt>
                <c:pt idx="11">
                  <c:v>4.8993875765529307</c:v>
                </c:pt>
                <c:pt idx="12">
                  <c:v>1.4813843733613006</c:v>
                </c:pt>
                <c:pt idx="13">
                  <c:v>5.0362976406533573</c:v>
                </c:pt>
                <c:pt idx="14">
                  <c:v>2.891976183725546</c:v>
                </c:pt>
                <c:pt idx="15">
                  <c:v>-11.478910838227442</c:v>
                </c:pt>
                <c:pt idx="16">
                  <c:v>4.9733759318423854</c:v>
                </c:pt>
                <c:pt idx="17">
                  <c:v>3.0552291421856639</c:v>
                </c:pt>
                <c:pt idx="18">
                  <c:v>3.0170846964740092</c:v>
                </c:pt>
                <c:pt idx="19">
                  <c:v>3.6802890042899072</c:v>
                </c:pt>
                <c:pt idx="20">
                  <c:v>1.8480492813141685</c:v>
                </c:pt>
                <c:pt idx="21">
                  <c:v>0</c:v>
                </c:pt>
                <c:pt idx="23">
                  <c:v>0.95238095238095233</c:v>
                </c:pt>
                <c:pt idx="24">
                  <c:v>1.0055570256681661</c:v>
                </c:pt>
                <c:pt idx="25">
                  <c:v>1.6491994011223241</c:v>
                </c:pt>
              </c:numCache>
            </c:numRef>
          </c:val>
          <c:extLst>
            <c:ext xmlns:c16="http://schemas.microsoft.com/office/drawing/2014/chart" uri="{C3380CC4-5D6E-409C-BE32-E72D297353CC}">
              <c16:uniqueId val="{00000020-3C9B-48A5-8B6B-1F1AB7AC4625}"/>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{B99B3E95-A16B-4593-8A69-33C3FF5F0B56}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3C9B-48A5-8B6B-1F1AB7AC4625}"/>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{3BBB2E68-4320-46A2-AE7C-C5CD8AE57C4E}</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3C9B-48A5-8B6B-1F1AB7AC4625}"/>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{0AEFFA9C-5E24-4C16-B357-CF05A5527387}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3C9B-48A5-8B6B-1F1AB7AC4625}"/>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{D2D79F2B-2110-43C9-9600-B5FCE5FD869F}</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3C9B-48A5-8B6B-1F1AB7AC4625}"/>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{86012A0C-1549-4BE3-9EEE-FC187765C8E8}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3C9B-48A5-8B6B-1F1AB7AC4625}"/>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{629FEC0E-9F5B-4859-A9D2-9FBC29B191EB}</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3C9B-48A5-8B6B-1F1AB7AC4625}"/>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{19202596-033F-4A0A-BE7A-A996CA9B8901}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3C9B-48A5-8B6B-1F1AB7AC4625}"/>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{486D568A-66C4-4050-93B9-A5179AB47B6B}</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3C9B-48A5-8B6B-1F1AB7AC4625}"/>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{FB409597-6673-4ACE-B691-6D74D9D3CD15}</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3C9B-48A5-8B6B-1F1AB7AC4625}"/>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{B5C9C194-4F40-48B1-B88D-9D1050CB9D6B}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3C9B-48A5-8B6B-1F1AB7AC4625}"/>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{28168D2D-2391-40C4-A782-23E8C822EEDD}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3C9B-48A5-8B6B-1F1AB7AC4625}"/>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{E74121BB-0EE7-4481-A9C7-AA42DB71D017}</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3C9B-48A5-8B6B-1F1AB7AC4625}"/>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{B55ED1C9-EC27-469A-9907-819BBDD6DEFD}</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3C9B-48A5-8B6B-1F1AB7AC4625}"/>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{16990451-29D7-4B38-8556-5D7BB8D29072}</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3C9B-48A5-8B6B-1F1AB7AC4625}"/>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{82EEBB9A-655A-4A3D-94E4-6494F739EB3B}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3C9B-48A5-8B6B-1F1AB7AC4625}"/>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{C82E3E67-4AB8-4878-8C78-B73316F00E63}</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3C9B-48A5-8B6B-1F1AB7AC4625}"/>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{76DC1531-C73D-4484-94E3-286FD83770C3}</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3C9B-48A5-8B6B-1F1AB7AC4625}"/>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{782C411E-4703-42C9-BA5B-4155EEB91E21}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3C9B-48A5-8B6B-1F1AB7AC4625}"/>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{6E5CF361-57D3-4C58-AC93-58071672ECAA}</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3C9B-48A5-8B6B-1F1AB7AC4625}"/>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{C8622A61-3A36-471E-8EC5-6367C61D5095}</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3C9B-48A5-8B6B-1F1AB7AC4625}"/>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{841499EF-B02B-4887-BEE6-92F5AA384BD3}</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3C9B-48A5-8B6B-1F1AB7AC4625}"/>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{5934BA8E-61ED-4D97-9D36-4010872DDC81}</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3C9B-48A5-8B6B-1F1AB7AC4625}"/>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{906A4D05-9D68-45AD-97DF-8508621A1725}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3C9B-48A5-8B6B-1F1AB7AC4625}"/>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{97B0415C-A524-4F37-8763-A7B4297D7A1B}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3C9B-48A5-8B6B-1F1AB7AC4625}"/>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{30B9E870-9EE7-415C-BB26-8BC6CAB729AE}</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3C9B-48A5-8B6B-1F1AB7AC4625}"/>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{D7571342-826E-4661-B071-6E0C0638A734}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3C9B-48A5-8B6B-1F1AB7AC4625}"/>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{30449236-6AD1-4D6E-9C93-EC9D3AD05289}</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3C9B-48A5-8B6B-1F1AB7AC4625}"/>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{BE0BE4D8-D5C4-4260-816A-B4E3509FC762}</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3C9B-48A5-8B6B-1F1AB7AC4625}"/>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{18393E69-779F-451D-A8D4-689BEDAFF175}</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3C9B-48A5-8B6B-1F1AB7AC4625}"/>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{C47CD36A-8F42-49BE-8E07-27F4B0AA0EFF}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3C9B-48A5-8B6B-1F1AB7AC4625}"/>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{E7AC55BD-4B42-4152-9EEF-47E0A0F31CD6}</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3C9B-48A5-8B6B-1F1AB7AC4625}"/>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{4EE3ED17-3615-4C3E-95F5-AF6278BD3ABE}</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3C9B-48A5-8B6B-1F1AB7AC462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C9B-48A5-8B6B-1F1AB7AC4625}"/>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C9B-48A5-8B6B-1F1AB7AC4625}"/>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{291956A5-64BC-49B1-B6C4-94491B800BF7}</c15:txfldGUID>
                      <c15:f>Daten_Diagramme!$E$14</c15:f>
                      <c15:dlblFieldTableCache>
                        <c:ptCount val="1"/>
                        <c:pt idx="0">
                          <c:v>-1.8</c:v>
                        </c:pt>
                      </c15:dlblFieldTableCache>
                    </c15:dlblFTEntry>
                  </c15:dlblFieldTable>
                  <c15:showDataLabelsRange val="0"/>
                </c:ext>
                <c:ext xmlns:c16="http://schemas.microsoft.com/office/drawing/2014/chart" uri="{C3380CC4-5D6E-409C-BE32-E72D297353CC}">
                  <c16:uniqueId val="{00000000-392E-4744-A7D8-A6B62D730967}"/>
                </c:ext>
              </c:extLst>
            </c:dLbl>
            <c:dLbl>
              <c:idx val="1"/>
              <c:tx>
                <c:strRef>
                  <c:f>Daten_Diagramme!$E$15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{A6C4D03F-C3CF-4755-9273-908548DE4FC1}</c15:txfldGUID>
                      <c15:f>Daten_Diagramme!$E$15</c15:f>
                      <c15:dlblFieldTableCache>
                        <c:ptCount val="1"/>
                        <c:pt idx="0">
                          <c:v>3.2</c:v>
                        </c:pt>
                      </c15:dlblFieldTableCache>
                    </c15:dlblFTEntry>
                  </c15:dlblFieldTable>
                  <c15:showDataLabelsRange val="0"/>
                </c:ext>
                <c:ext xmlns:c16="http://schemas.microsoft.com/office/drawing/2014/chart" uri="{C3380CC4-5D6E-409C-BE32-E72D297353CC}">
                  <c16:uniqueId val="{00000001-392E-4744-A7D8-A6B62D730967}"/>
                </c:ext>
              </c:extLst>
            </c:dLbl>
            <c:dLbl>
              <c:idx val="2"/>
              <c:tx>
                <c:strRef>
                  <c:f>Daten_Diagramme!$E$16</c:f>
                  <c:strCache>
                    <c:ptCount val="1"/>
                    <c:pt idx="0">
                      <c:v>14.5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{50B5D9C7-5266-40BA-B582-CACACA734B4A}</c15:txfldGUID>
                      <c15:f>Daten_Diagramme!$E$16</c15:f>
                      <c15:dlblFieldTableCache>
                        <c:ptCount val="1"/>
                        <c:pt idx="0">
                          <c:v>14.5</c:v>
                        </c:pt>
                      </c15:dlblFieldTableCache>
                    </c15:dlblFTEntry>
                  </c15:dlblFieldTable>
                  <c15:showDataLabelsRange val="0"/>
                </c:ext>
                <c:ext xmlns:c16="http://schemas.microsoft.com/office/drawing/2014/chart" uri="{C3380CC4-5D6E-409C-BE32-E72D297353CC}">
                  <c16:uniqueId val="{00000002-392E-4744-A7D8-A6B62D730967}"/>
                </c:ext>
              </c:extLst>
            </c:dLbl>
            <c:dLbl>
              <c:idx val="3"/>
              <c:tx>
                <c:strRef>
                  <c:f>Daten_Diagramme!$E$17</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{5094E25B-FDDD-4CA2-8CE8-015F9C126B8D}</c15:txfldGUID>
                      <c15:f>Daten_Diagramme!$E$17</c15:f>
                      <c15:dlblFieldTableCache>
                        <c:ptCount val="1"/>
                        <c:pt idx="0">
                          <c:v>-4.4</c:v>
                        </c:pt>
                      </c15:dlblFieldTableCache>
                    </c15:dlblFTEntry>
                  </c15:dlblFieldTable>
                  <c15:showDataLabelsRange val="0"/>
                </c:ext>
                <c:ext xmlns:c16="http://schemas.microsoft.com/office/drawing/2014/chart" uri="{C3380CC4-5D6E-409C-BE32-E72D297353CC}">
                  <c16:uniqueId val="{00000003-392E-4744-A7D8-A6B62D730967}"/>
                </c:ext>
              </c:extLst>
            </c:dLbl>
            <c:dLbl>
              <c:idx val="4"/>
              <c:tx>
                <c:strRef>
                  <c:f>Daten_Diagramme!$E$18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{E91942AF-14C7-46EB-BDD8-9FE97A686A59}</c15:txfldGUID>
                      <c15:f>Daten_Diagramme!$E$18</c15:f>
                      <c15:dlblFieldTableCache>
                        <c:ptCount val="1"/>
                        <c:pt idx="0">
                          <c:v>1.1</c:v>
                        </c:pt>
                      </c15:dlblFieldTableCache>
                    </c15:dlblFTEntry>
                  </c15:dlblFieldTable>
                  <c15:showDataLabelsRange val="0"/>
                </c:ext>
                <c:ext xmlns:c16="http://schemas.microsoft.com/office/drawing/2014/chart" uri="{C3380CC4-5D6E-409C-BE32-E72D297353CC}">
                  <c16:uniqueId val="{00000004-392E-4744-A7D8-A6B62D730967}"/>
                </c:ext>
              </c:extLst>
            </c:dLbl>
            <c:dLbl>
              <c:idx val="5"/>
              <c:tx>
                <c:strRef>
                  <c:f>Daten_Diagramme!$E$19</c:f>
                  <c:strCache>
                    <c:ptCount val="1"/>
                    <c:pt idx="0">
                      <c:v>-12.6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{CF7ED746-907B-495A-83A1-7EEA63B3DC7D}</c15:txfldGUID>
                      <c15:f>Daten_Diagramme!$E$19</c15:f>
                      <c15:dlblFieldTableCache>
                        <c:ptCount val="1"/>
                        <c:pt idx="0">
                          <c:v>-12.6</c:v>
                        </c:pt>
                      </c15:dlblFieldTableCache>
                    </c15:dlblFTEntry>
                  </c15:dlblFieldTable>
                  <c15:showDataLabelsRange val="0"/>
                </c:ext>
                <c:ext xmlns:c16="http://schemas.microsoft.com/office/drawing/2014/chart" uri="{C3380CC4-5D6E-409C-BE32-E72D297353CC}">
                  <c16:uniqueId val="{00000005-392E-4744-A7D8-A6B62D730967}"/>
                </c:ext>
              </c:extLst>
            </c:dLbl>
            <c:dLbl>
              <c:idx val="6"/>
              <c:tx>
                <c:strRef>
                  <c:f>Daten_Diagramme!$E$20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{BC4B81DC-E175-4246-9B47-1F7F607A60D3}</c15:txfldGUID>
                      <c15:f>Daten_Diagramme!$E$20</c15:f>
                      <c15:dlblFieldTableCache>
                        <c:ptCount val="1"/>
                        <c:pt idx="0">
                          <c:v>0.9</c:v>
                        </c:pt>
                      </c15:dlblFieldTableCache>
                    </c15:dlblFTEntry>
                  </c15:dlblFieldTable>
                  <c15:showDataLabelsRange val="0"/>
                </c:ext>
                <c:ext xmlns:c16="http://schemas.microsoft.com/office/drawing/2014/chart" uri="{C3380CC4-5D6E-409C-BE32-E72D297353CC}">
                  <c16:uniqueId val="{00000006-392E-4744-A7D8-A6B62D730967}"/>
                </c:ext>
              </c:extLst>
            </c:dLbl>
            <c:dLbl>
              <c:idx val="7"/>
              <c:tx>
                <c:strRef>
                  <c:f>Daten_Diagramme!$E$21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{A2327193-46E9-47F1-98CF-07F5E0D6347C}</c15:txfldGUID>
                      <c15:f>Daten_Diagramme!$E$21</c15:f>
                      <c15:dlblFieldTableCache>
                        <c:ptCount val="1"/>
                        <c:pt idx="0">
                          <c:v>3.6</c:v>
                        </c:pt>
                      </c15:dlblFieldTableCache>
                    </c15:dlblFTEntry>
                  </c15:dlblFieldTable>
                  <c15:showDataLabelsRange val="0"/>
                </c:ext>
                <c:ext xmlns:c16="http://schemas.microsoft.com/office/drawing/2014/chart" uri="{C3380CC4-5D6E-409C-BE32-E72D297353CC}">
                  <c16:uniqueId val="{00000007-392E-4744-A7D8-A6B62D730967}"/>
                </c:ext>
              </c:extLst>
            </c:dLbl>
            <c:dLbl>
              <c:idx val="8"/>
              <c:tx>
                <c:strRef>
                  <c:f>Daten_Diagramme!$E$22</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{30FE6854-E622-4393-B979-A6235BC4240B}</c15:txfldGUID>
                      <c15:f>Daten_Diagramme!$E$22</c15:f>
                      <c15:dlblFieldTableCache>
                        <c:ptCount val="1"/>
                        <c:pt idx="0">
                          <c:v>-0.4</c:v>
                        </c:pt>
                      </c15:dlblFieldTableCache>
                    </c15:dlblFTEntry>
                  </c15:dlblFieldTable>
                  <c15:showDataLabelsRange val="0"/>
                </c:ext>
                <c:ext xmlns:c16="http://schemas.microsoft.com/office/drawing/2014/chart" uri="{C3380CC4-5D6E-409C-BE32-E72D297353CC}">
                  <c16:uniqueId val="{00000008-392E-4744-A7D8-A6B62D730967}"/>
                </c:ext>
              </c:extLst>
            </c:dLbl>
            <c:dLbl>
              <c:idx val="9"/>
              <c:tx>
                <c:strRef>
                  <c:f>Daten_Diagramme!$E$23</c:f>
                  <c:strCache>
                    <c:ptCount val="1"/>
                    <c:pt idx="0">
                      <c:v>-8.2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{F4A220C1-9D6B-467F-BC52-4B80E7F994F7}</c15:txfldGUID>
                      <c15:f>Daten_Diagramme!$E$23</c15:f>
                      <c15:dlblFieldTableCache>
                        <c:ptCount val="1"/>
                        <c:pt idx="0">
                          <c:v>-8.2</c:v>
                        </c:pt>
                      </c15:dlblFieldTableCache>
                    </c15:dlblFTEntry>
                  </c15:dlblFieldTable>
                  <c15:showDataLabelsRange val="0"/>
                </c:ext>
                <c:ext xmlns:c16="http://schemas.microsoft.com/office/drawing/2014/chart" uri="{C3380CC4-5D6E-409C-BE32-E72D297353CC}">
                  <c16:uniqueId val="{00000009-392E-4744-A7D8-A6B62D730967}"/>
                </c:ext>
              </c:extLst>
            </c:dLbl>
            <c:dLbl>
              <c:idx val="10"/>
              <c:tx>
                <c:strRef>
                  <c:f>Daten_Diagramme!$E$24</c:f>
                  <c:strCache>
                    <c:ptCount val="1"/>
                    <c:pt idx="0">
                      <c:v>-14.4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{DE51A703-8F32-472A-8DB8-C7D11D8A35EA}</c15:txfldGUID>
                      <c15:f>Daten_Diagramme!$E$24</c15:f>
                      <c15:dlblFieldTableCache>
                        <c:ptCount val="1"/>
                        <c:pt idx="0">
                          <c:v>-14.4</c:v>
                        </c:pt>
                      </c15:dlblFieldTableCache>
                    </c15:dlblFTEntry>
                  </c15:dlblFieldTable>
                  <c15:showDataLabelsRange val="0"/>
                </c:ext>
                <c:ext xmlns:c16="http://schemas.microsoft.com/office/drawing/2014/chart" uri="{C3380CC4-5D6E-409C-BE32-E72D297353CC}">
                  <c16:uniqueId val="{0000000A-392E-4744-A7D8-A6B62D730967}"/>
                </c:ext>
              </c:extLst>
            </c:dLbl>
            <c:dLbl>
              <c:idx val="11"/>
              <c:tx>
                <c:strRef>
                  <c:f>Daten_Diagramme!$E$25</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{29692818-D9E8-48F7-AD24-613D7F78875E}</c15:txfldGUID>
                      <c15:f>Daten_Diagramme!$E$25</c15:f>
                      <c15:dlblFieldTableCache>
                        <c:ptCount val="1"/>
                        <c:pt idx="0">
                          <c:v>0.7</c:v>
                        </c:pt>
                      </c15:dlblFieldTableCache>
                    </c15:dlblFTEntry>
                  </c15:dlblFieldTable>
                  <c15:showDataLabelsRange val="0"/>
                </c:ext>
                <c:ext xmlns:c16="http://schemas.microsoft.com/office/drawing/2014/chart" uri="{C3380CC4-5D6E-409C-BE32-E72D297353CC}">
                  <c16:uniqueId val="{0000000B-392E-4744-A7D8-A6B62D730967}"/>
                </c:ext>
              </c:extLst>
            </c:dLbl>
            <c:dLbl>
              <c:idx val="12"/>
              <c:tx>
                <c:strRef>
                  <c:f>Daten_Diagramme!$E$26</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{F037F66F-570B-47BD-8E3B-65921B9B34A8}</c15:txfldGUID>
                      <c15:f>Daten_Diagramme!$E$26</c15:f>
                      <c15:dlblFieldTableCache>
                        <c:ptCount val="1"/>
                        <c:pt idx="0">
                          <c:v>-4.8</c:v>
                        </c:pt>
                      </c15:dlblFieldTableCache>
                    </c15:dlblFTEntry>
                  </c15:dlblFieldTable>
                  <c15:showDataLabelsRange val="0"/>
                </c:ext>
                <c:ext xmlns:c16="http://schemas.microsoft.com/office/drawing/2014/chart" uri="{C3380CC4-5D6E-409C-BE32-E72D297353CC}">
                  <c16:uniqueId val="{0000000C-392E-4744-A7D8-A6B62D730967}"/>
                </c:ext>
              </c:extLst>
            </c:dLbl>
            <c:dLbl>
              <c:idx val="13"/>
              <c:tx>
                <c:strRef>
                  <c:f>Daten_Diagramme!$E$27</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{E77C2466-D861-4AA4-9431-04C7F9116D43}</c15:txfldGUID>
                      <c15:f>Daten_Diagramme!$E$27</c15:f>
                      <c15:dlblFieldTableCache>
                        <c:ptCount val="1"/>
                        <c:pt idx="0">
                          <c:v>-1.8</c:v>
                        </c:pt>
                      </c15:dlblFieldTableCache>
                    </c15:dlblFTEntry>
                  </c15:dlblFieldTable>
                  <c15:showDataLabelsRange val="0"/>
                </c:ext>
                <c:ext xmlns:c16="http://schemas.microsoft.com/office/drawing/2014/chart" uri="{C3380CC4-5D6E-409C-BE32-E72D297353CC}">
                  <c16:uniqueId val="{0000000D-392E-4744-A7D8-A6B62D730967}"/>
                </c:ext>
              </c:extLst>
            </c:dLbl>
            <c:dLbl>
              <c:idx val="14"/>
              <c:tx>
                <c:strRef>
                  <c:f>Daten_Diagramme!$E$28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{2D6B9467-1355-4FA2-9C44-DB955D56F19B}</c15:txfldGUID>
                      <c15:f>Daten_Diagramme!$E$28</c15:f>
                      <c15:dlblFieldTableCache>
                        <c:ptCount val="1"/>
                        <c:pt idx="0">
                          <c:v>1.7</c:v>
                        </c:pt>
                      </c15:dlblFieldTableCache>
                    </c15:dlblFTEntry>
                  </c15:dlblFieldTable>
                  <c15:showDataLabelsRange val="0"/>
                </c:ext>
                <c:ext xmlns:c16="http://schemas.microsoft.com/office/drawing/2014/chart" uri="{C3380CC4-5D6E-409C-BE32-E72D297353CC}">
                  <c16:uniqueId val="{0000000E-392E-4744-A7D8-A6B62D730967}"/>
                </c:ext>
              </c:extLst>
            </c:dLbl>
            <c:dLbl>
              <c:idx val="15"/>
              <c:tx>
                <c:strRef>
                  <c:f>Daten_Diagramme!$E$29</c:f>
                  <c:strCache>
                    <c:ptCount val="1"/>
                    <c:pt idx="0">
                      <c:v>15.9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{DA8AD61B-F3C5-43AF-9610-48DC16AAAE16}</c15:txfldGUID>
                      <c15:f>Daten_Diagramme!$E$29</c15:f>
                      <c15:dlblFieldTableCache>
                        <c:ptCount val="1"/>
                        <c:pt idx="0">
                          <c:v>15.9</c:v>
                        </c:pt>
                      </c15:dlblFieldTableCache>
                    </c15:dlblFTEntry>
                  </c15:dlblFieldTable>
                  <c15:showDataLabelsRange val="0"/>
                </c:ext>
                <c:ext xmlns:c16="http://schemas.microsoft.com/office/drawing/2014/chart" uri="{C3380CC4-5D6E-409C-BE32-E72D297353CC}">
                  <c16:uniqueId val="{0000000F-392E-4744-A7D8-A6B62D730967}"/>
                </c:ext>
              </c:extLst>
            </c:dLbl>
            <c:dLbl>
              <c:idx val="16"/>
              <c:tx>
                <c:strRef>
                  <c:f>Daten_Diagramme!$E$30</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{0C15C55D-6EF1-40D6-B36D-18303765C1BE}</c15:txfldGUID>
                      <c15:f>Daten_Diagramme!$E$30</c15:f>
                      <c15:dlblFieldTableCache>
                        <c:ptCount val="1"/>
                        <c:pt idx="0">
                          <c:v>-3.7</c:v>
                        </c:pt>
                      </c15:dlblFieldTableCache>
                    </c15:dlblFTEntry>
                  </c15:dlblFieldTable>
                  <c15:showDataLabelsRange val="0"/>
                </c:ext>
                <c:ext xmlns:c16="http://schemas.microsoft.com/office/drawing/2014/chart" uri="{C3380CC4-5D6E-409C-BE32-E72D297353CC}">
                  <c16:uniqueId val="{00000010-392E-4744-A7D8-A6B62D730967}"/>
                </c:ext>
              </c:extLst>
            </c:dLbl>
            <c:dLbl>
              <c:idx val="17"/>
              <c:tx>
                <c:strRef>
                  <c:f>Daten_Diagramme!$E$31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{38CCF58B-5899-45AB-8971-B8163EDA0E67}</c15:txfldGUID>
                      <c15:f>Daten_Diagramme!$E$31</c15:f>
                      <c15:dlblFieldTableCache>
                        <c:ptCount val="1"/>
                        <c:pt idx="0">
                          <c:v>3.6</c:v>
                        </c:pt>
                      </c15:dlblFieldTableCache>
                    </c15:dlblFTEntry>
                  </c15:dlblFieldTable>
                  <c15:showDataLabelsRange val="0"/>
                </c:ext>
                <c:ext xmlns:c16="http://schemas.microsoft.com/office/drawing/2014/chart" uri="{C3380CC4-5D6E-409C-BE32-E72D297353CC}">
                  <c16:uniqueId val="{00000011-392E-4744-A7D8-A6B62D730967}"/>
                </c:ext>
              </c:extLst>
            </c:dLbl>
            <c:dLbl>
              <c:idx val="18"/>
              <c:tx>
                <c:strRef>
                  <c:f>Daten_Diagramme!$E$32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{3E62EEE6-8343-49A6-B6F1-06CEDF780894}</c15:txfldGUID>
                      <c15:f>Daten_Diagramme!$E$32</c15:f>
                      <c15:dlblFieldTableCache>
                        <c:ptCount val="1"/>
                        <c:pt idx="0">
                          <c:v>-0.8</c:v>
                        </c:pt>
                      </c15:dlblFieldTableCache>
                    </c15:dlblFTEntry>
                  </c15:dlblFieldTable>
                  <c15:showDataLabelsRange val="0"/>
                </c:ext>
                <c:ext xmlns:c16="http://schemas.microsoft.com/office/drawing/2014/chart" uri="{C3380CC4-5D6E-409C-BE32-E72D297353CC}">
                  <c16:uniqueId val="{00000012-392E-4744-A7D8-A6B62D730967}"/>
                </c:ext>
              </c:extLst>
            </c:dLbl>
            <c:dLbl>
              <c:idx val="19"/>
              <c:tx>
                <c:strRef>
                  <c:f>Daten_Diagramme!$E$33</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{554B4910-8B59-42B1-902E-A35E313D0017}</c15:txfldGUID>
                      <c15:f>Daten_Diagramme!$E$33</c15:f>
                      <c15:dlblFieldTableCache>
                        <c:ptCount val="1"/>
                        <c:pt idx="0">
                          <c:v>5.5</c:v>
                        </c:pt>
                      </c15:dlblFieldTableCache>
                    </c15:dlblFTEntry>
                  </c15:dlblFieldTable>
                  <c15:showDataLabelsRange val="0"/>
                </c:ext>
                <c:ext xmlns:c16="http://schemas.microsoft.com/office/drawing/2014/chart" uri="{C3380CC4-5D6E-409C-BE32-E72D297353CC}">
                  <c16:uniqueId val="{00000013-392E-4744-A7D8-A6B62D730967}"/>
                </c:ext>
              </c:extLst>
            </c:dLbl>
            <c:dLbl>
              <c:idx val="20"/>
              <c:tx>
                <c:strRef>
                  <c:f>Daten_Diagramme!$E$34</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{2CBFA4DB-9CEA-43E3-903E-4690E74D9F0A}</c15:txfldGUID>
                      <c15:f>Daten_Diagramme!$E$34</c15:f>
                      <c15:dlblFieldTableCache>
                        <c:ptCount val="1"/>
                        <c:pt idx="0">
                          <c:v>-2.6</c:v>
                        </c:pt>
                      </c15:dlblFieldTableCache>
                    </c15:dlblFTEntry>
                  </c15:dlblFieldTable>
                  <c15:showDataLabelsRange val="0"/>
                </c:ext>
                <c:ext xmlns:c16="http://schemas.microsoft.com/office/drawing/2014/chart" uri="{C3380CC4-5D6E-409C-BE32-E72D297353CC}">
                  <c16:uniqueId val="{00000014-392E-4744-A7D8-A6B62D730967}"/>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{6755AC00-23E1-4323-B64C-0A1B30531231}</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392E-4744-A7D8-A6B62D730967}"/>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{540645F9-0CDE-4466-B9A9-E61ADBD46696}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92E-4744-A7D8-A6B62D730967}"/>
                </c:ext>
              </c:extLst>
            </c:dLbl>
            <c:dLbl>
              <c:idx val="23"/>
              <c:tx>
                <c:strRef>
                  <c:f>Daten_Diagramme!$E$37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{B8818E5A-8C80-4FAA-AAEF-6D825F6CE691}</c15:txfldGUID>
                      <c15:f>Daten_Diagramme!$E$37</c15:f>
                      <c15:dlblFieldTableCache>
                        <c:ptCount val="1"/>
                        <c:pt idx="0">
                          <c:v>3.2</c:v>
                        </c:pt>
                      </c15:dlblFieldTableCache>
                    </c15:dlblFTEntry>
                  </c15:dlblFieldTable>
                  <c15:showDataLabelsRange val="0"/>
                </c:ext>
                <c:ext xmlns:c16="http://schemas.microsoft.com/office/drawing/2014/chart" uri="{C3380CC4-5D6E-409C-BE32-E72D297353CC}">
                  <c16:uniqueId val="{00000017-392E-4744-A7D8-A6B62D730967}"/>
                </c:ext>
              </c:extLst>
            </c:dLbl>
            <c:dLbl>
              <c:idx val="24"/>
              <c:tx>
                <c:strRef>
                  <c:f>Daten_Diagramme!$E$38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{FA11A3A6-7591-48FA-B50B-44CFD53D8A2D}</c15:txfldGUID>
                      <c15:f>Daten_Diagramme!$E$38</c15:f>
                      <c15:dlblFieldTableCache>
                        <c:ptCount val="1"/>
                        <c:pt idx="0">
                          <c:v>-0.8</c:v>
                        </c:pt>
                      </c15:dlblFieldTableCache>
                    </c15:dlblFTEntry>
                  </c15:dlblFieldTable>
                  <c15:showDataLabelsRange val="0"/>
                </c:ext>
                <c:ext xmlns:c16="http://schemas.microsoft.com/office/drawing/2014/chart" uri="{C3380CC4-5D6E-409C-BE32-E72D297353CC}">
                  <c16:uniqueId val="{00000018-392E-4744-A7D8-A6B62D730967}"/>
                </c:ext>
              </c:extLst>
            </c:dLbl>
            <c:dLbl>
              <c:idx val="25"/>
              <c:tx>
                <c:strRef>
                  <c:f>Daten_Diagramme!$E$39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{20F6E071-0D17-45F6-B2A2-3122FD310737}</c15:txfldGUID>
                      <c15:f>Daten_Diagramme!$E$39</c15:f>
                      <c15:dlblFieldTableCache>
                        <c:ptCount val="1"/>
                        <c:pt idx="0">
                          <c:v>-1.9</c:v>
                        </c:pt>
                      </c15:dlblFieldTableCache>
                    </c15:dlblFTEntry>
                  </c15:dlblFieldTable>
                  <c15:showDataLabelsRange val="0"/>
                </c:ext>
                <c:ext xmlns:c16="http://schemas.microsoft.com/office/drawing/2014/chart" uri="{C3380CC4-5D6E-409C-BE32-E72D297353CC}">
                  <c16:uniqueId val="{00000019-392E-4744-A7D8-A6B62D730967}"/>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{8427936A-82CD-4C0F-A7F4-AFEFB86F2297}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92E-4744-A7D8-A6B62D730967}"/>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{8A141D94-D577-42A5-8FEE-518CBE65B741}</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92E-4744-A7D8-A6B62D730967}"/>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{ECC5C9DA-BF23-4F92-A269-87DA66DD5137}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92E-4744-A7D8-A6B62D730967}"/>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{5DB00661-BB19-42B1-8689-76823466540D}</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92E-4744-A7D8-A6B62D730967}"/>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{ADE81CEC-A42E-47B3-848B-BD104F8889E3}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92E-4744-A7D8-A6B62D730967}"/>
                </c:ext>
              </c:extLst>
            </c:dLbl>
            <c:dLbl>
              <c:idx val="31"/>
              <c:tx>
                <c:strRef>
                  <c:f>Daten_Diagramme!$E$45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{CEF0EDC3-466E-433B-AB73-91F55C8B7237}</c15:txfldGUID>
                      <c15:f>Daten_Diagramme!$E$45</c15:f>
                      <c15:dlblFieldTableCache>
                        <c:ptCount val="1"/>
                        <c:pt idx="0">
                          <c:v>-1.9</c:v>
                        </c:pt>
                      </c15:dlblFieldTableCache>
                    </c15:dlblFTEntry>
                  </c15:dlblFieldTable>
                  <c15:showDataLabelsRange val="0"/>
                </c:ext>
                <c:ext xmlns:c16="http://schemas.microsoft.com/office/drawing/2014/chart" uri="{C3380CC4-5D6E-409C-BE32-E72D297353CC}">
                  <c16:uniqueId val="{0000001F-392E-4744-A7D8-A6B62D73096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-1.7963175490244998</c:v>
                </c:pt>
                <c:pt idx="1">
                  <c:v>3.225806451612903</c:v>
                </c:pt>
                <c:pt idx="2">
                  <c:v>14.516129032258064</c:v>
                </c:pt>
                <c:pt idx="3">
                  <c:v>-4.3680297397769516</c:v>
                </c:pt>
                <c:pt idx="4">
                  <c:v>1.1494252873563218</c:v>
                </c:pt>
                <c:pt idx="5">
                  <c:v>-12.646370023419204</c:v>
                </c:pt>
                <c:pt idx="6">
                  <c:v>0.93457943925233644</c:v>
                </c:pt>
                <c:pt idx="7">
                  <c:v>3.5502958579881656</c:v>
                </c:pt>
                <c:pt idx="8">
                  <c:v>-0.41429311237700672</c:v>
                </c:pt>
                <c:pt idx="9">
                  <c:v>-8.2392776523702036</c:v>
                </c:pt>
                <c:pt idx="10">
                  <c:v>-14.435146443514645</c:v>
                </c:pt>
                <c:pt idx="11">
                  <c:v>0.70175438596491224</c:v>
                </c:pt>
                <c:pt idx="12">
                  <c:v>-4.7619047619047619</c:v>
                </c:pt>
                <c:pt idx="13">
                  <c:v>-1.7800091282519397</c:v>
                </c:pt>
                <c:pt idx="14">
                  <c:v>1.6949152542372881</c:v>
                </c:pt>
                <c:pt idx="15">
                  <c:v>15.942028985507246</c:v>
                </c:pt>
                <c:pt idx="16">
                  <c:v>-3.7037037037037037</c:v>
                </c:pt>
                <c:pt idx="17">
                  <c:v>3.6082474226804124</c:v>
                </c:pt>
                <c:pt idx="18">
                  <c:v>-0.77821011673151752</c:v>
                </c:pt>
                <c:pt idx="19">
                  <c:v>5.4860442733397496</c:v>
                </c:pt>
                <c:pt idx="20">
                  <c:v>-2.6391752577319587</c:v>
                </c:pt>
                <c:pt idx="21">
                  <c:v>0</c:v>
                </c:pt>
                <c:pt idx="23">
                  <c:v>3.225806451612903</c:v>
                </c:pt>
                <c:pt idx="24">
                  <c:v>-0.77177508269018746</c:v>
                </c:pt>
                <c:pt idx="25">
                  <c:v>-1.9333812075346628</c:v>
                </c:pt>
              </c:numCache>
            </c:numRef>
          </c:val>
          <c:extLst>
            <c:ext xmlns:c16="http://schemas.microsoft.com/office/drawing/2014/chart" uri="{C3380CC4-5D6E-409C-BE32-E72D297353CC}">
              <c16:uniqueId val="{00000020-392E-4744-A7D8-A6B62D730967}"/>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{64D8215E-9FCE-4224-9988-7ACBE118FB1C}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92E-4744-A7D8-A6B62D730967}"/>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{8AE4F43B-278C-4B28-9C7E-8CD2D2E018A7}</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92E-4744-A7D8-A6B62D730967}"/>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{AC6650C7-DDB0-4230-8818-9CA80231EDD8}</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92E-4744-A7D8-A6B62D730967}"/>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{E96FB533-9D0B-430A-A4FB-1DA307871E97}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92E-4744-A7D8-A6B62D730967}"/>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{80F87C84-8B6C-4F42-9DE4-872178490B41}</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92E-4744-A7D8-A6B62D730967}"/>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{95AD5485-11FE-452D-85AF-80E6C0F481F0}</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92E-4744-A7D8-A6B62D730967}"/>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{814EC9A8-295C-4236-A74C-9126E44B6FF8}</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92E-4744-A7D8-A6B62D730967}"/>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{F61B4C50-7EE3-4311-8437-E02D8B904D3E}</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92E-4744-A7D8-A6B62D730967}"/>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{0DB65385-68C6-4CD5-82AE-683B1E5C85B2}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92E-4744-A7D8-A6B62D730967}"/>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{CFD06851-E868-4B09-AB16-8FF2E5D3E452}</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92E-4744-A7D8-A6B62D730967}"/>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{04FF881F-E729-4BA8-9F6B-2334488AF346}</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92E-4744-A7D8-A6B62D730967}"/>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{A1E2DF3F-D4E0-4973-AD9E-98B986FF547B}</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92E-4744-A7D8-A6B62D730967}"/>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{51B34D5E-EB37-4ED4-86B2-91F731D92169}</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92E-4744-A7D8-A6B62D730967}"/>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{D343B8BE-361E-4EB0-AF3B-C3ABCF38FF58}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92E-4744-A7D8-A6B62D730967}"/>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{0EC10E43-371B-44FB-9EC0-398CD4179087}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92E-4744-A7D8-A6B62D730967}"/>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{D6F0ED55-769C-4626-BF2B-6C8F57C96ADC}</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92E-4744-A7D8-A6B62D730967}"/>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{9A00B53C-B44B-4472-9649-65624EDF3168}</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92E-4744-A7D8-A6B62D730967}"/>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{FD56BF24-F95D-4FA5-A9C5-9A0F826ACE08}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92E-4744-A7D8-A6B62D730967}"/>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{6F5F8D00-3C6B-45EC-BB33-F5FB1940912D}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92E-4744-A7D8-A6B62D730967}"/>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{DBFBFDD4-4993-4825-84B2-28A02D904059}</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92E-4744-A7D8-A6B62D730967}"/>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{C79AC92B-1E42-48FC-A742-3B25B7AFA786}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92E-4744-A7D8-A6B62D730967}"/>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{9BE1840E-A59F-4714-BA76-C8DB9E292F6D}</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92E-4744-A7D8-A6B62D730967}"/>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{F91CF642-F518-4C52-9BF1-15C5ACE9EC66}</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92E-4744-A7D8-A6B62D730967}"/>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{361F2FF5-9354-4450-92C0-9AFC68D6607E}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92E-4744-A7D8-A6B62D730967}"/>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{F26F97FF-648A-4E9C-8756-32F1C53A6CF2}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92E-4744-A7D8-A6B62D730967}"/>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{F72A76ED-C166-4ECF-AFFA-8DED33F118A1}</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92E-4744-A7D8-A6B62D730967}"/>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{8CC7BA7D-F929-4A0C-87F9-1B84C7C23E86}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92E-4744-A7D8-A6B62D730967}"/>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{EA235395-E37F-4CA2-A412-AFCEA4D93063}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92E-4744-A7D8-A6B62D730967}"/>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{681A225E-DA51-4A72-BFDA-D396771D418F}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92E-4744-A7D8-A6B62D730967}"/>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{6AD2DFFA-3FEE-44D2-BDAB-56FFD89F03AF}</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92E-4744-A7D8-A6B62D730967}"/>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{4D67D2B6-B448-4630-81E9-B8331B4CACA0}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92E-4744-A7D8-A6B62D730967}"/>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{43D53262-7EA9-4A81-ABAB-03CF93530AD0}</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92E-4744-A7D8-A6B62D73096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92E-4744-A7D8-A6B62D730967}"/>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92E-4744-A7D8-A6B62D730967}"/>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{C4E12296-BD10-49AB-8732-56092EE5EE68}</c15:txfldGUID>
                      <c15:f>Diagramm!$I$46</c15:f>
                      <c15:dlblFieldTableCache>
                        <c:ptCount val="1"/>
                      </c15:dlblFieldTableCache>
                    </c15:dlblFTEntry>
                  </c15:dlblFieldTable>
                  <c15:showDataLabelsRange val="0"/>
                </c:ext>
                <c:ext xmlns:c16="http://schemas.microsoft.com/office/drawing/2014/chart" uri="{C3380CC4-5D6E-409C-BE32-E72D297353CC}">
                  <c16:uniqueId val="{00000000-6E90-46AA-860C-47279514743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{44B54EC1-3E48-4E37-8E14-5E6D8F395F42}</c15:txfldGUID>
                      <c15:f>Diagramm!$I$47</c15:f>
                      <c15:dlblFieldTableCache>
                        <c:ptCount val="1"/>
                      </c15:dlblFieldTableCache>
                    </c15:dlblFTEntry>
                  </c15:dlblFieldTable>
                  <c15:showDataLabelsRange val="0"/>
                </c:ext>
                <c:ext xmlns:c16="http://schemas.microsoft.com/office/drawing/2014/chart" uri="{C3380CC4-5D6E-409C-BE32-E72D297353CC}">
                  <c16:uniqueId val="{00000001-6E90-46AA-860C-47279514743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{0EC58A43-3F0A-46B3-8803-BCDE5212F942}</c15:txfldGUID>
                      <c15:f>Diagramm!$I$48</c15:f>
                      <c15:dlblFieldTableCache>
                        <c:ptCount val="1"/>
                      </c15:dlblFieldTableCache>
                    </c15:dlblFTEntry>
                  </c15:dlblFieldTable>
                  <c15:showDataLabelsRange val="0"/>
                </c:ext>
                <c:ext xmlns:c16="http://schemas.microsoft.com/office/drawing/2014/chart" uri="{C3380CC4-5D6E-409C-BE32-E72D297353CC}">
                  <c16:uniqueId val="{00000002-6E90-46AA-860C-47279514743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{DA4ADD68-B247-4255-8E68-F81B929A6A9C}</c15:txfldGUID>
                      <c15:f>Diagramm!$I$49</c15:f>
                      <c15:dlblFieldTableCache>
                        <c:ptCount val="1"/>
                      </c15:dlblFieldTableCache>
                    </c15:dlblFTEntry>
                  </c15:dlblFieldTable>
                  <c15:showDataLabelsRange val="0"/>
                </c:ext>
                <c:ext xmlns:c16="http://schemas.microsoft.com/office/drawing/2014/chart" uri="{C3380CC4-5D6E-409C-BE32-E72D297353CC}">
                  <c16:uniqueId val="{00000003-6E90-46AA-860C-47279514743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{3B80B745-63D1-4F46-A466-8CE5202211DB}</c15:txfldGUID>
                      <c15:f>Diagramm!$I$50</c15:f>
                      <c15:dlblFieldTableCache>
                        <c:ptCount val="1"/>
                      </c15:dlblFieldTableCache>
                    </c15:dlblFTEntry>
                  </c15:dlblFieldTable>
                  <c15:showDataLabelsRange val="0"/>
                </c:ext>
                <c:ext xmlns:c16="http://schemas.microsoft.com/office/drawing/2014/chart" uri="{C3380CC4-5D6E-409C-BE32-E72D297353CC}">
                  <c16:uniqueId val="{00000004-6E90-46AA-860C-47279514743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{6D9B0924-3BCE-4607-8381-1D4D396A39E0}</c15:txfldGUID>
                      <c15:f>Diagramm!$I$51</c15:f>
                      <c15:dlblFieldTableCache>
                        <c:ptCount val="1"/>
                      </c15:dlblFieldTableCache>
                    </c15:dlblFTEntry>
                  </c15:dlblFieldTable>
                  <c15:showDataLabelsRange val="0"/>
                </c:ext>
                <c:ext xmlns:c16="http://schemas.microsoft.com/office/drawing/2014/chart" uri="{C3380CC4-5D6E-409C-BE32-E72D297353CC}">
                  <c16:uniqueId val="{00000005-6E90-46AA-860C-47279514743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{3B4C9136-8696-412B-9B5B-2F4A40977961}</c15:txfldGUID>
                      <c15:f>Diagramm!$I$52</c15:f>
                      <c15:dlblFieldTableCache>
                        <c:ptCount val="1"/>
                      </c15:dlblFieldTableCache>
                    </c15:dlblFTEntry>
                  </c15:dlblFieldTable>
                  <c15:showDataLabelsRange val="0"/>
                </c:ext>
                <c:ext xmlns:c16="http://schemas.microsoft.com/office/drawing/2014/chart" uri="{C3380CC4-5D6E-409C-BE32-E72D297353CC}">
                  <c16:uniqueId val="{00000006-6E90-46AA-860C-47279514743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{7A5CF063-DF60-474C-92F4-7CE2D708F089}</c15:txfldGUID>
                      <c15:f>Diagramm!$I$53</c15:f>
                      <c15:dlblFieldTableCache>
                        <c:ptCount val="1"/>
                      </c15:dlblFieldTableCache>
                    </c15:dlblFTEntry>
                  </c15:dlblFieldTable>
                  <c15:showDataLabelsRange val="0"/>
                </c:ext>
                <c:ext xmlns:c16="http://schemas.microsoft.com/office/drawing/2014/chart" uri="{C3380CC4-5D6E-409C-BE32-E72D297353CC}">
                  <c16:uniqueId val="{00000007-6E90-46AA-860C-47279514743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{C8547670-BC5D-41F7-89F3-D2F88BC22E0B}</c15:txfldGUID>
                      <c15:f>Diagramm!$I$54</c15:f>
                      <c15:dlblFieldTableCache>
                        <c:ptCount val="1"/>
                      </c15:dlblFieldTableCache>
                    </c15:dlblFTEntry>
                  </c15:dlblFieldTable>
                  <c15:showDataLabelsRange val="0"/>
                </c:ext>
                <c:ext xmlns:c16="http://schemas.microsoft.com/office/drawing/2014/chart" uri="{C3380CC4-5D6E-409C-BE32-E72D297353CC}">
                  <c16:uniqueId val="{00000008-6E90-46AA-860C-47279514743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{B4EF4D07-81E0-4236-AD0A-70E1FB6CB871}</c15:txfldGUID>
                      <c15:f>Diagramm!$I$55</c15:f>
                      <c15:dlblFieldTableCache>
                        <c:ptCount val="1"/>
                      </c15:dlblFieldTableCache>
                    </c15:dlblFTEntry>
                  </c15:dlblFieldTable>
                  <c15:showDataLabelsRange val="0"/>
                </c:ext>
                <c:ext xmlns:c16="http://schemas.microsoft.com/office/drawing/2014/chart" uri="{C3380CC4-5D6E-409C-BE32-E72D297353CC}">
                  <c16:uniqueId val="{00000009-6E90-46AA-860C-47279514743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{8F53C5BF-148C-4B69-9BCF-F29361EC29F4}</c15:txfldGUID>
                      <c15:f>Diagramm!$I$56</c15:f>
                      <c15:dlblFieldTableCache>
                        <c:ptCount val="1"/>
                      </c15:dlblFieldTableCache>
                    </c15:dlblFTEntry>
                  </c15:dlblFieldTable>
                  <c15:showDataLabelsRange val="0"/>
                </c:ext>
                <c:ext xmlns:c16="http://schemas.microsoft.com/office/drawing/2014/chart" uri="{C3380CC4-5D6E-409C-BE32-E72D297353CC}">
                  <c16:uniqueId val="{0000000A-6E90-46AA-860C-47279514743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{7831A91F-C533-4B93-8439-B15C5A2A5BE7}</c15:txfldGUID>
                      <c15:f>Diagramm!$I$57</c15:f>
                      <c15:dlblFieldTableCache>
                        <c:ptCount val="1"/>
                      </c15:dlblFieldTableCache>
                    </c15:dlblFTEntry>
                  </c15:dlblFieldTable>
                  <c15:showDataLabelsRange val="0"/>
                </c:ext>
                <c:ext xmlns:c16="http://schemas.microsoft.com/office/drawing/2014/chart" uri="{C3380CC4-5D6E-409C-BE32-E72D297353CC}">
                  <c16:uniqueId val="{0000000B-6E90-46AA-860C-47279514743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{4BBA80E8-EC19-4B5D-B9E4-EEF4232688A5}</c15:txfldGUID>
                      <c15:f>Diagramm!$I$58</c15:f>
                      <c15:dlblFieldTableCache>
                        <c:ptCount val="1"/>
                      </c15:dlblFieldTableCache>
                    </c15:dlblFTEntry>
                  </c15:dlblFieldTable>
                  <c15:showDataLabelsRange val="0"/>
                </c:ext>
                <c:ext xmlns:c16="http://schemas.microsoft.com/office/drawing/2014/chart" uri="{C3380CC4-5D6E-409C-BE32-E72D297353CC}">
                  <c16:uniqueId val="{0000000C-6E90-46AA-860C-47279514743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{63670E7C-117D-4E8C-AEFD-E3AF1FC756C7}</c15:txfldGUID>
                      <c15:f>Diagramm!$I$59</c15:f>
                      <c15:dlblFieldTableCache>
                        <c:ptCount val="1"/>
                      </c15:dlblFieldTableCache>
                    </c15:dlblFTEntry>
                  </c15:dlblFieldTable>
                  <c15:showDataLabelsRange val="0"/>
                </c:ext>
                <c:ext xmlns:c16="http://schemas.microsoft.com/office/drawing/2014/chart" uri="{C3380CC4-5D6E-409C-BE32-E72D297353CC}">
                  <c16:uniqueId val="{0000000D-6E90-46AA-860C-47279514743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{9B3758FF-65DE-4DF8-B173-FCF7BADCA28E}</c15:txfldGUID>
                      <c15:f>Diagramm!$I$60</c15:f>
                      <c15:dlblFieldTableCache>
                        <c:ptCount val="1"/>
                      </c15:dlblFieldTableCache>
                    </c15:dlblFTEntry>
                  </c15:dlblFieldTable>
                  <c15:showDataLabelsRange val="0"/>
                </c:ext>
                <c:ext xmlns:c16="http://schemas.microsoft.com/office/drawing/2014/chart" uri="{C3380CC4-5D6E-409C-BE32-E72D297353CC}">
                  <c16:uniqueId val="{0000000E-6E90-46AA-860C-47279514743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{D030056C-18DD-4763-96D8-D47F44221939}</c15:txfldGUID>
                      <c15:f>Diagramm!$I$61</c15:f>
                      <c15:dlblFieldTableCache>
                        <c:ptCount val="1"/>
                      </c15:dlblFieldTableCache>
                    </c15:dlblFTEntry>
                  </c15:dlblFieldTable>
                  <c15:showDataLabelsRange val="0"/>
                </c:ext>
                <c:ext xmlns:c16="http://schemas.microsoft.com/office/drawing/2014/chart" uri="{C3380CC4-5D6E-409C-BE32-E72D297353CC}">
                  <c16:uniqueId val="{0000000F-6E90-46AA-860C-47279514743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{72A08638-62A0-4BE5-AB86-D27FD835FCFB}</c15:txfldGUID>
                      <c15:f>Diagramm!$I$62</c15:f>
                      <c15:dlblFieldTableCache>
                        <c:ptCount val="1"/>
                      </c15:dlblFieldTableCache>
                    </c15:dlblFTEntry>
                  </c15:dlblFieldTable>
                  <c15:showDataLabelsRange val="0"/>
                </c:ext>
                <c:ext xmlns:c16="http://schemas.microsoft.com/office/drawing/2014/chart" uri="{C3380CC4-5D6E-409C-BE32-E72D297353CC}">
                  <c16:uniqueId val="{00000010-6E90-46AA-860C-47279514743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{6B1495C1-E882-402F-B9D6-0A6359E8AB0A}</c15:txfldGUID>
                      <c15:f>Diagramm!$I$63</c15:f>
                      <c15:dlblFieldTableCache>
                        <c:ptCount val="1"/>
                      </c15:dlblFieldTableCache>
                    </c15:dlblFTEntry>
                  </c15:dlblFieldTable>
                  <c15:showDataLabelsRange val="0"/>
                </c:ext>
                <c:ext xmlns:c16="http://schemas.microsoft.com/office/drawing/2014/chart" uri="{C3380CC4-5D6E-409C-BE32-E72D297353CC}">
                  <c16:uniqueId val="{00000011-6E90-46AA-860C-47279514743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{AC839396-37AB-4998-B1C9-1068EC4F60DC}</c15:txfldGUID>
                      <c15:f>Diagramm!$I$64</c15:f>
                      <c15:dlblFieldTableCache>
                        <c:ptCount val="1"/>
                      </c15:dlblFieldTableCache>
                    </c15:dlblFTEntry>
                  </c15:dlblFieldTable>
                  <c15:showDataLabelsRange val="0"/>
                </c:ext>
                <c:ext xmlns:c16="http://schemas.microsoft.com/office/drawing/2014/chart" uri="{C3380CC4-5D6E-409C-BE32-E72D297353CC}">
                  <c16:uniqueId val="{00000012-6E90-46AA-860C-47279514743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{19E428CD-CE06-4C7C-BC9C-FD9D35BBC0BA}</c15:txfldGUID>
                      <c15:f>Diagramm!$I$65</c15:f>
                      <c15:dlblFieldTableCache>
                        <c:ptCount val="1"/>
                      </c15:dlblFieldTableCache>
                    </c15:dlblFTEntry>
                  </c15:dlblFieldTable>
                  <c15:showDataLabelsRange val="0"/>
                </c:ext>
                <c:ext xmlns:c16="http://schemas.microsoft.com/office/drawing/2014/chart" uri="{C3380CC4-5D6E-409C-BE32-E72D297353CC}">
                  <c16:uniqueId val="{00000013-6E90-46AA-860C-47279514743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{F2570954-3EDE-4779-9240-3893E2CC0FAE}</c15:txfldGUID>
                      <c15:f>Diagramm!$I$66</c15:f>
                      <c15:dlblFieldTableCache>
                        <c:ptCount val="1"/>
                      </c15:dlblFieldTableCache>
                    </c15:dlblFTEntry>
                  </c15:dlblFieldTable>
                  <c15:showDataLabelsRange val="0"/>
                </c:ext>
                <c:ext xmlns:c16="http://schemas.microsoft.com/office/drawing/2014/chart" uri="{C3380CC4-5D6E-409C-BE32-E72D297353CC}">
                  <c16:uniqueId val="{00000014-6E90-46AA-860C-47279514743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{9FE39FDD-E721-4414-BFA4-E6C00EA80BA6}</c15:txfldGUID>
                      <c15:f>Diagramm!$I$67</c15:f>
                      <c15:dlblFieldTableCache>
                        <c:ptCount val="1"/>
                      </c15:dlblFieldTableCache>
                    </c15:dlblFTEntry>
                  </c15:dlblFieldTable>
                  <c15:showDataLabelsRange val="0"/>
                </c:ext>
                <c:ext xmlns:c16="http://schemas.microsoft.com/office/drawing/2014/chart" uri="{C3380CC4-5D6E-409C-BE32-E72D297353CC}">
                  <c16:uniqueId val="{00000015-6E90-46AA-860C-47279514743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E90-46AA-860C-47279514743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{379CEDCA-009B-4EF9-9A28-CF24BB1593BB}</c15:txfldGUID>
                      <c15:f>Diagramm!$K$46</c15:f>
                      <c15:dlblFieldTableCache>
                        <c:ptCount val="1"/>
                      </c15:dlblFieldTableCache>
                    </c15:dlblFTEntry>
                  </c15:dlblFieldTable>
                  <c15:showDataLabelsRange val="0"/>
                </c:ext>
                <c:ext xmlns:c16="http://schemas.microsoft.com/office/drawing/2014/chart" uri="{C3380CC4-5D6E-409C-BE32-E72D297353CC}">
                  <c16:uniqueId val="{00000017-6E90-46AA-860C-47279514743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{F51402BA-B942-4579-9C4B-DC5D04E2F111}</c15:txfldGUID>
                      <c15:f>Diagramm!$K$47</c15:f>
                      <c15:dlblFieldTableCache>
                        <c:ptCount val="1"/>
                      </c15:dlblFieldTableCache>
                    </c15:dlblFTEntry>
                  </c15:dlblFieldTable>
                  <c15:showDataLabelsRange val="0"/>
                </c:ext>
                <c:ext xmlns:c16="http://schemas.microsoft.com/office/drawing/2014/chart" uri="{C3380CC4-5D6E-409C-BE32-E72D297353CC}">
                  <c16:uniqueId val="{00000018-6E90-46AA-860C-47279514743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{A30524CF-1BAC-4FE8-854F-73209218CA36}</c15:txfldGUID>
                      <c15:f>Diagramm!$K$48</c15:f>
                      <c15:dlblFieldTableCache>
                        <c:ptCount val="1"/>
                      </c15:dlblFieldTableCache>
                    </c15:dlblFTEntry>
                  </c15:dlblFieldTable>
                  <c15:showDataLabelsRange val="0"/>
                </c:ext>
                <c:ext xmlns:c16="http://schemas.microsoft.com/office/drawing/2014/chart" uri="{C3380CC4-5D6E-409C-BE32-E72D297353CC}">
                  <c16:uniqueId val="{00000019-6E90-46AA-860C-47279514743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{FE433A49-ED6F-4D68-B0D0-C23CB1FCDAD7}</c15:txfldGUID>
                      <c15:f>Diagramm!$K$49</c15:f>
                      <c15:dlblFieldTableCache>
                        <c:ptCount val="1"/>
                      </c15:dlblFieldTableCache>
                    </c15:dlblFTEntry>
                  </c15:dlblFieldTable>
                  <c15:showDataLabelsRange val="0"/>
                </c:ext>
                <c:ext xmlns:c16="http://schemas.microsoft.com/office/drawing/2014/chart" uri="{C3380CC4-5D6E-409C-BE32-E72D297353CC}">
                  <c16:uniqueId val="{0000001A-6E90-46AA-860C-47279514743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{E200E429-9A8E-4FCD-AE07-527EA97EF0AA}</c15:txfldGUID>
                      <c15:f>Diagramm!$K$50</c15:f>
                      <c15:dlblFieldTableCache>
                        <c:ptCount val="1"/>
                      </c15:dlblFieldTableCache>
                    </c15:dlblFTEntry>
                  </c15:dlblFieldTable>
                  <c15:showDataLabelsRange val="0"/>
                </c:ext>
                <c:ext xmlns:c16="http://schemas.microsoft.com/office/drawing/2014/chart" uri="{C3380CC4-5D6E-409C-BE32-E72D297353CC}">
                  <c16:uniqueId val="{0000001B-6E90-46AA-860C-47279514743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{5F989742-B765-48AB-B16A-346943F76423}</c15:txfldGUID>
                      <c15:f>Diagramm!$K$51</c15:f>
                      <c15:dlblFieldTableCache>
                        <c:ptCount val="1"/>
                      </c15:dlblFieldTableCache>
                    </c15:dlblFTEntry>
                  </c15:dlblFieldTable>
                  <c15:showDataLabelsRange val="0"/>
                </c:ext>
                <c:ext xmlns:c16="http://schemas.microsoft.com/office/drawing/2014/chart" uri="{C3380CC4-5D6E-409C-BE32-E72D297353CC}">
                  <c16:uniqueId val="{0000001C-6E90-46AA-860C-47279514743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{44168FD9-A440-4842-BA63-C1C3A7856B0D}</c15:txfldGUID>
                      <c15:f>Diagramm!$K$52</c15:f>
                      <c15:dlblFieldTableCache>
                        <c:ptCount val="1"/>
                      </c15:dlblFieldTableCache>
                    </c15:dlblFTEntry>
                  </c15:dlblFieldTable>
                  <c15:showDataLabelsRange val="0"/>
                </c:ext>
                <c:ext xmlns:c16="http://schemas.microsoft.com/office/drawing/2014/chart" uri="{C3380CC4-5D6E-409C-BE32-E72D297353CC}">
                  <c16:uniqueId val="{0000001D-6E90-46AA-860C-47279514743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{4292F2E5-9BAD-441D-9F94-A288DD50D3D2}</c15:txfldGUID>
                      <c15:f>Diagramm!$K$53</c15:f>
                      <c15:dlblFieldTableCache>
                        <c:ptCount val="1"/>
                      </c15:dlblFieldTableCache>
                    </c15:dlblFTEntry>
                  </c15:dlblFieldTable>
                  <c15:showDataLabelsRange val="0"/>
                </c:ext>
                <c:ext xmlns:c16="http://schemas.microsoft.com/office/drawing/2014/chart" uri="{C3380CC4-5D6E-409C-BE32-E72D297353CC}">
                  <c16:uniqueId val="{0000001E-6E90-46AA-860C-47279514743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{4274AB98-BF0C-4C6E-82F3-CCAE7C4BFCB4}</c15:txfldGUID>
                      <c15:f>Diagramm!$K$54</c15:f>
                      <c15:dlblFieldTableCache>
                        <c:ptCount val="1"/>
                      </c15:dlblFieldTableCache>
                    </c15:dlblFTEntry>
                  </c15:dlblFieldTable>
                  <c15:showDataLabelsRange val="0"/>
                </c:ext>
                <c:ext xmlns:c16="http://schemas.microsoft.com/office/drawing/2014/chart" uri="{C3380CC4-5D6E-409C-BE32-E72D297353CC}">
                  <c16:uniqueId val="{0000001F-6E90-46AA-860C-47279514743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{86F65C8A-6119-4EAC-B690-63336E537BA9}</c15:txfldGUID>
                      <c15:f>Diagramm!$K$55</c15:f>
                      <c15:dlblFieldTableCache>
                        <c:ptCount val="1"/>
                      </c15:dlblFieldTableCache>
                    </c15:dlblFTEntry>
                  </c15:dlblFieldTable>
                  <c15:showDataLabelsRange val="0"/>
                </c:ext>
                <c:ext xmlns:c16="http://schemas.microsoft.com/office/drawing/2014/chart" uri="{C3380CC4-5D6E-409C-BE32-E72D297353CC}">
                  <c16:uniqueId val="{00000020-6E90-46AA-860C-47279514743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{18288B3A-9998-48E6-8331-E97D5ECC417D}</c15:txfldGUID>
                      <c15:f>Diagramm!$K$56</c15:f>
                      <c15:dlblFieldTableCache>
                        <c:ptCount val="1"/>
                      </c15:dlblFieldTableCache>
                    </c15:dlblFTEntry>
                  </c15:dlblFieldTable>
                  <c15:showDataLabelsRange val="0"/>
                </c:ext>
                <c:ext xmlns:c16="http://schemas.microsoft.com/office/drawing/2014/chart" uri="{C3380CC4-5D6E-409C-BE32-E72D297353CC}">
                  <c16:uniqueId val="{00000021-6E90-46AA-860C-47279514743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{BCDAA6B5-75C1-4F75-9D3C-27CEF0307ACB}</c15:txfldGUID>
                      <c15:f>Diagramm!$K$57</c15:f>
                      <c15:dlblFieldTableCache>
                        <c:ptCount val="1"/>
                      </c15:dlblFieldTableCache>
                    </c15:dlblFTEntry>
                  </c15:dlblFieldTable>
                  <c15:showDataLabelsRange val="0"/>
                </c:ext>
                <c:ext xmlns:c16="http://schemas.microsoft.com/office/drawing/2014/chart" uri="{C3380CC4-5D6E-409C-BE32-E72D297353CC}">
                  <c16:uniqueId val="{00000022-6E90-46AA-860C-47279514743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{5C3C69FD-FB7E-49C2-BCC3-2269774FA895}</c15:txfldGUID>
                      <c15:f>Diagramm!$K$58</c15:f>
                      <c15:dlblFieldTableCache>
                        <c:ptCount val="1"/>
                      </c15:dlblFieldTableCache>
                    </c15:dlblFTEntry>
                  </c15:dlblFieldTable>
                  <c15:showDataLabelsRange val="0"/>
                </c:ext>
                <c:ext xmlns:c16="http://schemas.microsoft.com/office/drawing/2014/chart" uri="{C3380CC4-5D6E-409C-BE32-E72D297353CC}">
                  <c16:uniqueId val="{00000023-6E90-46AA-860C-47279514743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{3E892BC1-D6DC-469D-9089-BB7AAB336503}</c15:txfldGUID>
                      <c15:f>Diagramm!$K$59</c15:f>
                      <c15:dlblFieldTableCache>
                        <c:ptCount val="1"/>
                      </c15:dlblFieldTableCache>
                    </c15:dlblFTEntry>
                  </c15:dlblFieldTable>
                  <c15:showDataLabelsRange val="0"/>
                </c:ext>
                <c:ext xmlns:c16="http://schemas.microsoft.com/office/drawing/2014/chart" uri="{C3380CC4-5D6E-409C-BE32-E72D297353CC}">
                  <c16:uniqueId val="{00000024-6E90-46AA-860C-47279514743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{546CC01B-A0DB-4C15-BE38-DAA6E41ACFBC}</c15:txfldGUID>
                      <c15:f>Diagramm!$K$60</c15:f>
                      <c15:dlblFieldTableCache>
                        <c:ptCount val="1"/>
                      </c15:dlblFieldTableCache>
                    </c15:dlblFTEntry>
                  </c15:dlblFieldTable>
                  <c15:showDataLabelsRange val="0"/>
                </c:ext>
                <c:ext xmlns:c16="http://schemas.microsoft.com/office/drawing/2014/chart" uri="{C3380CC4-5D6E-409C-BE32-E72D297353CC}">
                  <c16:uniqueId val="{00000025-6E90-46AA-860C-47279514743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{4E6CEB34-27A5-4AAD-A5AA-76DC45F81679}</c15:txfldGUID>
                      <c15:f>Diagramm!$K$61</c15:f>
                      <c15:dlblFieldTableCache>
                        <c:ptCount val="1"/>
                      </c15:dlblFieldTableCache>
                    </c15:dlblFTEntry>
                  </c15:dlblFieldTable>
                  <c15:showDataLabelsRange val="0"/>
                </c:ext>
                <c:ext xmlns:c16="http://schemas.microsoft.com/office/drawing/2014/chart" uri="{C3380CC4-5D6E-409C-BE32-E72D297353CC}">
                  <c16:uniqueId val="{00000026-6E90-46AA-860C-47279514743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{0ABCA26A-0E95-46FE-9C3F-A091B3E05CE0}</c15:txfldGUID>
                      <c15:f>Diagramm!$K$62</c15:f>
                      <c15:dlblFieldTableCache>
                        <c:ptCount val="1"/>
                      </c15:dlblFieldTableCache>
                    </c15:dlblFTEntry>
                  </c15:dlblFieldTable>
                  <c15:showDataLabelsRange val="0"/>
                </c:ext>
                <c:ext xmlns:c16="http://schemas.microsoft.com/office/drawing/2014/chart" uri="{C3380CC4-5D6E-409C-BE32-E72D297353CC}">
                  <c16:uniqueId val="{00000027-6E90-46AA-860C-47279514743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{A6512AC3-33F3-407C-86AB-5B7B13E744DF}</c15:txfldGUID>
                      <c15:f>Diagramm!$K$63</c15:f>
                      <c15:dlblFieldTableCache>
                        <c:ptCount val="1"/>
                      </c15:dlblFieldTableCache>
                    </c15:dlblFTEntry>
                  </c15:dlblFieldTable>
                  <c15:showDataLabelsRange val="0"/>
                </c:ext>
                <c:ext xmlns:c16="http://schemas.microsoft.com/office/drawing/2014/chart" uri="{C3380CC4-5D6E-409C-BE32-E72D297353CC}">
                  <c16:uniqueId val="{00000028-6E90-46AA-860C-47279514743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{A3D20422-717C-4284-A8A5-BBFCC106BEAA}</c15:txfldGUID>
                      <c15:f>Diagramm!$K$64</c15:f>
                      <c15:dlblFieldTableCache>
                        <c:ptCount val="1"/>
                      </c15:dlblFieldTableCache>
                    </c15:dlblFTEntry>
                  </c15:dlblFieldTable>
                  <c15:showDataLabelsRange val="0"/>
                </c:ext>
                <c:ext xmlns:c16="http://schemas.microsoft.com/office/drawing/2014/chart" uri="{C3380CC4-5D6E-409C-BE32-E72D297353CC}">
                  <c16:uniqueId val="{00000029-6E90-46AA-860C-47279514743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{71C972BA-959A-4D15-8525-CD0C6B2EE6AE}</c15:txfldGUID>
                      <c15:f>Diagramm!$K$65</c15:f>
                      <c15:dlblFieldTableCache>
                        <c:ptCount val="1"/>
                      </c15:dlblFieldTableCache>
                    </c15:dlblFTEntry>
                  </c15:dlblFieldTable>
                  <c15:showDataLabelsRange val="0"/>
                </c:ext>
                <c:ext xmlns:c16="http://schemas.microsoft.com/office/drawing/2014/chart" uri="{C3380CC4-5D6E-409C-BE32-E72D297353CC}">
                  <c16:uniqueId val="{0000002A-6E90-46AA-860C-47279514743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{7DCD8B5E-A834-496F-97F6-987573CAFB21}</c15:txfldGUID>
                      <c15:f>Diagramm!$K$66</c15:f>
                      <c15:dlblFieldTableCache>
                        <c:ptCount val="1"/>
                      </c15:dlblFieldTableCache>
                    </c15:dlblFTEntry>
                  </c15:dlblFieldTable>
                  <c15:showDataLabelsRange val="0"/>
                </c:ext>
                <c:ext xmlns:c16="http://schemas.microsoft.com/office/drawing/2014/chart" uri="{C3380CC4-5D6E-409C-BE32-E72D297353CC}">
                  <c16:uniqueId val="{0000002B-6E90-46AA-860C-47279514743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{6685D80F-BAD0-45AB-9915-9553DB6E21A5}</c15:txfldGUID>
                      <c15:f>Diagramm!$K$67</c15:f>
                      <c15:dlblFieldTableCache>
                        <c:ptCount val="1"/>
                      </c15:dlblFieldTableCache>
                    </c15:dlblFTEntry>
                  </c15:dlblFieldTable>
                  <c15:showDataLabelsRange val="0"/>
                </c:ext>
                <c:ext xmlns:c16="http://schemas.microsoft.com/office/drawing/2014/chart" uri="{C3380CC4-5D6E-409C-BE32-E72D297353CC}">
                  <c16:uniqueId val="{0000002C-6E90-46AA-860C-47279514743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E90-46AA-860C-47279514743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{12EA86BD-15DD-41F0-9C42-2E8E695C9D99}</c15:txfldGUID>
                      <c15:f>Diagramm!$J$46</c15:f>
                      <c15:dlblFieldTableCache>
                        <c:ptCount val="1"/>
                      </c15:dlblFieldTableCache>
                    </c15:dlblFTEntry>
                  </c15:dlblFieldTable>
                  <c15:showDataLabelsRange val="0"/>
                </c:ext>
                <c:ext xmlns:c16="http://schemas.microsoft.com/office/drawing/2014/chart" uri="{C3380CC4-5D6E-409C-BE32-E72D297353CC}">
                  <c16:uniqueId val="{0000002E-6E90-46AA-860C-47279514743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{D9AAE6F7-3B07-4F2F-AEBA-3DA2E051C7FF}</c15:txfldGUID>
                      <c15:f>Diagramm!$J$47</c15:f>
                      <c15:dlblFieldTableCache>
                        <c:ptCount val="1"/>
                      </c15:dlblFieldTableCache>
                    </c15:dlblFTEntry>
                  </c15:dlblFieldTable>
                  <c15:showDataLabelsRange val="0"/>
                </c:ext>
                <c:ext xmlns:c16="http://schemas.microsoft.com/office/drawing/2014/chart" uri="{C3380CC4-5D6E-409C-BE32-E72D297353CC}">
                  <c16:uniqueId val="{0000002F-6E90-46AA-860C-47279514743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{28D58905-31FF-4643-9162-F9367BEEF15E}</c15:txfldGUID>
                      <c15:f>Diagramm!$J$48</c15:f>
                      <c15:dlblFieldTableCache>
                        <c:ptCount val="1"/>
                      </c15:dlblFieldTableCache>
                    </c15:dlblFTEntry>
                  </c15:dlblFieldTable>
                  <c15:showDataLabelsRange val="0"/>
                </c:ext>
                <c:ext xmlns:c16="http://schemas.microsoft.com/office/drawing/2014/chart" uri="{C3380CC4-5D6E-409C-BE32-E72D297353CC}">
                  <c16:uniqueId val="{00000030-6E90-46AA-860C-47279514743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{C418B303-D8FF-48AF-B5B2-21A3E271C17B}</c15:txfldGUID>
                      <c15:f>Diagramm!$J$49</c15:f>
                      <c15:dlblFieldTableCache>
                        <c:ptCount val="1"/>
                      </c15:dlblFieldTableCache>
                    </c15:dlblFTEntry>
                  </c15:dlblFieldTable>
                  <c15:showDataLabelsRange val="0"/>
                </c:ext>
                <c:ext xmlns:c16="http://schemas.microsoft.com/office/drawing/2014/chart" uri="{C3380CC4-5D6E-409C-BE32-E72D297353CC}">
                  <c16:uniqueId val="{00000031-6E90-46AA-860C-47279514743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{D3B688E7-09F6-482D-9637-E8F428FF82A3}</c15:txfldGUID>
                      <c15:f>Diagramm!$J$50</c15:f>
                      <c15:dlblFieldTableCache>
                        <c:ptCount val="1"/>
                      </c15:dlblFieldTableCache>
                    </c15:dlblFTEntry>
                  </c15:dlblFieldTable>
                  <c15:showDataLabelsRange val="0"/>
                </c:ext>
                <c:ext xmlns:c16="http://schemas.microsoft.com/office/drawing/2014/chart" uri="{C3380CC4-5D6E-409C-BE32-E72D297353CC}">
                  <c16:uniqueId val="{00000032-6E90-46AA-860C-47279514743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{2D51B699-E034-4EA9-A97C-F8AF82BEB92C}</c15:txfldGUID>
                      <c15:f>Diagramm!$J$51</c15:f>
                      <c15:dlblFieldTableCache>
                        <c:ptCount val="1"/>
                      </c15:dlblFieldTableCache>
                    </c15:dlblFTEntry>
                  </c15:dlblFieldTable>
                  <c15:showDataLabelsRange val="0"/>
                </c:ext>
                <c:ext xmlns:c16="http://schemas.microsoft.com/office/drawing/2014/chart" uri="{C3380CC4-5D6E-409C-BE32-E72D297353CC}">
                  <c16:uniqueId val="{00000033-6E90-46AA-860C-47279514743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{D8487E22-8132-4C0C-9E4F-30DE42132407}</c15:txfldGUID>
                      <c15:f>Diagramm!$J$52</c15:f>
                      <c15:dlblFieldTableCache>
                        <c:ptCount val="1"/>
                      </c15:dlblFieldTableCache>
                    </c15:dlblFTEntry>
                  </c15:dlblFieldTable>
                  <c15:showDataLabelsRange val="0"/>
                </c:ext>
                <c:ext xmlns:c16="http://schemas.microsoft.com/office/drawing/2014/chart" uri="{C3380CC4-5D6E-409C-BE32-E72D297353CC}">
                  <c16:uniqueId val="{00000034-6E90-46AA-860C-47279514743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{A4DECE17-A4A1-46D1-A5C7-38A8413012BC}</c15:txfldGUID>
                      <c15:f>Diagramm!$J$53</c15:f>
                      <c15:dlblFieldTableCache>
                        <c:ptCount val="1"/>
                      </c15:dlblFieldTableCache>
                    </c15:dlblFTEntry>
                  </c15:dlblFieldTable>
                  <c15:showDataLabelsRange val="0"/>
                </c:ext>
                <c:ext xmlns:c16="http://schemas.microsoft.com/office/drawing/2014/chart" uri="{C3380CC4-5D6E-409C-BE32-E72D297353CC}">
                  <c16:uniqueId val="{00000035-6E90-46AA-860C-47279514743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{126DC616-9118-4FAA-85F6-DCC896FF57B0}</c15:txfldGUID>
                      <c15:f>Diagramm!$J$54</c15:f>
                      <c15:dlblFieldTableCache>
                        <c:ptCount val="1"/>
                      </c15:dlblFieldTableCache>
                    </c15:dlblFTEntry>
                  </c15:dlblFieldTable>
                  <c15:showDataLabelsRange val="0"/>
                </c:ext>
                <c:ext xmlns:c16="http://schemas.microsoft.com/office/drawing/2014/chart" uri="{C3380CC4-5D6E-409C-BE32-E72D297353CC}">
                  <c16:uniqueId val="{00000036-6E90-46AA-860C-47279514743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{02BF31B3-76E9-44DA-A9FA-67B8E4402B4B}</c15:txfldGUID>
                      <c15:f>Diagramm!$J$55</c15:f>
                      <c15:dlblFieldTableCache>
                        <c:ptCount val="1"/>
                      </c15:dlblFieldTableCache>
                    </c15:dlblFTEntry>
                  </c15:dlblFieldTable>
                  <c15:showDataLabelsRange val="0"/>
                </c:ext>
                <c:ext xmlns:c16="http://schemas.microsoft.com/office/drawing/2014/chart" uri="{C3380CC4-5D6E-409C-BE32-E72D297353CC}">
                  <c16:uniqueId val="{00000037-6E90-46AA-860C-47279514743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{06D71C11-7FE0-4E92-B4B8-4F46657D2AA8}</c15:txfldGUID>
                      <c15:f>Diagramm!$J$56</c15:f>
                      <c15:dlblFieldTableCache>
                        <c:ptCount val="1"/>
                      </c15:dlblFieldTableCache>
                    </c15:dlblFTEntry>
                  </c15:dlblFieldTable>
                  <c15:showDataLabelsRange val="0"/>
                </c:ext>
                <c:ext xmlns:c16="http://schemas.microsoft.com/office/drawing/2014/chart" uri="{C3380CC4-5D6E-409C-BE32-E72D297353CC}">
                  <c16:uniqueId val="{00000038-6E90-46AA-860C-47279514743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{3DC60003-0E9F-4530-A2B1-16D34620D328}</c15:txfldGUID>
                      <c15:f>Diagramm!$J$57</c15:f>
                      <c15:dlblFieldTableCache>
                        <c:ptCount val="1"/>
                      </c15:dlblFieldTableCache>
                    </c15:dlblFTEntry>
                  </c15:dlblFieldTable>
                  <c15:showDataLabelsRange val="0"/>
                </c:ext>
                <c:ext xmlns:c16="http://schemas.microsoft.com/office/drawing/2014/chart" uri="{C3380CC4-5D6E-409C-BE32-E72D297353CC}">
                  <c16:uniqueId val="{00000039-6E90-46AA-860C-47279514743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{259577FB-B6DD-4916-BFBB-A54EB66476AD}</c15:txfldGUID>
                      <c15:f>Diagramm!$J$58</c15:f>
                      <c15:dlblFieldTableCache>
                        <c:ptCount val="1"/>
                      </c15:dlblFieldTableCache>
                    </c15:dlblFTEntry>
                  </c15:dlblFieldTable>
                  <c15:showDataLabelsRange val="0"/>
                </c:ext>
                <c:ext xmlns:c16="http://schemas.microsoft.com/office/drawing/2014/chart" uri="{C3380CC4-5D6E-409C-BE32-E72D297353CC}">
                  <c16:uniqueId val="{0000003A-6E90-46AA-860C-47279514743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{C57146E7-806E-4032-B3E6-49821455BDAD}</c15:txfldGUID>
                      <c15:f>Diagramm!$J$59</c15:f>
                      <c15:dlblFieldTableCache>
                        <c:ptCount val="1"/>
                      </c15:dlblFieldTableCache>
                    </c15:dlblFTEntry>
                  </c15:dlblFieldTable>
                  <c15:showDataLabelsRange val="0"/>
                </c:ext>
                <c:ext xmlns:c16="http://schemas.microsoft.com/office/drawing/2014/chart" uri="{C3380CC4-5D6E-409C-BE32-E72D297353CC}">
                  <c16:uniqueId val="{0000003B-6E90-46AA-860C-47279514743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{FB997B78-46C2-4549-908B-38B142B3DCF7}</c15:txfldGUID>
                      <c15:f>Diagramm!$J$60</c15:f>
                      <c15:dlblFieldTableCache>
                        <c:ptCount val="1"/>
                      </c15:dlblFieldTableCache>
                    </c15:dlblFTEntry>
                  </c15:dlblFieldTable>
                  <c15:showDataLabelsRange val="0"/>
                </c:ext>
                <c:ext xmlns:c16="http://schemas.microsoft.com/office/drawing/2014/chart" uri="{C3380CC4-5D6E-409C-BE32-E72D297353CC}">
                  <c16:uniqueId val="{0000003C-6E90-46AA-860C-47279514743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{7FEAF8A6-0422-4E9F-B659-D9D8D2CB8DF1}</c15:txfldGUID>
                      <c15:f>Diagramm!$J$61</c15:f>
                      <c15:dlblFieldTableCache>
                        <c:ptCount val="1"/>
                      </c15:dlblFieldTableCache>
                    </c15:dlblFTEntry>
                  </c15:dlblFieldTable>
                  <c15:showDataLabelsRange val="0"/>
                </c:ext>
                <c:ext xmlns:c16="http://schemas.microsoft.com/office/drawing/2014/chart" uri="{C3380CC4-5D6E-409C-BE32-E72D297353CC}">
                  <c16:uniqueId val="{0000003D-6E90-46AA-860C-47279514743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{78F9099D-9200-460C-8858-5063E793660B}</c15:txfldGUID>
                      <c15:f>Diagramm!$J$62</c15:f>
                      <c15:dlblFieldTableCache>
                        <c:ptCount val="1"/>
                      </c15:dlblFieldTableCache>
                    </c15:dlblFTEntry>
                  </c15:dlblFieldTable>
                  <c15:showDataLabelsRange val="0"/>
                </c:ext>
                <c:ext xmlns:c16="http://schemas.microsoft.com/office/drawing/2014/chart" uri="{C3380CC4-5D6E-409C-BE32-E72D297353CC}">
                  <c16:uniqueId val="{0000003E-6E90-46AA-860C-47279514743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{B81D56FC-A1CE-42C4-8653-91D222B15DDB}</c15:txfldGUID>
                      <c15:f>Diagramm!$J$63</c15:f>
                      <c15:dlblFieldTableCache>
                        <c:ptCount val="1"/>
                      </c15:dlblFieldTableCache>
                    </c15:dlblFTEntry>
                  </c15:dlblFieldTable>
                  <c15:showDataLabelsRange val="0"/>
                </c:ext>
                <c:ext xmlns:c16="http://schemas.microsoft.com/office/drawing/2014/chart" uri="{C3380CC4-5D6E-409C-BE32-E72D297353CC}">
                  <c16:uniqueId val="{0000003F-6E90-46AA-860C-47279514743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{3FF35BE4-10D6-410E-8DDC-521FEADF940E}</c15:txfldGUID>
                      <c15:f>Diagramm!$J$64</c15:f>
                      <c15:dlblFieldTableCache>
                        <c:ptCount val="1"/>
                      </c15:dlblFieldTableCache>
                    </c15:dlblFTEntry>
                  </c15:dlblFieldTable>
                  <c15:showDataLabelsRange val="0"/>
                </c:ext>
                <c:ext xmlns:c16="http://schemas.microsoft.com/office/drawing/2014/chart" uri="{C3380CC4-5D6E-409C-BE32-E72D297353CC}">
                  <c16:uniqueId val="{00000040-6E90-46AA-860C-47279514743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{E70A4305-E922-42F7-85F2-1B6E36795978}</c15:txfldGUID>
                      <c15:f>Diagramm!$J$65</c15:f>
                      <c15:dlblFieldTableCache>
                        <c:ptCount val="1"/>
                      </c15:dlblFieldTableCache>
                    </c15:dlblFTEntry>
                  </c15:dlblFieldTable>
                  <c15:showDataLabelsRange val="0"/>
                </c:ext>
                <c:ext xmlns:c16="http://schemas.microsoft.com/office/drawing/2014/chart" uri="{C3380CC4-5D6E-409C-BE32-E72D297353CC}">
                  <c16:uniqueId val="{00000041-6E90-46AA-860C-47279514743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{95C9B149-14FE-4D3A-9001-670017F2AAEE}</c15:txfldGUID>
                      <c15:f>Diagramm!$J$66</c15:f>
                      <c15:dlblFieldTableCache>
                        <c:ptCount val="1"/>
                      </c15:dlblFieldTableCache>
                    </c15:dlblFTEntry>
                  </c15:dlblFieldTable>
                  <c15:showDataLabelsRange val="0"/>
                </c:ext>
                <c:ext xmlns:c16="http://schemas.microsoft.com/office/drawing/2014/chart" uri="{C3380CC4-5D6E-409C-BE32-E72D297353CC}">
                  <c16:uniqueId val="{00000042-6E90-46AA-860C-47279514743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{7EA4C8E2-8BF4-43DB-A76E-81D755C964AD}</c15:txfldGUID>
                      <c15:f>Diagramm!$J$67</c15:f>
                      <c15:dlblFieldTableCache>
                        <c:ptCount val="1"/>
                      </c15:dlblFieldTableCache>
                    </c15:dlblFTEntry>
                  </c15:dlblFieldTable>
                  <c15:showDataLabelsRange val="0"/>
                </c:ext>
                <c:ext xmlns:c16="http://schemas.microsoft.com/office/drawing/2014/chart" uri="{C3380CC4-5D6E-409C-BE32-E72D297353CC}">
                  <c16:uniqueId val="{00000043-6E90-46AA-860C-47279514743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E90-46AA-860C-47279514743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8E0-474A-9ED0-44AE6FA0E83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8E0-474A-9ED0-44AE6FA0E83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8E0-474A-9ED0-44AE6FA0E83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E0-474A-9ED0-44AE6FA0E83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8E0-474A-9ED0-44AE6FA0E83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8E0-474A-9ED0-44AE6FA0E83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8E0-474A-9ED0-44AE6FA0E83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8E0-474A-9ED0-44AE6FA0E83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8E0-474A-9ED0-44AE6FA0E83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8E0-474A-9ED0-44AE6FA0E83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8E0-474A-9ED0-44AE6FA0E83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8E0-474A-9ED0-44AE6FA0E83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8E0-474A-9ED0-44AE6FA0E83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8E0-474A-9ED0-44AE6FA0E83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8E0-474A-9ED0-44AE6FA0E83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8E0-474A-9ED0-44AE6FA0E83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8E0-474A-9ED0-44AE6FA0E83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8E0-474A-9ED0-44AE6FA0E83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8E0-474A-9ED0-44AE6FA0E83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8E0-474A-9ED0-44AE6FA0E83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8E0-474A-9ED0-44AE6FA0E83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8E0-474A-9ED0-44AE6FA0E83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8E0-474A-9ED0-44AE6FA0E835}"/>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8E0-474A-9ED0-44AE6FA0E83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8E0-474A-9ED0-44AE6FA0E83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8E0-474A-9ED0-44AE6FA0E83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8E0-474A-9ED0-44AE6FA0E83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8E0-474A-9ED0-44AE6FA0E83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8E0-474A-9ED0-44AE6FA0E83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8E0-474A-9ED0-44AE6FA0E83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8E0-474A-9ED0-44AE6FA0E83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8E0-474A-9ED0-44AE6FA0E83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8E0-474A-9ED0-44AE6FA0E83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8E0-474A-9ED0-44AE6FA0E83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8E0-474A-9ED0-44AE6FA0E83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8E0-474A-9ED0-44AE6FA0E83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8E0-474A-9ED0-44AE6FA0E83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8E0-474A-9ED0-44AE6FA0E83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8E0-474A-9ED0-44AE6FA0E83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8E0-474A-9ED0-44AE6FA0E83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8E0-474A-9ED0-44AE6FA0E83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8E0-474A-9ED0-44AE6FA0E83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8E0-474A-9ED0-44AE6FA0E83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8E0-474A-9ED0-44AE6FA0E83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8E0-474A-9ED0-44AE6FA0E835}"/>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8E0-474A-9ED0-44AE6FA0E835}"/>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8E0-474A-9ED0-44AE6FA0E835}"/>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8E0-474A-9ED0-44AE6FA0E835}"/>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8E0-474A-9ED0-44AE6FA0E835}"/>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8E0-474A-9ED0-44AE6FA0E835}"/>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8E0-474A-9ED0-44AE6FA0E835}"/>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8E0-474A-9ED0-44AE6FA0E835}"/>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8E0-474A-9ED0-44AE6FA0E835}"/>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8E0-474A-9ED0-44AE6FA0E835}"/>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8E0-474A-9ED0-44AE6FA0E835}"/>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8E0-474A-9ED0-44AE6FA0E835}"/>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8E0-474A-9ED0-44AE6FA0E835}"/>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8E0-474A-9ED0-44AE6FA0E835}"/>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8E0-474A-9ED0-44AE6FA0E835}"/>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8E0-474A-9ED0-44AE6FA0E835}"/>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8E0-474A-9ED0-44AE6FA0E835}"/>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8E0-474A-9ED0-44AE6FA0E835}"/>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8E0-474A-9ED0-44AE6FA0E835}"/>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8E0-474A-9ED0-44AE6FA0E835}"/>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8E0-474A-9ED0-44AE6FA0E835}"/>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8E0-474A-9ED0-44AE6FA0E835}"/>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8E0-474A-9ED0-44AE6FA0E835}"/>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8E0-474A-9ED0-44AE6FA0E835}"/>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8E0-474A-9ED0-44AE6FA0E835}"/>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100.29560997132143</c:v>
                </c:pt>
                <c:pt idx="2">
                  <c:v>101.61261857489521</c:v>
                </c:pt>
                <c:pt idx="3">
                  <c:v>101.74608427090229</c:v>
                </c:pt>
                <c:pt idx="4">
                  <c:v>102.39024928303553</c:v>
                </c:pt>
                <c:pt idx="5">
                  <c:v>103.28921244209133</c:v>
                </c:pt>
                <c:pt idx="6">
                  <c:v>105.27685859254356</c:v>
                </c:pt>
                <c:pt idx="7">
                  <c:v>105.59232296492389</c:v>
                </c:pt>
                <c:pt idx="8">
                  <c:v>105.60997132142069</c:v>
                </c:pt>
                <c:pt idx="9">
                  <c:v>105.41253033311273</c:v>
                </c:pt>
                <c:pt idx="10">
                  <c:v>106.03022281050076</c:v>
                </c:pt>
                <c:pt idx="11">
                  <c:v>106.3148025590117</c:v>
                </c:pt>
                <c:pt idx="12">
                  <c:v>106.92587690271343</c:v>
                </c:pt>
                <c:pt idx="13">
                  <c:v>108.5638649900728</c:v>
                </c:pt>
                <c:pt idx="14">
                  <c:v>109.66026913743659</c:v>
                </c:pt>
                <c:pt idx="15">
                  <c:v>109.66909331568498</c:v>
                </c:pt>
                <c:pt idx="16">
                  <c:v>109.9492609750717</c:v>
                </c:pt>
                <c:pt idx="17">
                  <c:v>110.20736818883741</c:v>
                </c:pt>
                <c:pt idx="18">
                  <c:v>112.14537833664239</c:v>
                </c:pt>
                <c:pt idx="19">
                  <c:v>112.64284138539597</c:v>
                </c:pt>
                <c:pt idx="20">
                  <c:v>113.41716302669313</c:v>
                </c:pt>
                <c:pt idx="21">
                  <c:v>112.93293624531215</c:v>
                </c:pt>
                <c:pt idx="22">
                  <c:v>115.00661813368632</c:v>
                </c:pt>
                <c:pt idx="23">
                  <c:v>114.87535848224135</c:v>
                </c:pt>
                <c:pt idx="24">
                  <c:v>115.17868960953011</c:v>
                </c:pt>
              </c:numCache>
            </c:numRef>
          </c:val>
          <c:smooth val="0"/>
          <c:extLst>
            <c:ext xmlns:c16="http://schemas.microsoft.com/office/drawing/2014/chart" uri="{C3380CC4-5D6E-409C-BE32-E72D297353CC}">
              <c16:uniqueId val="{00000000-D177-4BE5-A9DA-4D7DFCA228DC}"/>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101.73426573426573</c:v>
                </c:pt>
                <c:pt idx="2">
                  <c:v>104.13986013986015</c:v>
                </c:pt>
                <c:pt idx="3">
                  <c:v>104.93706293706293</c:v>
                </c:pt>
                <c:pt idx="4">
                  <c:v>102.79720279720279</c:v>
                </c:pt>
                <c:pt idx="5">
                  <c:v>105.56643356643356</c:v>
                </c:pt>
                <c:pt idx="6">
                  <c:v>109.23076923076923</c:v>
                </c:pt>
                <c:pt idx="7">
                  <c:v>109.69230769230769</c:v>
                </c:pt>
                <c:pt idx="8">
                  <c:v>111.27272727272728</c:v>
                </c:pt>
                <c:pt idx="9">
                  <c:v>112.90909090909092</c:v>
                </c:pt>
                <c:pt idx="10">
                  <c:v>115.65034965034965</c:v>
                </c:pt>
                <c:pt idx="11">
                  <c:v>117.006993006993</c:v>
                </c:pt>
                <c:pt idx="12">
                  <c:v>116.30769230769231</c:v>
                </c:pt>
                <c:pt idx="13">
                  <c:v>117.11888111888112</c:v>
                </c:pt>
                <c:pt idx="14">
                  <c:v>117.32867132867133</c:v>
                </c:pt>
                <c:pt idx="15">
                  <c:v>116.67132867132868</c:v>
                </c:pt>
                <c:pt idx="16">
                  <c:v>114.78321678321679</c:v>
                </c:pt>
                <c:pt idx="17">
                  <c:v>118</c:v>
                </c:pt>
                <c:pt idx="18">
                  <c:v>122.39160839160839</c:v>
                </c:pt>
                <c:pt idx="19">
                  <c:v>123.1888111888112</c:v>
                </c:pt>
                <c:pt idx="20">
                  <c:v>122.36363636363636</c:v>
                </c:pt>
                <c:pt idx="21">
                  <c:v>124.20979020979021</c:v>
                </c:pt>
                <c:pt idx="22">
                  <c:v>127.3986013986014</c:v>
                </c:pt>
                <c:pt idx="23">
                  <c:v>127.97202797202797</c:v>
                </c:pt>
                <c:pt idx="24">
                  <c:v>123.62237762237763</c:v>
                </c:pt>
              </c:numCache>
            </c:numRef>
          </c:val>
          <c:smooth val="0"/>
          <c:extLst>
            <c:ext xmlns:c16="http://schemas.microsoft.com/office/drawing/2014/chart" uri="{C3380CC4-5D6E-409C-BE32-E72D297353CC}">
              <c16:uniqueId val="{00000001-D177-4BE5-A9DA-4D7DFCA228DC}"/>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102.7969642704869</c:v>
                </c:pt>
                <c:pt idx="2">
                  <c:v>101.8163213097979</c:v>
                </c:pt>
                <c:pt idx="3">
                  <c:v>102.19152383388762</c:v>
                </c:pt>
                <c:pt idx="4">
                  <c:v>98.993775049032152</c:v>
                </c:pt>
                <c:pt idx="5">
                  <c:v>101.02327961115374</c:v>
                </c:pt>
                <c:pt idx="6">
                  <c:v>99.616270145817339</c:v>
                </c:pt>
                <c:pt idx="7">
                  <c:v>100.20465592223076</c:v>
                </c:pt>
                <c:pt idx="8">
                  <c:v>99.590688155538501</c:v>
                </c:pt>
                <c:pt idx="9">
                  <c:v>101.96128592137801</c:v>
                </c:pt>
                <c:pt idx="10">
                  <c:v>100.04263665046473</c:v>
                </c:pt>
                <c:pt idx="11">
                  <c:v>100.12790995139423</c:v>
                </c:pt>
                <c:pt idx="12">
                  <c:v>99.010829709218044</c:v>
                </c:pt>
                <c:pt idx="13">
                  <c:v>100.76745970836531</c:v>
                </c:pt>
                <c:pt idx="14">
                  <c:v>99.181376311077003</c:v>
                </c:pt>
                <c:pt idx="15">
                  <c:v>98.703845825871923</c:v>
                </c:pt>
                <c:pt idx="16">
                  <c:v>97.672038884625223</c:v>
                </c:pt>
                <c:pt idx="17">
                  <c:v>99.471305534237231</c:v>
                </c:pt>
                <c:pt idx="18">
                  <c:v>97.535601603138062</c:v>
                </c:pt>
                <c:pt idx="19">
                  <c:v>96.742559904493902</c:v>
                </c:pt>
                <c:pt idx="20">
                  <c:v>96.29061140956766</c:v>
                </c:pt>
                <c:pt idx="21">
                  <c:v>99.019357039310989</c:v>
                </c:pt>
                <c:pt idx="22">
                  <c:v>96.674341263750321</c:v>
                </c:pt>
                <c:pt idx="23">
                  <c:v>97.365055001279103</c:v>
                </c:pt>
                <c:pt idx="24">
                  <c:v>92.453312867741104</c:v>
                </c:pt>
              </c:numCache>
            </c:numRef>
          </c:val>
          <c:smooth val="0"/>
          <c:extLst>
            <c:ext xmlns:c16="http://schemas.microsoft.com/office/drawing/2014/chart" uri="{C3380CC4-5D6E-409C-BE32-E72D297353CC}">
              <c16:uniqueId val="{00000002-D177-4BE5-A9DA-4D7DFCA228DC}"/>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177-4BE5-A9DA-4D7DFCA228DC}"/>
                </c:ext>
              </c:extLst>
            </c:dLbl>
            <c:dLbl>
              <c:idx val="1"/>
              <c:delete val="1"/>
              <c:extLst>
                <c:ext xmlns:c15="http://schemas.microsoft.com/office/drawing/2012/chart" uri="{CE6537A1-D6FC-4f65-9D91-7224C49458BB}"/>
                <c:ext xmlns:c16="http://schemas.microsoft.com/office/drawing/2014/chart" uri="{C3380CC4-5D6E-409C-BE32-E72D297353CC}">
                  <c16:uniqueId val="{00000004-D177-4BE5-A9DA-4D7DFCA228DC}"/>
                </c:ext>
              </c:extLst>
            </c:dLbl>
            <c:dLbl>
              <c:idx val="2"/>
              <c:delete val="1"/>
              <c:extLst>
                <c:ext xmlns:c15="http://schemas.microsoft.com/office/drawing/2012/chart" uri="{CE6537A1-D6FC-4f65-9D91-7224C49458BB}"/>
                <c:ext xmlns:c16="http://schemas.microsoft.com/office/drawing/2014/chart" uri="{C3380CC4-5D6E-409C-BE32-E72D297353CC}">
                  <c16:uniqueId val="{00000005-D177-4BE5-A9DA-4D7DFCA228DC}"/>
                </c:ext>
              </c:extLst>
            </c:dLbl>
            <c:dLbl>
              <c:idx val="3"/>
              <c:delete val="1"/>
              <c:extLst>
                <c:ext xmlns:c15="http://schemas.microsoft.com/office/drawing/2012/chart" uri="{CE6537A1-D6FC-4f65-9D91-7224C49458BB}"/>
                <c:ext xmlns:c16="http://schemas.microsoft.com/office/drawing/2014/chart" uri="{C3380CC4-5D6E-409C-BE32-E72D297353CC}">
                  <c16:uniqueId val="{00000006-D177-4BE5-A9DA-4D7DFCA228DC}"/>
                </c:ext>
              </c:extLst>
            </c:dLbl>
            <c:dLbl>
              <c:idx val="4"/>
              <c:delete val="1"/>
              <c:extLst>
                <c:ext xmlns:c15="http://schemas.microsoft.com/office/drawing/2012/chart" uri="{CE6537A1-D6FC-4f65-9D91-7224C49458BB}"/>
                <c:ext xmlns:c16="http://schemas.microsoft.com/office/drawing/2014/chart" uri="{C3380CC4-5D6E-409C-BE32-E72D297353CC}">
                  <c16:uniqueId val="{00000007-D177-4BE5-A9DA-4D7DFCA228DC}"/>
                </c:ext>
              </c:extLst>
            </c:dLbl>
            <c:dLbl>
              <c:idx val="5"/>
              <c:delete val="1"/>
              <c:extLst>
                <c:ext xmlns:c15="http://schemas.microsoft.com/office/drawing/2012/chart" uri="{CE6537A1-D6FC-4f65-9D91-7224C49458BB}"/>
                <c:ext xmlns:c16="http://schemas.microsoft.com/office/drawing/2014/chart" uri="{C3380CC4-5D6E-409C-BE32-E72D297353CC}">
                  <c16:uniqueId val="{00000008-D177-4BE5-A9DA-4D7DFCA228DC}"/>
                </c:ext>
              </c:extLst>
            </c:dLbl>
            <c:dLbl>
              <c:idx val="6"/>
              <c:delete val="1"/>
              <c:extLst>
                <c:ext xmlns:c15="http://schemas.microsoft.com/office/drawing/2012/chart" uri="{CE6537A1-D6FC-4f65-9D91-7224C49458BB}"/>
                <c:ext xmlns:c16="http://schemas.microsoft.com/office/drawing/2014/chart" uri="{C3380CC4-5D6E-409C-BE32-E72D297353CC}">
                  <c16:uniqueId val="{00000009-D177-4BE5-A9DA-4D7DFCA228DC}"/>
                </c:ext>
              </c:extLst>
            </c:dLbl>
            <c:dLbl>
              <c:idx val="7"/>
              <c:delete val="1"/>
              <c:extLst>
                <c:ext xmlns:c15="http://schemas.microsoft.com/office/drawing/2012/chart" uri="{CE6537A1-D6FC-4f65-9D91-7224C49458BB}"/>
                <c:ext xmlns:c16="http://schemas.microsoft.com/office/drawing/2014/chart" uri="{C3380CC4-5D6E-409C-BE32-E72D297353CC}">
                  <c16:uniqueId val="{0000000A-D177-4BE5-A9DA-4D7DFCA228DC}"/>
                </c:ext>
              </c:extLst>
            </c:dLbl>
            <c:dLbl>
              <c:idx val="8"/>
              <c:delete val="1"/>
              <c:extLst>
                <c:ext xmlns:c15="http://schemas.microsoft.com/office/drawing/2012/chart" uri="{CE6537A1-D6FC-4f65-9D91-7224C49458BB}"/>
                <c:ext xmlns:c16="http://schemas.microsoft.com/office/drawing/2014/chart" uri="{C3380CC4-5D6E-409C-BE32-E72D297353CC}">
                  <c16:uniqueId val="{0000000B-D177-4BE5-A9DA-4D7DFCA228DC}"/>
                </c:ext>
              </c:extLst>
            </c:dLbl>
            <c:dLbl>
              <c:idx val="9"/>
              <c:delete val="1"/>
              <c:extLst>
                <c:ext xmlns:c15="http://schemas.microsoft.com/office/drawing/2012/chart" uri="{CE6537A1-D6FC-4f65-9D91-7224C49458BB}"/>
                <c:ext xmlns:c16="http://schemas.microsoft.com/office/drawing/2014/chart" uri="{C3380CC4-5D6E-409C-BE32-E72D297353CC}">
                  <c16:uniqueId val="{0000000C-D177-4BE5-A9DA-4D7DFCA228DC}"/>
                </c:ext>
              </c:extLst>
            </c:dLbl>
            <c:dLbl>
              <c:idx val="10"/>
              <c:delete val="1"/>
              <c:extLst>
                <c:ext xmlns:c15="http://schemas.microsoft.com/office/drawing/2012/chart" uri="{CE6537A1-D6FC-4f65-9D91-7224C49458BB}"/>
                <c:ext xmlns:c16="http://schemas.microsoft.com/office/drawing/2014/chart" uri="{C3380CC4-5D6E-409C-BE32-E72D297353CC}">
                  <c16:uniqueId val="{0000000D-D177-4BE5-A9DA-4D7DFCA228DC}"/>
                </c:ext>
              </c:extLst>
            </c:dLbl>
            <c:dLbl>
              <c:idx val="11"/>
              <c:delete val="1"/>
              <c:extLst>
                <c:ext xmlns:c15="http://schemas.microsoft.com/office/drawing/2012/chart" uri="{CE6537A1-D6FC-4f65-9D91-7224C49458BB}"/>
                <c:ext xmlns:c16="http://schemas.microsoft.com/office/drawing/2014/chart" uri="{C3380CC4-5D6E-409C-BE32-E72D297353CC}">
                  <c16:uniqueId val="{0000000E-D177-4BE5-A9DA-4D7DFCA228DC}"/>
                </c:ext>
              </c:extLst>
            </c:dLbl>
            <c:dLbl>
              <c:idx val="12"/>
              <c:delete val="1"/>
              <c:extLst>
                <c:ext xmlns:c15="http://schemas.microsoft.com/office/drawing/2012/chart" uri="{CE6537A1-D6FC-4f65-9D91-7224C49458BB}"/>
                <c:ext xmlns:c16="http://schemas.microsoft.com/office/drawing/2014/chart" uri="{C3380CC4-5D6E-409C-BE32-E72D297353CC}">
                  <c16:uniqueId val="{0000000F-D177-4BE5-A9DA-4D7DFCA228DC}"/>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177-4BE5-A9DA-4D7DFCA228DC}"/>
                </c:ext>
              </c:extLst>
            </c:dLbl>
            <c:dLbl>
              <c:idx val="14"/>
              <c:delete val="1"/>
              <c:extLst>
                <c:ext xmlns:c15="http://schemas.microsoft.com/office/drawing/2012/chart" uri="{CE6537A1-D6FC-4f65-9D91-7224C49458BB}"/>
                <c:ext xmlns:c16="http://schemas.microsoft.com/office/drawing/2014/chart" uri="{C3380CC4-5D6E-409C-BE32-E72D297353CC}">
                  <c16:uniqueId val="{00000011-D177-4BE5-A9DA-4D7DFCA228DC}"/>
                </c:ext>
              </c:extLst>
            </c:dLbl>
            <c:dLbl>
              <c:idx val="15"/>
              <c:delete val="1"/>
              <c:extLst>
                <c:ext xmlns:c15="http://schemas.microsoft.com/office/drawing/2012/chart" uri="{CE6537A1-D6FC-4f65-9D91-7224C49458BB}"/>
                <c:ext xmlns:c16="http://schemas.microsoft.com/office/drawing/2014/chart" uri="{C3380CC4-5D6E-409C-BE32-E72D297353CC}">
                  <c16:uniqueId val="{00000012-D177-4BE5-A9DA-4D7DFCA228DC}"/>
                </c:ext>
              </c:extLst>
            </c:dLbl>
            <c:dLbl>
              <c:idx val="16"/>
              <c:delete val="1"/>
              <c:extLst>
                <c:ext xmlns:c15="http://schemas.microsoft.com/office/drawing/2012/chart" uri="{CE6537A1-D6FC-4f65-9D91-7224C49458BB}"/>
                <c:ext xmlns:c16="http://schemas.microsoft.com/office/drawing/2014/chart" uri="{C3380CC4-5D6E-409C-BE32-E72D297353CC}">
                  <c16:uniqueId val="{00000013-D177-4BE5-A9DA-4D7DFCA228DC}"/>
                </c:ext>
              </c:extLst>
            </c:dLbl>
            <c:dLbl>
              <c:idx val="17"/>
              <c:delete val="1"/>
              <c:extLst>
                <c:ext xmlns:c15="http://schemas.microsoft.com/office/drawing/2012/chart" uri="{CE6537A1-D6FC-4f65-9D91-7224C49458BB}"/>
                <c:ext xmlns:c16="http://schemas.microsoft.com/office/drawing/2014/chart" uri="{C3380CC4-5D6E-409C-BE32-E72D297353CC}">
                  <c16:uniqueId val="{00000014-D177-4BE5-A9DA-4D7DFCA228DC}"/>
                </c:ext>
              </c:extLst>
            </c:dLbl>
            <c:dLbl>
              <c:idx val="18"/>
              <c:delete val="1"/>
              <c:extLst>
                <c:ext xmlns:c15="http://schemas.microsoft.com/office/drawing/2012/chart" uri="{CE6537A1-D6FC-4f65-9D91-7224C49458BB}"/>
                <c:ext xmlns:c16="http://schemas.microsoft.com/office/drawing/2014/chart" uri="{C3380CC4-5D6E-409C-BE32-E72D297353CC}">
                  <c16:uniqueId val="{00000015-D177-4BE5-A9DA-4D7DFCA228DC}"/>
                </c:ext>
              </c:extLst>
            </c:dLbl>
            <c:dLbl>
              <c:idx val="19"/>
              <c:delete val="1"/>
              <c:extLst>
                <c:ext xmlns:c15="http://schemas.microsoft.com/office/drawing/2012/chart" uri="{CE6537A1-D6FC-4f65-9D91-7224C49458BB}"/>
                <c:ext xmlns:c16="http://schemas.microsoft.com/office/drawing/2014/chart" uri="{C3380CC4-5D6E-409C-BE32-E72D297353CC}">
                  <c16:uniqueId val="{00000016-D177-4BE5-A9DA-4D7DFCA228DC}"/>
                </c:ext>
              </c:extLst>
            </c:dLbl>
            <c:dLbl>
              <c:idx val="20"/>
              <c:delete val="1"/>
              <c:extLst>
                <c:ext xmlns:c15="http://schemas.microsoft.com/office/drawing/2012/chart" uri="{CE6537A1-D6FC-4f65-9D91-7224C49458BB}"/>
                <c:ext xmlns:c16="http://schemas.microsoft.com/office/drawing/2014/chart" uri="{C3380CC4-5D6E-409C-BE32-E72D297353CC}">
                  <c16:uniqueId val="{00000017-D177-4BE5-A9DA-4D7DFCA228DC}"/>
                </c:ext>
              </c:extLst>
            </c:dLbl>
            <c:dLbl>
              <c:idx val="21"/>
              <c:delete val="1"/>
              <c:extLst>
                <c:ext xmlns:c15="http://schemas.microsoft.com/office/drawing/2012/chart" uri="{CE6537A1-D6FC-4f65-9D91-7224C49458BB}"/>
                <c:ext xmlns:c16="http://schemas.microsoft.com/office/drawing/2014/chart" uri="{C3380CC4-5D6E-409C-BE32-E72D297353CC}">
                  <c16:uniqueId val="{00000018-D177-4BE5-A9DA-4D7DFCA228DC}"/>
                </c:ext>
              </c:extLst>
            </c:dLbl>
            <c:dLbl>
              <c:idx val="22"/>
              <c:delete val="1"/>
              <c:extLst>
                <c:ext xmlns:c15="http://schemas.microsoft.com/office/drawing/2012/chart" uri="{CE6537A1-D6FC-4f65-9D91-7224C49458BB}"/>
                <c:ext xmlns:c16="http://schemas.microsoft.com/office/drawing/2014/chart" uri="{C3380CC4-5D6E-409C-BE32-E72D297353CC}">
                  <c16:uniqueId val="{00000019-D177-4BE5-A9DA-4D7DFCA228DC}"/>
                </c:ext>
              </c:extLst>
            </c:dLbl>
            <c:dLbl>
              <c:idx val="23"/>
              <c:delete val="1"/>
              <c:extLst>
                <c:ext xmlns:c15="http://schemas.microsoft.com/office/drawing/2012/chart" uri="{CE6537A1-D6FC-4f65-9D91-7224C49458BB}"/>
                <c:ext xmlns:c16="http://schemas.microsoft.com/office/drawing/2014/chart" uri="{C3380CC4-5D6E-409C-BE32-E72D297353CC}">
                  <c16:uniqueId val="{0000001A-D177-4BE5-A9DA-4D7DFCA228DC}"/>
                </c:ext>
              </c:extLst>
            </c:dLbl>
            <c:dLbl>
              <c:idx val="24"/>
              <c:delete val="1"/>
              <c:extLst>
                <c:ext xmlns:c15="http://schemas.microsoft.com/office/drawing/2012/chart" uri="{CE6537A1-D6FC-4f65-9D91-7224C49458BB}"/>
                <c:ext xmlns:c16="http://schemas.microsoft.com/office/drawing/2014/chart" uri="{C3380CC4-5D6E-409C-BE32-E72D297353CC}">
                  <c16:uniqueId val="{0000001B-D177-4BE5-A9DA-4D7DFCA228DC}"/>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177-4BE5-A9DA-4D7DFCA228DC}"/>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Main-Taunus-Kreis (06436)</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104421</v>
      </c>
      <c r="F11" s="238">
        <v>104146</v>
      </c>
      <c r="G11" s="238">
        <v>104265</v>
      </c>
      <c r="H11" s="238">
        <v>102385</v>
      </c>
      <c r="I11" s="265">
        <v>102824</v>
      </c>
      <c r="J11" s="263">
        <v>1597</v>
      </c>
      <c r="K11" s="266">
        <v>1.5531393449000233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11.879794294251157</v>
      </c>
      <c r="E13" s="115">
        <v>12405</v>
      </c>
      <c r="F13" s="114">
        <v>12050</v>
      </c>
      <c r="G13" s="114">
        <v>12180</v>
      </c>
      <c r="H13" s="114">
        <v>12175</v>
      </c>
      <c r="I13" s="140">
        <v>11849</v>
      </c>
      <c r="J13" s="115">
        <v>556</v>
      </c>
      <c r="K13" s="116">
        <v>4.6923791037218328</v>
      </c>
    </row>
    <row r="14" spans="1:255" ht="14.1" customHeight="1" x14ac:dyDescent="0.2">
      <c r="A14" s="306" t="s">
        <v>230</v>
      </c>
      <c r="B14" s="307"/>
      <c r="C14" s="308"/>
      <c r="D14" s="113">
        <v>50.580821865333604</v>
      </c>
      <c r="E14" s="115">
        <v>52817</v>
      </c>
      <c r="F14" s="114">
        <v>53059</v>
      </c>
      <c r="G14" s="114">
        <v>53199</v>
      </c>
      <c r="H14" s="114">
        <v>51895</v>
      </c>
      <c r="I14" s="140">
        <v>52464</v>
      </c>
      <c r="J14" s="115">
        <v>353</v>
      </c>
      <c r="K14" s="116">
        <v>0.67284232997865201</v>
      </c>
    </row>
    <row r="15" spans="1:255" ht="14.1" customHeight="1" x14ac:dyDescent="0.2">
      <c r="A15" s="306" t="s">
        <v>231</v>
      </c>
      <c r="B15" s="307"/>
      <c r="C15" s="308"/>
      <c r="D15" s="113">
        <v>18.461803660183296</v>
      </c>
      <c r="E15" s="115">
        <v>19278</v>
      </c>
      <c r="F15" s="114">
        <v>19220</v>
      </c>
      <c r="G15" s="114">
        <v>19179</v>
      </c>
      <c r="H15" s="114">
        <v>19440</v>
      </c>
      <c r="I15" s="140">
        <v>19444</v>
      </c>
      <c r="J15" s="115">
        <v>-166</v>
      </c>
      <c r="K15" s="116">
        <v>-0.85373379962970586</v>
      </c>
    </row>
    <row r="16" spans="1:255" ht="14.1" customHeight="1" x14ac:dyDescent="0.2">
      <c r="A16" s="306" t="s">
        <v>232</v>
      </c>
      <c r="B16" s="307"/>
      <c r="C16" s="308"/>
      <c r="D16" s="113">
        <v>18.670573926700566</v>
      </c>
      <c r="E16" s="115">
        <v>19496</v>
      </c>
      <c r="F16" s="114">
        <v>19392</v>
      </c>
      <c r="G16" s="114">
        <v>19282</v>
      </c>
      <c r="H16" s="114">
        <v>18475</v>
      </c>
      <c r="I16" s="140">
        <v>18676</v>
      </c>
      <c r="J16" s="115">
        <v>820</v>
      </c>
      <c r="K16" s="116">
        <v>4.3906618119511673</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0.31124007622987715</v>
      </c>
      <c r="E18" s="115">
        <v>325</v>
      </c>
      <c r="F18" s="114">
        <v>314</v>
      </c>
      <c r="G18" s="114">
        <v>384</v>
      </c>
      <c r="H18" s="114">
        <v>383</v>
      </c>
      <c r="I18" s="140">
        <v>348</v>
      </c>
      <c r="J18" s="115">
        <v>-23</v>
      </c>
      <c r="K18" s="116">
        <v>-6.6091954022988508</v>
      </c>
    </row>
    <row r="19" spans="1:255" ht="14.1" customHeight="1" x14ac:dyDescent="0.2">
      <c r="A19" s="306" t="s">
        <v>235</v>
      </c>
      <c r="B19" s="307" t="s">
        <v>236</v>
      </c>
      <c r="C19" s="308"/>
      <c r="D19" s="113">
        <v>0.16567548673159613</v>
      </c>
      <c r="E19" s="115">
        <v>173</v>
      </c>
      <c r="F19" s="114">
        <v>162</v>
      </c>
      <c r="G19" s="114">
        <v>225</v>
      </c>
      <c r="H19" s="114">
        <v>229</v>
      </c>
      <c r="I19" s="140">
        <v>195</v>
      </c>
      <c r="J19" s="115">
        <v>-22</v>
      </c>
      <c r="K19" s="116">
        <v>-11.282051282051283</v>
      </c>
    </row>
    <row r="20" spans="1:255" ht="14.1" customHeight="1" x14ac:dyDescent="0.2">
      <c r="A20" s="306">
        <v>12</v>
      </c>
      <c r="B20" s="307" t="s">
        <v>237</v>
      </c>
      <c r="C20" s="308"/>
      <c r="D20" s="113">
        <v>0.69047413834381977</v>
      </c>
      <c r="E20" s="115">
        <v>721</v>
      </c>
      <c r="F20" s="114">
        <v>711</v>
      </c>
      <c r="G20" s="114">
        <v>740</v>
      </c>
      <c r="H20" s="114">
        <v>741</v>
      </c>
      <c r="I20" s="140">
        <v>710</v>
      </c>
      <c r="J20" s="115">
        <v>11</v>
      </c>
      <c r="K20" s="116">
        <v>1.5492957746478873</v>
      </c>
    </row>
    <row r="21" spans="1:255" ht="14.1" customHeight="1" x14ac:dyDescent="0.2">
      <c r="A21" s="306">
        <v>21</v>
      </c>
      <c r="B21" s="307" t="s">
        <v>238</v>
      </c>
      <c r="C21" s="308"/>
      <c r="D21" s="113">
        <v>0.12162304517290583</v>
      </c>
      <c r="E21" s="115">
        <v>127</v>
      </c>
      <c r="F21" s="114">
        <v>125</v>
      </c>
      <c r="G21" s="114">
        <v>124</v>
      </c>
      <c r="H21" s="114">
        <v>120</v>
      </c>
      <c r="I21" s="140">
        <v>124</v>
      </c>
      <c r="J21" s="115">
        <v>3</v>
      </c>
      <c r="K21" s="116">
        <v>2.4193548387096775</v>
      </c>
    </row>
    <row r="22" spans="1:255" ht="14.1" customHeight="1" x14ac:dyDescent="0.2">
      <c r="A22" s="306">
        <v>22</v>
      </c>
      <c r="B22" s="307" t="s">
        <v>239</v>
      </c>
      <c r="C22" s="308"/>
      <c r="D22" s="113">
        <v>0.73644190344853999</v>
      </c>
      <c r="E22" s="115">
        <v>769</v>
      </c>
      <c r="F22" s="114">
        <v>770</v>
      </c>
      <c r="G22" s="114">
        <v>775</v>
      </c>
      <c r="H22" s="114">
        <v>746</v>
      </c>
      <c r="I22" s="140">
        <v>750</v>
      </c>
      <c r="J22" s="115">
        <v>19</v>
      </c>
      <c r="K22" s="116">
        <v>2.5333333333333332</v>
      </c>
    </row>
    <row r="23" spans="1:255" ht="14.1" customHeight="1" x14ac:dyDescent="0.2">
      <c r="A23" s="306">
        <v>23</v>
      </c>
      <c r="B23" s="307" t="s">
        <v>240</v>
      </c>
      <c r="C23" s="308"/>
      <c r="D23" s="113">
        <v>0.53533293111538871</v>
      </c>
      <c r="E23" s="115">
        <v>559</v>
      </c>
      <c r="F23" s="114">
        <v>582</v>
      </c>
      <c r="G23" s="114">
        <v>597</v>
      </c>
      <c r="H23" s="114">
        <v>598</v>
      </c>
      <c r="I23" s="140">
        <v>591</v>
      </c>
      <c r="J23" s="115">
        <v>-32</v>
      </c>
      <c r="K23" s="116">
        <v>-5.4145516074450084</v>
      </c>
    </row>
    <row r="24" spans="1:255" ht="14.1" customHeight="1" x14ac:dyDescent="0.2">
      <c r="A24" s="306">
        <v>24</v>
      </c>
      <c r="B24" s="307" t="s">
        <v>241</v>
      </c>
      <c r="C24" s="308"/>
      <c r="D24" s="113">
        <v>1.1865429367655931</v>
      </c>
      <c r="E24" s="115">
        <v>1239</v>
      </c>
      <c r="F24" s="114">
        <v>1239</v>
      </c>
      <c r="G24" s="114">
        <v>1257</v>
      </c>
      <c r="H24" s="114">
        <v>1222</v>
      </c>
      <c r="I24" s="140">
        <v>1232</v>
      </c>
      <c r="J24" s="115">
        <v>7</v>
      </c>
      <c r="K24" s="116">
        <v>0.56818181818181823</v>
      </c>
    </row>
    <row r="25" spans="1:255" ht="14.1" customHeight="1" x14ac:dyDescent="0.2">
      <c r="A25" s="306">
        <v>25</v>
      </c>
      <c r="B25" s="307" t="s">
        <v>242</v>
      </c>
      <c r="C25" s="308"/>
      <c r="D25" s="113">
        <v>3.0673906589670659</v>
      </c>
      <c r="E25" s="115">
        <v>3203</v>
      </c>
      <c r="F25" s="114">
        <v>3228</v>
      </c>
      <c r="G25" s="114">
        <v>3214</v>
      </c>
      <c r="H25" s="114">
        <v>3102</v>
      </c>
      <c r="I25" s="140">
        <v>3189</v>
      </c>
      <c r="J25" s="115">
        <v>14</v>
      </c>
      <c r="K25" s="116">
        <v>0.4390090937597993</v>
      </c>
    </row>
    <row r="26" spans="1:255" ht="14.1" customHeight="1" x14ac:dyDescent="0.2">
      <c r="A26" s="306">
        <v>26</v>
      </c>
      <c r="B26" s="307" t="s">
        <v>243</v>
      </c>
      <c r="C26" s="308"/>
      <c r="D26" s="113">
        <v>2.9438522902481301</v>
      </c>
      <c r="E26" s="115">
        <v>3074</v>
      </c>
      <c r="F26" s="114">
        <v>3070</v>
      </c>
      <c r="G26" s="114">
        <v>3121</v>
      </c>
      <c r="H26" s="114">
        <v>3041</v>
      </c>
      <c r="I26" s="140">
        <v>3015</v>
      </c>
      <c r="J26" s="115">
        <v>59</v>
      </c>
      <c r="K26" s="116">
        <v>1.9568822553897181</v>
      </c>
    </row>
    <row r="27" spans="1:255" ht="14.1" customHeight="1" x14ac:dyDescent="0.2">
      <c r="A27" s="306">
        <v>27</v>
      </c>
      <c r="B27" s="307" t="s">
        <v>244</v>
      </c>
      <c r="C27" s="308"/>
      <c r="D27" s="113">
        <v>2.2294366075789354</v>
      </c>
      <c r="E27" s="115">
        <v>2328</v>
      </c>
      <c r="F27" s="114">
        <v>2334</v>
      </c>
      <c r="G27" s="114">
        <v>2322</v>
      </c>
      <c r="H27" s="114">
        <v>2288</v>
      </c>
      <c r="I27" s="140">
        <v>2691</v>
      </c>
      <c r="J27" s="115">
        <v>-363</v>
      </c>
      <c r="K27" s="116">
        <v>-13.489409141583055</v>
      </c>
    </row>
    <row r="28" spans="1:255" ht="14.1" customHeight="1" x14ac:dyDescent="0.2">
      <c r="A28" s="306">
        <v>28</v>
      </c>
      <c r="B28" s="307" t="s">
        <v>245</v>
      </c>
      <c r="C28" s="308"/>
      <c r="D28" s="113">
        <v>0.12545369226496586</v>
      </c>
      <c r="E28" s="115">
        <v>131</v>
      </c>
      <c r="F28" s="114">
        <v>134</v>
      </c>
      <c r="G28" s="114">
        <v>134</v>
      </c>
      <c r="H28" s="114">
        <v>131</v>
      </c>
      <c r="I28" s="140">
        <v>127</v>
      </c>
      <c r="J28" s="115">
        <v>4</v>
      </c>
      <c r="K28" s="116">
        <v>3.1496062992125986</v>
      </c>
    </row>
    <row r="29" spans="1:255" ht="14.1" customHeight="1" x14ac:dyDescent="0.2">
      <c r="A29" s="306">
        <v>29</v>
      </c>
      <c r="B29" s="307" t="s">
        <v>246</v>
      </c>
      <c r="C29" s="308"/>
      <c r="D29" s="113">
        <v>1.7802932360348971</v>
      </c>
      <c r="E29" s="115">
        <v>1859</v>
      </c>
      <c r="F29" s="114">
        <v>1909</v>
      </c>
      <c r="G29" s="114">
        <v>1905</v>
      </c>
      <c r="H29" s="114">
        <v>1891</v>
      </c>
      <c r="I29" s="140">
        <v>1891</v>
      </c>
      <c r="J29" s="115">
        <v>-32</v>
      </c>
      <c r="K29" s="116">
        <v>-1.6922263352723428</v>
      </c>
    </row>
    <row r="30" spans="1:255" ht="14.1" customHeight="1" x14ac:dyDescent="0.2">
      <c r="A30" s="306" t="s">
        <v>247</v>
      </c>
      <c r="B30" s="307" t="s">
        <v>248</v>
      </c>
      <c r="C30" s="308"/>
      <c r="D30" s="113">
        <v>0.44052441558690303</v>
      </c>
      <c r="E30" s="115">
        <v>460</v>
      </c>
      <c r="F30" s="114">
        <v>469</v>
      </c>
      <c r="G30" s="114">
        <v>462</v>
      </c>
      <c r="H30" s="114">
        <v>457</v>
      </c>
      <c r="I30" s="140">
        <v>433</v>
      </c>
      <c r="J30" s="115">
        <v>27</v>
      </c>
      <c r="K30" s="116">
        <v>6.2355658198614314</v>
      </c>
    </row>
    <row r="31" spans="1:255" ht="14.1" customHeight="1" x14ac:dyDescent="0.2">
      <c r="A31" s="306" t="s">
        <v>249</v>
      </c>
      <c r="B31" s="307" t="s">
        <v>250</v>
      </c>
      <c r="C31" s="308"/>
      <c r="D31" s="113">
        <v>1.3301922027178441</v>
      </c>
      <c r="E31" s="115">
        <v>1389</v>
      </c>
      <c r="F31" s="114">
        <v>1431</v>
      </c>
      <c r="G31" s="114">
        <v>1433</v>
      </c>
      <c r="H31" s="114">
        <v>1425</v>
      </c>
      <c r="I31" s="140">
        <v>1448</v>
      </c>
      <c r="J31" s="115">
        <v>-59</v>
      </c>
      <c r="K31" s="116">
        <v>-4.0745856353591163</v>
      </c>
    </row>
    <row r="32" spans="1:255" ht="14.1" customHeight="1" x14ac:dyDescent="0.2">
      <c r="A32" s="306">
        <v>31</v>
      </c>
      <c r="B32" s="307" t="s">
        <v>251</v>
      </c>
      <c r="C32" s="308"/>
      <c r="D32" s="113">
        <v>0.63205677018990436</v>
      </c>
      <c r="E32" s="115">
        <v>660</v>
      </c>
      <c r="F32" s="114">
        <v>659</v>
      </c>
      <c r="G32" s="114">
        <v>643</v>
      </c>
      <c r="H32" s="114">
        <v>634</v>
      </c>
      <c r="I32" s="140">
        <v>621</v>
      </c>
      <c r="J32" s="115">
        <v>39</v>
      </c>
      <c r="K32" s="116">
        <v>6.2801932367149762</v>
      </c>
    </row>
    <row r="33" spans="1:11" ht="14.1" customHeight="1" x14ac:dyDescent="0.2">
      <c r="A33" s="306">
        <v>32</v>
      </c>
      <c r="B33" s="307" t="s">
        <v>252</v>
      </c>
      <c r="C33" s="308"/>
      <c r="D33" s="113">
        <v>1.6098294404382261</v>
      </c>
      <c r="E33" s="115">
        <v>1681</v>
      </c>
      <c r="F33" s="114">
        <v>1532</v>
      </c>
      <c r="G33" s="114">
        <v>1741</v>
      </c>
      <c r="H33" s="114">
        <v>1683</v>
      </c>
      <c r="I33" s="140">
        <v>1662</v>
      </c>
      <c r="J33" s="115">
        <v>19</v>
      </c>
      <c r="K33" s="116">
        <v>1.1432009626955475</v>
      </c>
    </row>
    <row r="34" spans="1:11" ht="14.1" customHeight="1" x14ac:dyDescent="0.2">
      <c r="A34" s="306">
        <v>33</v>
      </c>
      <c r="B34" s="307" t="s">
        <v>253</v>
      </c>
      <c r="C34" s="308"/>
      <c r="D34" s="113">
        <v>0.7603834477739152</v>
      </c>
      <c r="E34" s="115">
        <v>794</v>
      </c>
      <c r="F34" s="114">
        <v>788</v>
      </c>
      <c r="G34" s="114">
        <v>826</v>
      </c>
      <c r="H34" s="114">
        <v>777</v>
      </c>
      <c r="I34" s="140">
        <v>805</v>
      </c>
      <c r="J34" s="115">
        <v>-11</v>
      </c>
      <c r="K34" s="116">
        <v>-1.3664596273291925</v>
      </c>
    </row>
    <row r="35" spans="1:11" ht="14.1" customHeight="1" x14ac:dyDescent="0.2">
      <c r="A35" s="306">
        <v>34</v>
      </c>
      <c r="B35" s="307" t="s">
        <v>254</v>
      </c>
      <c r="C35" s="308"/>
      <c r="D35" s="113">
        <v>1.6749504410032465</v>
      </c>
      <c r="E35" s="115">
        <v>1749</v>
      </c>
      <c r="F35" s="114">
        <v>1705</v>
      </c>
      <c r="G35" s="114">
        <v>1731</v>
      </c>
      <c r="H35" s="114">
        <v>1733</v>
      </c>
      <c r="I35" s="140">
        <v>1765</v>
      </c>
      <c r="J35" s="115">
        <v>-16</v>
      </c>
      <c r="K35" s="116">
        <v>-0.90651558073654392</v>
      </c>
    </row>
    <row r="36" spans="1:11" ht="14.1" customHeight="1" x14ac:dyDescent="0.2">
      <c r="A36" s="306">
        <v>41</v>
      </c>
      <c r="B36" s="307" t="s">
        <v>255</v>
      </c>
      <c r="C36" s="308"/>
      <c r="D36" s="113">
        <v>1.2353836871893584</v>
      </c>
      <c r="E36" s="115">
        <v>1290</v>
      </c>
      <c r="F36" s="114">
        <v>1337</v>
      </c>
      <c r="G36" s="114">
        <v>1327</v>
      </c>
      <c r="H36" s="114">
        <v>1316</v>
      </c>
      <c r="I36" s="140">
        <v>1327</v>
      </c>
      <c r="J36" s="115">
        <v>-37</v>
      </c>
      <c r="K36" s="116">
        <v>-2.7882441597588548</v>
      </c>
    </row>
    <row r="37" spans="1:11" ht="14.1" customHeight="1" x14ac:dyDescent="0.2">
      <c r="A37" s="306">
        <v>42</v>
      </c>
      <c r="B37" s="307" t="s">
        <v>256</v>
      </c>
      <c r="C37" s="308"/>
      <c r="D37" s="113">
        <v>0.15609886900144607</v>
      </c>
      <c r="E37" s="115">
        <v>163</v>
      </c>
      <c r="F37" s="114">
        <v>161</v>
      </c>
      <c r="G37" s="114">
        <v>160</v>
      </c>
      <c r="H37" s="114">
        <v>155</v>
      </c>
      <c r="I37" s="140">
        <v>154</v>
      </c>
      <c r="J37" s="115">
        <v>9</v>
      </c>
      <c r="K37" s="116">
        <v>5.8441558441558445</v>
      </c>
    </row>
    <row r="38" spans="1:11" ht="14.1" customHeight="1" x14ac:dyDescent="0.2">
      <c r="A38" s="306">
        <v>43</v>
      </c>
      <c r="B38" s="307" t="s">
        <v>257</v>
      </c>
      <c r="C38" s="308"/>
      <c r="D38" s="113">
        <v>8.0156290401356056</v>
      </c>
      <c r="E38" s="115">
        <v>8370</v>
      </c>
      <c r="F38" s="114">
        <v>8352</v>
      </c>
      <c r="G38" s="114">
        <v>8301</v>
      </c>
      <c r="H38" s="114">
        <v>8069</v>
      </c>
      <c r="I38" s="140">
        <v>7999</v>
      </c>
      <c r="J38" s="115">
        <v>371</v>
      </c>
      <c r="K38" s="116">
        <v>4.6380797599699966</v>
      </c>
    </row>
    <row r="39" spans="1:11" ht="14.1" customHeight="1" x14ac:dyDescent="0.2">
      <c r="A39" s="306">
        <v>51</v>
      </c>
      <c r="B39" s="307" t="s">
        <v>258</v>
      </c>
      <c r="C39" s="308"/>
      <c r="D39" s="113">
        <v>3.5979352812173797</v>
      </c>
      <c r="E39" s="115">
        <v>3757</v>
      </c>
      <c r="F39" s="114">
        <v>3635</v>
      </c>
      <c r="G39" s="114">
        <v>3624</v>
      </c>
      <c r="H39" s="114">
        <v>3625</v>
      </c>
      <c r="I39" s="140">
        <v>3627</v>
      </c>
      <c r="J39" s="115">
        <v>130</v>
      </c>
      <c r="K39" s="116">
        <v>3.5842293906810037</v>
      </c>
    </row>
    <row r="40" spans="1:11" ht="14.1" customHeight="1" x14ac:dyDescent="0.2">
      <c r="A40" s="306" t="s">
        <v>259</v>
      </c>
      <c r="B40" s="307" t="s">
        <v>260</v>
      </c>
      <c r="C40" s="308"/>
      <c r="D40" s="113">
        <v>2.9246990547878302</v>
      </c>
      <c r="E40" s="115">
        <v>3054</v>
      </c>
      <c r="F40" s="114">
        <v>2948</v>
      </c>
      <c r="G40" s="114">
        <v>2945</v>
      </c>
      <c r="H40" s="114">
        <v>2971</v>
      </c>
      <c r="I40" s="140">
        <v>2983</v>
      </c>
      <c r="J40" s="115">
        <v>71</v>
      </c>
      <c r="K40" s="116">
        <v>2.3801542071739861</v>
      </c>
    </row>
    <row r="41" spans="1:11" ht="14.1" customHeight="1" x14ac:dyDescent="0.2">
      <c r="A41" s="306"/>
      <c r="B41" s="307" t="s">
        <v>261</v>
      </c>
      <c r="C41" s="308"/>
      <c r="D41" s="113">
        <v>2.3711705499851563</v>
      </c>
      <c r="E41" s="115">
        <v>2476</v>
      </c>
      <c r="F41" s="114">
        <v>2374</v>
      </c>
      <c r="G41" s="114">
        <v>2380</v>
      </c>
      <c r="H41" s="114">
        <v>2387</v>
      </c>
      <c r="I41" s="140">
        <v>2382</v>
      </c>
      <c r="J41" s="115">
        <v>94</v>
      </c>
      <c r="K41" s="116">
        <v>3.9462636439966414</v>
      </c>
    </row>
    <row r="42" spans="1:11" ht="14.1" customHeight="1" x14ac:dyDescent="0.2">
      <c r="A42" s="306">
        <v>52</v>
      </c>
      <c r="B42" s="307" t="s">
        <v>262</v>
      </c>
      <c r="C42" s="308"/>
      <c r="D42" s="113">
        <v>2.0915333122647741</v>
      </c>
      <c r="E42" s="115">
        <v>2184</v>
      </c>
      <c r="F42" s="114">
        <v>2244</v>
      </c>
      <c r="G42" s="114">
        <v>2164</v>
      </c>
      <c r="H42" s="114">
        <v>2143</v>
      </c>
      <c r="I42" s="140">
        <v>2077</v>
      </c>
      <c r="J42" s="115">
        <v>107</v>
      </c>
      <c r="K42" s="116">
        <v>5.1516610495907562</v>
      </c>
    </row>
    <row r="43" spans="1:11" ht="14.1" customHeight="1" x14ac:dyDescent="0.2">
      <c r="A43" s="306" t="s">
        <v>263</v>
      </c>
      <c r="B43" s="307" t="s">
        <v>264</v>
      </c>
      <c r="C43" s="308"/>
      <c r="D43" s="113">
        <v>1.9172388695760432</v>
      </c>
      <c r="E43" s="115">
        <v>2002</v>
      </c>
      <c r="F43" s="114">
        <v>2051</v>
      </c>
      <c r="G43" s="114">
        <v>1974</v>
      </c>
      <c r="H43" s="114">
        <v>1956</v>
      </c>
      <c r="I43" s="140">
        <v>1890</v>
      </c>
      <c r="J43" s="115">
        <v>112</v>
      </c>
      <c r="K43" s="116">
        <v>5.9259259259259256</v>
      </c>
    </row>
    <row r="44" spans="1:11" ht="14.1" customHeight="1" x14ac:dyDescent="0.2">
      <c r="A44" s="306">
        <v>53</v>
      </c>
      <c r="B44" s="307" t="s">
        <v>265</v>
      </c>
      <c r="C44" s="308"/>
      <c r="D44" s="113">
        <v>0.80922419819768054</v>
      </c>
      <c r="E44" s="115">
        <v>845</v>
      </c>
      <c r="F44" s="114">
        <v>886</v>
      </c>
      <c r="G44" s="114">
        <v>926</v>
      </c>
      <c r="H44" s="114">
        <v>919</v>
      </c>
      <c r="I44" s="140">
        <v>909</v>
      </c>
      <c r="J44" s="115">
        <v>-64</v>
      </c>
      <c r="K44" s="116">
        <v>-7.0407040704070409</v>
      </c>
    </row>
    <row r="45" spans="1:11" ht="14.1" customHeight="1" x14ac:dyDescent="0.2">
      <c r="A45" s="306" t="s">
        <v>266</v>
      </c>
      <c r="B45" s="307" t="s">
        <v>267</v>
      </c>
      <c r="C45" s="308"/>
      <c r="D45" s="113">
        <v>0.78049434500723036</v>
      </c>
      <c r="E45" s="115">
        <v>815</v>
      </c>
      <c r="F45" s="114">
        <v>854</v>
      </c>
      <c r="G45" s="114">
        <v>892</v>
      </c>
      <c r="H45" s="114">
        <v>886</v>
      </c>
      <c r="I45" s="140">
        <v>879</v>
      </c>
      <c r="J45" s="115">
        <v>-64</v>
      </c>
      <c r="K45" s="116">
        <v>-7.2810011376564274</v>
      </c>
    </row>
    <row r="46" spans="1:11" ht="14.1" customHeight="1" x14ac:dyDescent="0.2">
      <c r="A46" s="306">
        <v>54</v>
      </c>
      <c r="B46" s="307" t="s">
        <v>268</v>
      </c>
      <c r="C46" s="308"/>
      <c r="D46" s="113">
        <v>1.8751017515633828</v>
      </c>
      <c r="E46" s="115">
        <v>1958</v>
      </c>
      <c r="F46" s="114">
        <v>1937</v>
      </c>
      <c r="G46" s="114">
        <v>1907</v>
      </c>
      <c r="H46" s="114">
        <v>1920</v>
      </c>
      <c r="I46" s="140">
        <v>1857</v>
      </c>
      <c r="J46" s="115">
        <v>101</v>
      </c>
      <c r="K46" s="116">
        <v>5.4388799138395258</v>
      </c>
    </row>
    <row r="47" spans="1:11" ht="14.1" customHeight="1" x14ac:dyDescent="0.2">
      <c r="A47" s="306">
        <v>61</v>
      </c>
      <c r="B47" s="307" t="s">
        <v>269</v>
      </c>
      <c r="C47" s="308"/>
      <c r="D47" s="113">
        <v>6.3378056138133134</v>
      </c>
      <c r="E47" s="115">
        <v>6618</v>
      </c>
      <c r="F47" s="114">
        <v>6643</v>
      </c>
      <c r="G47" s="114">
        <v>6655</v>
      </c>
      <c r="H47" s="114">
        <v>6534</v>
      </c>
      <c r="I47" s="140">
        <v>6480</v>
      </c>
      <c r="J47" s="115">
        <v>138</v>
      </c>
      <c r="K47" s="116">
        <v>2.1296296296296298</v>
      </c>
    </row>
    <row r="48" spans="1:11" ht="14.1" customHeight="1" x14ac:dyDescent="0.2">
      <c r="A48" s="306">
        <v>62</v>
      </c>
      <c r="B48" s="307" t="s">
        <v>270</v>
      </c>
      <c r="C48" s="308"/>
      <c r="D48" s="113">
        <v>6.6413843958590704</v>
      </c>
      <c r="E48" s="115">
        <v>6935</v>
      </c>
      <c r="F48" s="114">
        <v>6958</v>
      </c>
      <c r="G48" s="114">
        <v>6935</v>
      </c>
      <c r="H48" s="114">
        <v>6855</v>
      </c>
      <c r="I48" s="140">
        <v>6888</v>
      </c>
      <c r="J48" s="115">
        <v>47</v>
      </c>
      <c r="K48" s="116">
        <v>0.68234610917537741</v>
      </c>
    </row>
    <row r="49" spans="1:11" ht="14.1" customHeight="1" x14ac:dyDescent="0.2">
      <c r="A49" s="306">
        <v>63</v>
      </c>
      <c r="B49" s="307" t="s">
        <v>271</v>
      </c>
      <c r="C49" s="308"/>
      <c r="D49" s="113">
        <v>2.2715737255915958</v>
      </c>
      <c r="E49" s="115">
        <v>2372</v>
      </c>
      <c r="F49" s="114">
        <v>2371</v>
      </c>
      <c r="G49" s="114">
        <v>2344</v>
      </c>
      <c r="H49" s="114">
        <v>2346</v>
      </c>
      <c r="I49" s="140">
        <v>2356</v>
      </c>
      <c r="J49" s="115">
        <v>16</v>
      </c>
      <c r="K49" s="116">
        <v>0.6791171477079796</v>
      </c>
    </row>
    <row r="50" spans="1:11" ht="14.1" customHeight="1" x14ac:dyDescent="0.2">
      <c r="A50" s="306" t="s">
        <v>272</v>
      </c>
      <c r="B50" s="307" t="s">
        <v>273</v>
      </c>
      <c r="C50" s="308"/>
      <c r="D50" s="113">
        <v>0.46733894523132319</v>
      </c>
      <c r="E50" s="115">
        <v>488</v>
      </c>
      <c r="F50" s="114">
        <v>498</v>
      </c>
      <c r="G50" s="114">
        <v>503</v>
      </c>
      <c r="H50" s="114">
        <v>482</v>
      </c>
      <c r="I50" s="140">
        <v>526</v>
      </c>
      <c r="J50" s="115">
        <v>-38</v>
      </c>
      <c r="K50" s="116">
        <v>-7.2243346007604563</v>
      </c>
    </row>
    <row r="51" spans="1:11" ht="14.1" customHeight="1" x14ac:dyDescent="0.2">
      <c r="A51" s="306" t="s">
        <v>274</v>
      </c>
      <c r="B51" s="307" t="s">
        <v>275</v>
      </c>
      <c r="C51" s="308"/>
      <c r="D51" s="113">
        <v>1.4010591739209546</v>
      </c>
      <c r="E51" s="115">
        <v>1463</v>
      </c>
      <c r="F51" s="114">
        <v>1441</v>
      </c>
      <c r="G51" s="114">
        <v>1399</v>
      </c>
      <c r="H51" s="114">
        <v>1427</v>
      </c>
      <c r="I51" s="140">
        <v>1383</v>
      </c>
      <c r="J51" s="115">
        <v>80</v>
      </c>
      <c r="K51" s="116">
        <v>5.7845263919016627</v>
      </c>
    </row>
    <row r="52" spans="1:11" ht="14.1" customHeight="1" x14ac:dyDescent="0.2">
      <c r="A52" s="306">
        <v>71</v>
      </c>
      <c r="B52" s="307" t="s">
        <v>276</v>
      </c>
      <c r="C52" s="308"/>
      <c r="D52" s="113">
        <v>22.344164487986134</v>
      </c>
      <c r="E52" s="115">
        <v>23332</v>
      </c>
      <c r="F52" s="114">
        <v>23249</v>
      </c>
      <c r="G52" s="114">
        <v>23168</v>
      </c>
      <c r="H52" s="114">
        <v>22650</v>
      </c>
      <c r="I52" s="140">
        <v>22841</v>
      </c>
      <c r="J52" s="115">
        <v>491</v>
      </c>
      <c r="K52" s="116">
        <v>2.1496431854997593</v>
      </c>
    </row>
    <row r="53" spans="1:11" ht="14.1" customHeight="1" x14ac:dyDescent="0.2">
      <c r="A53" s="306" t="s">
        <v>277</v>
      </c>
      <c r="B53" s="307" t="s">
        <v>278</v>
      </c>
      <c r="C53" s="308"/>
      <c r="D53" s="113">
        <v>7.1920399153426997</v>
      </c>
      <c r="E53" s="115">
        <v>7510</v>
      </c>
      <c r="F53" s="114">
        <v>7511</v>
      </c>
      <c r="G53" s="114">
        <v>7524</v>
      </c>
      <c r="H53" s="114">
        <v>7295</v>
      </c>
      <c r="I53" s="140">
        <v>7520</v>
      </c>
      <c r="J53" s="115">
        <v>-10</v>
      </c>
      <c r="K53" s="116">
        <v>-0.13297872340425532</v>
      </c>
    </row>
    <row r="54" spans="1:11" ht="14.1" customHeight="1" x14ac:dyDescent="0.2">
      <c r="A54" s="306" t="s">
        <v>279</v>
      </c>
      <c r="B54" s="307" t="s">
        <v>280</v>
      </c>
      <c r="C54" s="308"/>
      <c r="D54" s="113">
        <v>12.395016328133229</v>
      </c>
      <c r="E54" s="115">
        <v>12943</v>
      </c>
      <c r="F54" s="114">
        <v>12844</v>
      </c>
      <c r="G54" s="114">
        <v>12784</v>
      </c>
      <c r="H54" s="114">
        <v>12507</v>
      </c>
      <c r="I54" s="140">
        <v>12457</v>
      </c>
      <c r="J54" s="115">
        <v>486</v>
      </c>
      <c r="K54" s="116">
        <v>3.9014208878542185</v>
      </c>
    </row>
    <row r="55" spans="1:11" ht="14.1" customHeight="1" x14ac:dyDescent="0.2">
      <c r="A55" s="306">
        <v>72</v>
      </c>
      <c r="B55" s="307" t="s">
        <v>281</v>
      </c>
      <c r="C55" s="308"/>
      <c r="D55" s="113">
        <v>7.2734411660489746</v>
      </c>
      <c r="E55" s="115">
        <v>7595</v>
      </c>
      <c r="F55" s="114">
        <v>7626</v>
      </c>
      <c r="G55" s="114">
        <v>7675</v>
      </c>
      <c r="H55" s="114">
        <v>7426</v>
      </c>
      <c r="I55" s="140">
        <v>7511</v>
      </c>
      <c r="J55" s="115">
        <v>84</v>
      </c>
      <c r="K55" s="116">
        <v>1.1183597390493942</v>
      </c>
    </row>
    <row r="56" spans="1:11" ht="14.1" customHeight="1" x14ac:dyDescent="0.2">
      <c r="A56" s="306" t="s">
        <v>282</v>
      </c>
      <c r="B56" s="307" t="s">
        <v>283</v>
      </c>
      <c r="C56" s="308"/>
      <c r="D56" s="113">
        <v>2.8318058628053744</v>
      </c>
      <c r="E56" s="115">
        <v>2957</v>
      </c>
      <c r="F56" s="114">
        <v>2998</v>
      </c>
      <c r="G56" s="114">
        <v>3106</v>
      </c>
      <c r="H56" s="114">
        <v>2869</v>
      </c>
      <c r="I56" s="140">
        <v>2956</v>
      </c>
      <c r="J56" s="115">
        <v>1</v>
      </c>
      <c r="K56" s="116">
        <v>3.3829499323410013E-2</v>
      </c>
    </row>
    <row r="57" spans="1:11" ht="14.1" customHeight="1" x14ac:dyDescent="0.2">
      <c r="A57" s="306" t="s">
        <v>284</v>
      </c>
      <c r="B57" s="307" t="s">
        <v>285</v>
      </c>
      <c r="C57" s="308"/>
      <c r="D57" s="113">
        <v>2.3232874613344059</v>
      </c>
      <c r="E57" s="115">
        <v>2426</v>
      </c>
      <c r="F57" s="114">
        <v>2429</v>
      </c>
      <c r="G57" s="114">
        <v>2412</v>
      </c>
      <c r="H57" s="114">
        <v>2432</v>
      </c>
      <c r="I57" s="140">
        <v>2449</v>
      </c>
      <c r="J57" s="115">
        <v>-23</v>
      </c>
      <c r="K57" s="116">
        <v>-0.93915884034299713</v>
      </c>
    </row>
    <row r="58" spans="1:11" ht="14.1" customHeight="1" x14ac:dyDescent="0.2">
      <c r="A58" s="306">
        <v>73</v>
      </c>
      <c r="B58" s="307" t="s">
        <v>286</v>
      </c>
      <c r="C58" s="308"/>
      <c r="D58" s="113">
        <v>2.7331667001848285</v>
      </c>
      <c r="E58" s="115">
        <v>2854</v>
      </c>
      <c r="F58" s="114">
        <v>2814</v>
      </c>
      <c r="G58" s="114">
        <v>2816</v>
      </c>
      <c r="H58" s="114">
        <v>2799</v>
      </c>
      <c r="I58" s="140">
        <v>2782</v>
      </c>
      <c r="J58" s="115">
        <v>72</v>
      </c>
      <c r="K58" s="116">
        <v>2.5880661394680087</v>
      </c>
    </row>
    <row r="59" spans="1:11" ht="14.1" customHeight="1" x14ac:dyDescent="0.2">
      <c r="A59" s="306" t="s">
        <v>287</v>
      </c>
      <c r="B59" s="307" t="s">
        <v>288</v>
      </c>
      <c r="C59" s="308"/>
      <c r="D59" s="113">
        <v>2.1815535189281849</v>
      </c>
      <c r="E59" s="115">
        <v>2278</v>
      </c>
      <c r="F59" s="114">
        <v>2244</v>
      </c>
      <c r="G59" s="114">
        <v>2258</v>
      </c>
      <c r="H59" s="114">
        <v>2241</v>
      </c>
      <c r="I59" s="140">
        <v>2217</v>
      </c>
      <c r="J59" s="115">
        <v>61</v>
      </c>
      <c r="K59" s="116">
        <v>2.7514659449706813</v>
      </c>
    </row>
    <row r="60" spans="1:11" ht="14.1" customHeight="1" x14ac:dyDescent="0.2">
      <c r="A60" s="306">
        <v>81</v>
      </c>
      <c r="B60" s="307" t="s">
        <v>289</v>
      </c>
      <c r="C60" s="308"/>
      <c r="D60" s="113">
        <v>4.7720286149337774</v>
      </c>
      <c r="E60" s="115">
        <v>4983</v>
      </c>
      <c r="F60" s="114">
        <v>4978</v>
      </c>
      <c r="G60" s="114">
        <v>4943</v>
      </c>
      <c r="H60" s="114">
        <v>4888</v>
      </c>
      <c r="I60" s="140">
        <v>4862</v>
      </c>
      <c r="J60" s="115">
        <v>121</v>
      </c>
      <c r="K60" s="116">
        <v>2.4886877828054299</v>
      </c>
    </row>
    <row r="61" spans="1:11" ht="14.1" customHeight="1" x14ac:dyDescent="0.2">
      <c r="A61" s="306" t="s">
        <v>290</v>
      </c>
      <c r="B61" s="307" t="s">
        <v>291</v>
      </c>
      <c r="C61" s="308"/>
      <c r="D61" s="113">
        <v>1.5322588368240104</v>
      </c>
      <c r="E61" s="115">
        <v>1600</v>
      </c>
      <c r="F61" s="114">
        <v>1600</v>
      </c>
      <c r="G61" s="114">
        <v>1621</v>
      </c>
      <c r="H61" s="114">
        <v>1573</v>
      </c>
      <c r="I61" s="140">
        <v>1594</v>
      </c>
      <c r="J61" s="115">
        <v>6</v>
      </c>
      <c r="K61" s="116">
        <v>0.37641154328732745</v>
      </c>
    </row>
    <row r="62" spans="1:11" ht="14.1" customHeight="1" x14ac:dyDescent="0.2">
      <c r="A62" s="306" t="s">
        <v>292</v>
      </c>
      <c r="B62" s="307" t="s">
        <v>293</v>
      </c>
      <c r="C62" s="308"/>
      <c r="D62" s="113">
        <v>1.6366439700826463</v>
      </c>
      <c r="E62" s="115">
        <v>1709</v>
      </c>
      <c r="F62" s="114">
        <v>1720</v>
      </c>
      <c r="G62" s="114">
        <v>1686</v>
      </c>
      <c r="H62" s="114">
        <v>1693</v>
      </c>
      <c r="I62" s="140">
        <v>1705</v>
      </c>
      <c r="J62" s="115">
        <v>4</v>
      </c>
      <c r="K62" s="116">
        <v>0.23460410557184752</v>
      </c>
    </row>
    <row r="63" spans="1:11" ht="14.1" customHeight="1" x14ac:dyDescent="0.2">
      <c r="A63" s="306"/>
      <c r="B63" s="307" t="s">
        <v>294</v>
      </c>
      <c r="C63" s="308"/>
      <c r="D63" s="113">
        <v>1.4776721157621551</v>
      </c>
      <c r="E63" s="115">
        <v>1543</v>
      </c>
      <c r="F63" s="114">
        <v>1553</v>
      </c>
      <c r="G63" s="114">
        <v>1519</v>
      </c>
      <c r="H63" s="114">
        <v>1528</v>
      </c>
      <c r="I63" s="140">
        <v>1545</v>
      </c>
      <c r="J63" s="115">
        <v>-2</v>
      </c>
      <c r="K63" s="116">
        <v>-0.12944983818770225</v>
      </c>
    </row>
    <row r="64" spans="1:11" ht="14.1" customHeight="1" x14ac:dyDescent="0.2">
      <c r="A64" s="306" t="s">
        <v>295</v>
      </c>
      <c r="B64" s="307" t="s">
        <v>296</v>
      </c>
      <c r="C64" s="308"/>
      <c r="D64" s="113">
        <v>0.37923406211394262</v>
      </c>
      <c r="E64" s="115">
        <v>396</v>
      </c>
      <c r="F64" s="114">
        <v>385</v>
      </c>
      <c r="G64" s="114">
        <v>381</v>
      </c>
      <c r="H64" s="114">
        <v>375</v>
      </c>
      <c r="I64" s="140">
        <v>368</v>
      </c>
      <c r="J64" s="115">
        <v>28</v>
      </c>
      <c r="K64" s="116">
        <v>7.6086956521739131</v>
      </c>
    </row>
    <row r="65" spans="1:11" ht="14.1" customHeight="1" x14ac:dyDescent="0.2">
      <c r="A65" s="306" t="s">
        <v>297</v>
      </c>
      <c r="B65" s="307" t="s">
        <v>298</v>
      </c>
      <c r="C65" s="308"/>
      <c r="D65" s="113">
        <v>0.44148207735991801</v>
      </c>
      <c r="E65" s="115">
        <v>461</v>
      </c>
      <c r="F65" s="114">
        <v>461</v>
      </c>
      <c r="G65" s="114">
        <v>451</v>
      </c>
      <c r="H65" s="114">
        <v>448</v>
      </c>
      <c r="I65" s="140">
        <v>429</v>
      </c>
      <c r="J65" s="115">
        <v>32</v>
      </c>
      <c r="K65" s="116">
        <v>7.4592074592074589</v>
      </c>
    </row>
    <row r="66" spans="1:11" ht="14.1" customHeight="1" x14ac:dyDescent="0.2">
      <c r="A66" s="306">
        <v>82</v>
      </c>
      <c r="B66" s="307" t="s">
        <v>299</v>
      </c>
      <c r="C66" s="308"/>
      <c r="D66" s="113">
        <v>1.8521178690110227</v>
      </c>
      <c r="E66" s="115">
        <v>1934</v>
      </c>
      <c r="F66" s="114">
        <v>1941</v>
      </c>
      <c r="G66" s="114">
        <v>1952</v>
      </c>
      <c r="H66" s="114">
        <v>1910</v>
      </c>
      <c r="I66" s="140">
        <v>1905</v>
      </c>
      <c r="J66" s="115">
        <v>29</v>
      </c>
      <c r="K66" s="116">
        <v>1.5223097112860893</v>
      </c>
    </row>
    <row r="67" spans="1:11" ht="14.1" customHeight="1" x14ac:dyDescent="0.2">
      <c r="A67" s="306" t="s">
        <v>300</v>
      </c>
      <c r="B67" s="307" t="s">
        <v>301</v>
      </c>
      <c r="C67" s="308"/>
      <c r="D67" s="113">
        <v>1.0620469062736422</v>
      </c>
      <c r="E67" s="115">
        <v>1109</v>
      </c>
      <c r="F67" s="114">
        <v>1123</v>
      </c>
      <c r="G67" s="114">
        <v>1119</v>
      </c>
      <c r="H67" s="114">
        <v>1120</v>
      </c>
      <c r="I67" s="140">
        <v>1118</v>
      </c>
      <c r="J67" s="115">
        <v>-9</v>
      </c>
      <c r="K67" s="116">
        <v>-0.80500894454382832</v>
      </c>
    </row>
    <row r="68" spans="1:11" ht="14.1" customHeight="1" x14ac:dyDescent="0.2">
      <c r="A68" s="306" t="s">
        <v>302</v>
      </c>
      <c r="B68" s="307" t="s">
        <v>303</v>
      </c>
      <c r="C68" s="308"/>
      <c r="D68" s="113">
        <v>0.48553451891860833</v>
      </c>
      <c r="E68" s="115">
        <v>507</v>
      </c>
      <c r="F68" s="114">
        <v>506</v>
      </c>
      <c r="G68" s="114">
        <v>523</v>
      </c>
      <c r="H68" s="114">
        <v>498</v>
      </c>
      <c r="I68" s="140">
        <v>502</v>
      </c>
      <c r="J68" s="115">
        <v>5</v>
      </c>
      <c r="K68" s="116">
        <v>0.99601593625498008</v>
      </c>
    </row>
    <row r="69" spans="1:11" ht="14.1" customHeight="1" x14ac:dyDescent="0.2">
      <c r="A69" s="306">
        <v>83</v>
      </c>
      <c r="B69" s="307" t="s">
        <v>304</v>
      </c>
      <c r="C69" s="308"/>
      <c r="D69" s="113">
        <v>4.5316555099070106</v>
      </c>
      <c r="E69" s="115">
        <v>4732</v>
      </c>
      <c r="F69" s="114">
        <v>4711</v>
      </c>
      <c r="G69" s="114">
        <v>4652</v>
      </c>
      <c r="H69" s="114">
        <v>4590</v>
      </c>
      <c r="I69" s="140">
        <v>4579</v>
      </c>
      <c r="J69" s="115">
        <v>153</v>
      </c>
      <c r="K69" s="116">
        <v>3.3413409041275388</v>
      </c>
    </row>
    <row r="70" spans="1:11" ht="14.1" customHeight="1" x14ac:dyDescent="0.2">
      <c r="A70" s="306" t="s">
        <v>305</v>
      </c>
      <c r="B70" s="307" t="s">
        <v>306</v>
      </c>
      <c r="C70" s="308"/>
      <c r="D70" s="113">
        <v>3.8995987397171068</v>
      </c>
      <c r="E70" s="115">
        <v>4072</v>
      </c>
      <c r="F70" s="114">
        <v>4055</v>
      </c>
      <c r="G70" s="114">
        <v>3992</v>
      </c>
      <c r="H70" s="114">
        <v>3941</v>
      </c>
      <c r="I70" s="140">
        <v>3930</v>
      </c>
      <c r="J70" s="115">
        <v>142</v>
      </c>
      <c r="K70" s="116">
        <v>3.61323155216285</v>
      </c>
    </row>
    <row r="71" spans="1:11" ht="14.1" customHeight="1" x14ac:dyDescent="0.2">
      <c r="A71" s="306"/>
      <c r="B71" s="307" t="s">
        <v>307</v>
      </c>
      <c r="C71" s="308"/>
      <c r="D71" s="113">
        <v>2.488962948066002</v>
      </c>
      <c r="E71" s="115">
        <v>2599</v>
      </c>
      <c r="F71" s="114">
        <v>2592</v>
      </c>
      <c r="G71" s="114">
        <v>2556</v>
      </c>
      <c r="H71" s="114">
        <v>2500</v>
      </c>
      <c r="I71" s="140">
        <v>2520</v>
      </c>
      <c r="J71" s="115">
        <v>79</v>
      </c>
      <c r="K71" s="116">
        <v>3.1349206349206349</v>
      </c>
    </row>
    <row r="72" spans="1:11" ht="14.1" customHeight="1" x14ac:dyDescent="0.2">
      <c r="A72" s="306">
        <v>84</v>
      </c>
      <c r="B72" s="307" t="s">
        <v>308</v>
      </c>
      <c r="C72" s="308"/>
      <c r="D72" s="113">
        <v>1.2085691575449382</v>
      </c>
      <c r="E72" s="115">
        <v>1262</v>
      </c>
      <c r="F72" s="114">
        <v>1213</v>
      </c>
      <c r="G72" s="114">
        <v>1212</v>
      </c>
      <c r="H72" s="114">
        <v>1176</v>
      </c>
      <c r="I72" s="140">
        <v>1202</v>
      </c>
      <c r="J72" s="115">
        <v>60</v>
      </c>
      <c r="K72" s="116">
        <v>4.9916805324459235</v>
      </c>
    </row>
    <row r="73" spans="1:11" ht="14.1" customHeight="1" x14ac:dyDescent="0.2">
      <c r="A73" s="306" t="s">
        <v>309</v>
      </c>
      <c r="B73" s="307" t="s">
        <v>310</v>
      </c>
      <c r="C73" s="308"/>
      <c r="D73" s="113">
        <v>0.63301443196291929</v>
      </c>
      <c r="E73" s="115">
        <v>661</v>
      </c>
      <c r="F73" s="114">
        <v>637</v>
      </c>
      <c r="G73" s="114">
        <v>634</v>
      </c>
      <c r="H73" s="114">
        <v>613</v>
      </c>
      <c r="I73" s="140">
        <v>639</v>
      </c>
      <c r="J73" s="115">
        <v>22</v>
      </c>
      <c r="K73" s="116">
        <v>3.4428794992175273</v>
      </c>
    </row>
    <row r="74" spans="1:11" ht="14.1" customHeight="1" x14ac:dyDescent="0.2">
      <c r="A74" s="306" t="s">
        <v>311</v>
      </c>
      <c r="B74" s="307" t="s">
        <v>312</v>
      </c>
      <c r="C74" s="308"/>
      <c r="D74" s="113">
        <v>0.1168347363078308</v>
      </c>
      <c r="E74" s="115">
        <v>122</v>
      </c>
      <c r="F74" s="114">
        <v>118</v>
      </c>
      <c r="G74" s="114">
        <v>121</v>
      </c>
      <c r="H74" s="114">
        <v>114</v>
      </c>
      <c r="I74" s="140">
        <v>118</v>
      </c>
      <c r="J74" s="115">
        <v>4</v>
      </c>
      <c r="K74" s="116">
        <v>3.3898305084745761</v>
      </c>
    </row>
    <row r="75" spans="1:11" ht="14.1" customHeight="1" x14ac:dyDescent="0.2">
      <c r="A75" s="306" t="s">
        <v>313</v>
      </c>
      <c r="B75" s="307" t="s">
        <v>314</v>
      </c>
      <c r="C75" s="308"/>
      <c r="D75" s="113">
        <v>5.0756073969795347E-2</v>
      </c>
      <c r="E75" s="115">
        <v>53</v>
      </c>
      <c r="F75" s="114">
        <v>54</v>
      </c>
      <c r="G75" s="114">
        <v>55</v>
      </c>
      <c r="H75" s="114">
        <v>62</v>
      </c>
      <c r="I75" s="140">
        <v>60</v>
      </c>
      <c r="J75" s="115">
        <v>-7</v>
      </c>
      <c r="K75" s="116">
        <v>-11.666666666666666</v>
      </c>
    </row>
    <row r="76" spans="1:11" ht="14.1" customHeight="1" x14ac:dyDescent="0.2">
      <c r="A76" s="306">
        <v>91</v>
      </c>
      <c r="B76" s="307" t="s">
        <v>315</v>
      </c>
      <c r="C76" s="308"/>
      <c r="D76" s="113">
        <v>0.29687514963465206</v>
      </c>
      <c r="E76" s="115">
        <v>310</v>
      </c>
      <c r="F76" s="114">
        <v>301</v>
      </c>
      <c r="G76" s="114">
        <v>295</v>
      </c>
      <c r="H76" s="114">
        <v>290</v>
      </c>
      <c r="I76" s="140">
        <v>289</v>
      </c>
      <c r="J76" s="115">
        <v>21</v>
      </c>
      <c r="K76" s="116">
        <v>7.2664359861591699</v>
      </c>
    </row>
    <row r="77" spans="1:11" ht="14.1" customHeight="1" x14ac:dyDescent="0.2">
      <c r="A77" s="306">
        <v>92</v>
      </c>
      <c r="B77" s="307" t="s">
        <v>316</v>
      </c>
      <c r="C77" s="308"/>
      <c r="D77" s="113">
        <v>2.8203139215291944</v>
      </c>
      <c r="E77" s="115">
        <v>2945</v>
      </c>
      <c r="F77" s="114">
        <v>2916</v>
      </c>
      <c r="G77" s="114">
        <v>2917</v>
      </c>
      <c r="H77" s="114">
        <v>2939</v>
      </c>
      <c r="I77" s="140">
        <v>2919</v>
      </c>
      <c r="J77" s="115">
        <v>26</v>
      </c>
      <c r="K77" s="116">
        <v>0.89071599862966766</v>
      </c>
    </row>
    <row r="78" spans="1:11" ht="14.1" customHeight="1" x14ac:dyDescent="0.2">
      <c r="A78" s="306">
        <v>93</v>
      </c>
      <c r="B78" s="307" t="s">
        <v>317</v>
      </c>
      <c r="C78" s="308"/>
      <c r="D78" s="113">
        <v>0.22600817843154156</v>
      </c>
      <c r="E78" s="115">
        <v>236</v>
      </c>
      <c r="F78" s="114">
        <v>248</v>
      </c>
      <c r="G78" s="114">
        <v>248</v>
      </c>
      <c r="H78" s="114">
        <v>239</v>
      </c>
      <c r="I78" s="140">
        <v>240</v>
      </c>
      <c r="J78" s="115">
        <v>-4</v>
      </c>
      <c r="K78" s="116">
        <v>-1.6666666666666667</v>
      </c>
    </row>
    <row r="79" spans="1:11" ht="14.1" customHeight="1" x14ac:dyDescent="0.2">
      <c r="A79" s="306">
        <v>94</v>
      </c>
      <c r="B79" s="307" t="s">
        <v>318</v>
      </c>
      <c r="C79" s="308"/>
      <c r="D79" s="113" t="s">
        <v>513</v>
      </c>
      <c r="E79" s="115" t="s">
        <v>513</v>
      </c>
      <c r="F79" s="114">
        <v>97</v>
      </c>
      <c r="G79" s="114">
        <v>102</v>
      </c>
      <c r="H79" s="114">
        <v>102</v>
      </c>
      <c r="I79" s="140">
        <v>104</v>
      </c>
      <c r="J79" s="115" t="s">
        <v>513</v>
      </c>
      <c r="K79" s="116" t="s">
        <v>513</v>
      </c>
    </row>
    <row r="80" spans="1:11" ht="14.1" customHeight="1" x14ac:dyDescent="0.2">
      <c r="A80" s="306" t="s">
        <v>319</v>
      </c>
      <c r="B80" s="307" t="s">
        <v>320</v>
      </c>
      <c r="C80" s="308"/>
      <c r="D80" s="113" t="s">
        <v>513</v>
      </c>
      <c r="E80" s="115" t="s">
        <v>513</v>
      </c>
      <c r="F80" s="114">
        <v>3</v>
      </c>
      <c r="G80" s="114">
        <v>3</v>
      </c>
      <c r="H80" s="114">
        <v>4</v>
      </c>
      <c r="I80" s="140">
        <v>4</v>
      </c>
      <c r="J80" s="115" t="s">
        <v>513</v>
      </c>
      <c r="K80" s="116" t="s">
        <v>513</v>
      </c>
    </row>
    <row r="81" spans="1:11" ht="14.1" customHeight="1" x14ac:dyDescent="0.2">
      <c r="A81" s="310" t="s">
        <v>321</v>
      </c>
      <c r="B81" s="311" t="s">
        <v>224</v>
      </c>
      <c r="C81" s="312"/>
      <c r="D81" s="125">
        <v>0.40700625353137782</v>
      </c>
      <c r="E81" s="143">
        <v>425</v>
      </c>
      <c r="F81" s="144">
        <v>425</v>
      </c>
      <c r="G81" s="144">
        <v>425</v>
      </c>
      <c r="H81" s="144">
        <v>400</v>
      </c>
      <c r="I81" s="145">
        <v>391</v>
      </c>
      <c r="J81" s="143">
        <v>34</v>
      </c>
      <c r="K81" s="146">
        <v>8.695652173913043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19681</v>
      </c>
      <c r="E12" s="114">
        <v>20568</v>
      </c>
      <c r="F12" s="114">
        <v>20446</v>
      </c>
      <c r="G12" s="114">
        <v>20493</v>
      </c>
      <c r="H12" s="140">
        <v>20041</v>
      </c>
      <c r="I12" s="115">
        <v>-360</v>
      </c>
      <c r="J12" s="116">
        <v>-1.7963175490244998</v>
      </c>
      <c r="K12"/>
      <c r="L12"/>
      <c r="M12"/>
      <c r="N12"/>
      <c r="O12"/>
      <c r="P12"/>
    </row>
    <row r="13" spans="1:16" s="110" customFormat="1" ht="14.45" customHeight="1" x14ac:dyDescent="0.2">
      <c r="A13" s="120" t="s">
        <v>105</v>
      </c>
      <c r="B13" s="119" t="s">
        <v>106</v>
      </c>
      <c r="C13" s="113">
        <v>41.608658096641427</v>
      </c>
      <c r="D13" s="115">
        <v>8189</v>
      </c>
      <c r="E13" s="114">
        <v>8584</v>
      </c>
      <c r="F13" s="114">
        <v>8527</v>
      </c>
      <c r="G13" s="114">
        <v>8492</v>
      </c>
      <c r="H13" s="140">
        <v>8283</v>
      </c>
      <c r="I13" s="115">
        <v>-94</v>
      </c>
      <c r="J13" s="116">
        <v>-1.1348545213087047</v>
      </c>
      <c r="K13"/>
      <c r="L13"/>
      <c r="M13"/>
      <c r="N13"/>
      <c r="O13"/>
      <c r="P13"/>
    </row>
    <row r="14" spans="1:16" s="110" customFormat="1" ht="14.45" customHeight="1" x14ac:dyDescent="0.2">
      <c r="A14" s="120"/>
      <c r="B14" s="119" t="s">
        <v>107</v>
      </c>
      <c r="C14" s="113">
        <v>58.391341903358573</v>
      </c>
      <c r="D14" s="115">
        <v>11492</v>
      </c>
      <c r="E14" s="114">
        <v>11984</v>
      </c>
      <c r="F14" s="114">
        <v>11919</v>
      </c>
      <c r="G14" s="114">
        <v>12001</v>
      </c>
      <c r="H14" s="140">
        <v>11758</v>
      </c>
      <c r="I14" s="115">
        <v>-266</v>
      </c>
      <c r="J14" s="116">
        <v>-2.26228950501786</v>
      </c>
      <c r="K14"/>
      <c r="L14"/>
      <c r="M14"/>
      <c r="N14"/>
      <c r="O14"/>
      <c r="P14"/>
    </row>
    <row r="15" spans="1:16" s="110" customFormat="1" ht="14.45" customHeight="1" x14ac:dyDescent="0.2">
      <c r="A15" s="118" t="s">
        <v>105</v>
      </c>
      <c r="B15" s="121" t="s">
        <v>108</v>
      </c>
      <c r="C15" s="113">
        <v>17.991971952644683</v>
      </c>
      <c r="D15" s="115">
        <v>3541</v>
      </c>
      <c r="E15" s="114">
        <v>3798</v>
      </c>
      <c r="F15" s="114">
        <v>3826</v>
      </c>
      <c r="G15" s="114">
        <v>3837</v>
      </c>
      <c r="H15" s="140">
        <v>3640</v>
      </c>
      <c r="I15" s="115">
        <v>-99</v>
      </c>
      <c r="J15" s="116">
        <v>-2.7197802197802199</v>
      </c>
      <c r="K15"/>
      <c r="L15"/>
      <c r="M15"/>
      <c r="N15"/>
      <c r="O15"/>
      <c r="P15"/>
    </row>
    <row r="16" spans="1:16" s="110" customFormat="1" ht="14.45" customHeight="1" x14ac:dyDescent="0.2">
      <c r="A16" s="118"/>
      <c r="B16" s="121" t="s">
        <v>109</v>
      </c>
      <c r="C16" s="113">
        <v>51.349016818251108</v>
      </c>
      <c r="D16" s="115">
        <v>10106</v>
      </c>
      <c r="E16" s="114">
        <v>10544</v>
      </c>
      <c r="F16" s="114">
        <v>10455</v>
      </c>
      <c r="G16" s="114">
        <v>10519</v>
      </c>
      <c r="H16" s="140">
        <v>10443</v>
      </c>
      <c r="I16" s="115">
        <v>-337</v>
      </c>
      <c r="J16" s="116">
        <v>-3.227042037728622</v>
      </c>
      <c r="K16"/>
      <c r="L16"/>
      <c r="M16"/>
      <c r="N16"/>
      <c r="O16"/>
      <c r="P16"/>
    </row>
    <row r="17" spans="1:16" s="110" customFormat="1" ht="14.45" customHeight="1" x14ac:dyDescent="0.2">
      <c r="A17" s="118"/>
      <c r="B17" s="121" t="s">
        <v>110</v>
      </c>
      <c r="C17" s="113">
        <v>17.239977643412427</v>
      </c>
      <c r="D17" s="115">
        <v>3393</v>
      </c>
      <c r="E17" s="114">
        <v>3472</v>
      </c>
      <c r="F17" s="114">
        <v>3428</v>
      </c>
      <c r="G17" s="114">
        <v>3445</v>
      </c>
      <c r="H17" s="140">
        <v>3328</v>
      </c>
      <c r="I17" s="115">
        <v>65</v>
      </c>
      <c r="J17" s="116">
        <v>1.953125</v>
      </c>
      <c r="K17"/>
      <c r="L17"/>
      <c r="M17"/>
      <c r="N17"/>
      <c r="O17"/>
      <c r="P17"/>
    </row>
    <row r="18" spans="1:16" s="110" customFormat="1" ht="14.45" customHeight="1" x14ac:dyDescent="0.2">
      <c r="A18" s="120"/>
      <c r="B18" s="121" t="s">
        <v>111</v>
      </c>
      <c r="C18" s="113">
        <v>13.419033585691784</v>
      </c>
      <c r="D18" s="115">
        <v>2641</v>
      </c>
      <c r="E18" s="114">
        <v>2754</v>
      </c>
      <c r="F18" s="114">
        <v>2737</v>
      </c>
      <c r="G18" s="114">
        <v>2692</v>
      </c>
      <c r="H18" s="140">
        <v>2630</v>
      </c>
      <c r="I18" s="115">
        <v>11</v>
      </c>
      <c r="J18" s="116">
        <v>0.41825095057034223</v>
      </c>
      <c r="K18"/>
      <c r="L18"/>
      <c r="M18"/>
      <c r="N18"/>
      <c r="O18"/>
      <c r="P18"/>
    </row>
    <row r="19" spans="1:16" s="110" customFormat="1" ht="14.45" customHeight="1" x14ac:dyDescent="0.2">
      <c r="A19" s="120"/>
      <c r="B19" s="121" t="s">
        <v>112</v>
      </c>
      <c r="C19" s="113">
        <v>1.0975052080686958</v>
      </c>
      <c r="D19" s="115">
        <v>216</v>
      </c>
      <c r="E19" s="114">
        <v>226</v>
      </c>
      <c r="F19" s="114">
        <v>229</v>
      </c>
      <c r="G19" s="114">
        <v>198</v>
      </c>
      <c r="H19" s="140">
        <v>218</v>
      </c>
      <c r="I19" s="115">
        <v>-2</v>
      </c>
      <c r="J19" s="116">
        <v>-0.91743119266055051</v>
      </c>
      <c r="K19"/>
      <c r="L19"/>
      <c r="M19"/>
      <c r="N19"/>
      <c r="O19"/>
      <c r="P19"/>
    </row>
    <row r="20" spans="1:16" s="110" customFormat="1" ht="14.45" customHeight="1" x14ac:dyDescent="0.2">
      <c r="A20" s="120" t="s">
        <v>113</v>
      </c>
      <c r="B20" s="119" t="s">
        <v>116</v>
      </c>
      <c r="C20" s="113">
        <v>77.028606270006605</v>
      </c>
      <c r="D20" s="115">
        <v>15160</v>
      </c>
      <c r="E20" s="114">
        <v>15873</v>
      </c>
      <c r="F20" s="114">
        <v>15775</v>
      </c>
      <c r="G20" s="114">
        <v>15852</v>
      </c>
      <c r="H20" s="140">
        <v>15504</v>
      </c>
      <c r="I20" s="115">
        <v>-344</v>
      </c>
      <c r="J20" s="116">
        <v>-2.2187822497420022</v>
      </c>
      <c r="K20"/>
      <c r="L20"/>
      <c r="M20"/>
      <c r="N20"/>
      <c r="O20"/>
      <c r="P20"/>
    </row>
    <row r="21" spans="1:16" s="110" customFormat="1" ht="14.45" customHeight="1" x14ac:dyDescent="0.2">
      <c r="A21" s="123"/>
      <c r="B21" s="124" t="s">
        <v>117</v>
      </c>
      <c r="C21" s="125">
        <v>22.590315532747319</v>
      </c>
      <c r="D21" s="143">
        <v>4446</v>
      </c>
      <c r="E21" s="144">
        <v>4623</v>
      </c>
      <c r="F21" s="144">
        <v>4599</v>
      </c>
      <c r="G21" s="144">
        <v>4558</v>
      </c>
      <c r="H21" s="145">
        <v>4459</v>
      </c>
      <c r="I21" s="143">
        <v>-13</v>
      </c>
      <c r="J21" s="146">
        <v>-0.29154518950437319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570925</v>
      </c>
      <c r="E23" s="114">
        <v>596609</v>
      </c>
      <c r="F23" s="114">
        <v>594160</v>
      </c>
      <c r="G23" s="114">
        <v>596222</v>
      </c>
      <c r="H23" s="140">
        <v>586448</v>
      </c>
      <c r="I23" s="115">
        <v>-15523</v>
      </c>
      <c r="J23" s="116">
        <v>-2.6469525004774508</v>
      </c>
      <c r="K23"/>
      <c r="L23"/>
      <c r="M23"/>
      <c r="N23"/>
      <c r="O23"/>
      <c r="P23"/>
    </row>
    <row r="24" spans="1:16" s="110" customFormat="1" ht="14.45" customHeight="1" x14ac:dyDescent="0.2">
      <c r="A24" s="120" t="s">
        <v>105</v>
      </c>
      <c r="B24" s="119" t="s">
        <v>106</v>
      </c>
      <c r="C24" s="113">
        <v>41.404212462232344</v>
      </c>
      <c r="D24" s="115">
        <v>236387</v>
      </c>
      <c r="E24" s="114">
        <v>246418</v>
      </c>
      <c r="F24" s="114">
        <v>245289</v>
      </c>
      <c r="G24" s="114">
        <v>244979</v>
      </c>
      <c r="H24" s="140">
        <v>239947</v>
      </c>
      <c r="I24" s="115">
        <v>-3560</v>
      </c>
      <c r="J24" s="116">
        <v>-1.4836609751320082</v>
      </c>
      <c r="K24"/>
      <c r="L24"/>
      <c r="M24"/>
      <c r="N24"/>
      <c r="O24"/>
      <c r="P24"/>
    </row>
    <row r="25" spans="1:16" s="110" customFormat="1" ht="14.45" customHeight="1" x14ac:dyDescent="0.2">
      <c r="A25" s="120"/>
      <c r="B25" s="119" t="s">
        <v>107</v>
      </c>
      <c r="C25" s="113">
        <v>58.595787537767656</v>
      </c>
      <c r="D25" s="115">
        <v>334538</v>
      </c>
      <c r="E25" s="114">
        <v>350191</v>
      </c>
      <c r="F25" s="114">
        <v>348871</v>
      </c>
      <c r="G25" s="114">
        <v>351243</v>
      </c>
      <c r="H25" s="140">
        <v>346501</v>
      </c>
      <c r="I25" s="115">
        <v>-11963</v>
      </c>
      <c r="J25" s="116">
        <v>-3.4525152885561656</v>
      </c>
      <c r="K25"/>
      <c r="L25"/>
      <c r="M25"/>
      <c r="N25"/>
      <c r="O25"/>
      <c r="P25"/>
    </row>
    <row r="26" spans="1:16" s="110" customFormat="1" ht="14.45" customHeight="1" x14ac:dyDescent="0.2">
      <c r="A26" s="118" t="s">
        <v>105</v>
      </c>
      <c r="B26" s="121" t="s">
        <v>108</v>
      </c>
      <c r="C26" s="113">
        <v>17.961903927836406</v>
      </c>
      <c r="D26" s="115">
        <v>102549</v>
      </c>
      <c r="E26" s="114">
        <v>110374</v>
      </c>
      <c r="F26" s="114">
        <v>108668</v>
      </c>
      <c r="G26" s="114">
        <v>111760</v>
      </c>
      <c r="H26" s="140">
        <v>105818</v>
      </c>
      <c r="I26" s="115">
        <v>-3269</v>
      </c>
      <c r="J26" s="116">
        <v>-3.0892664764028805</v>
      </c>
      <c r="K26"/>
      <c r="L26"/>
      <c r="M26"/>
      <c r="N26"/>
      <c r="O26"/>
      <c r="P26"/>
    </row>
    <row r="27" spans="1:16" s="110" customFormat="1" ht="14.45" customHeight="1" x14ac:dyDescent="0.2">
      <c r="A27" s="118"/>
      <c r="B27" s="121" t="s">
        <v>109</v>
      </c>
      <c r="C27" s="113">
        <v>49.587073608617594</v>
      </c>
      <c r="D27" s="115">
        <v>283105</v>
      </c>
      <c r="E27" s="114">
        <v>296957</v>
      </c>
      <c r="F27" s="114">
        <v>297040</v>
      </c>
      <c r="G27" s="114">
        <v>297480</v>
      </c>
      <c r="H27" s="140">
        <v>296166</v>
      </c>
      <c r="I27" s="115">
        <v>-13061</v>
      </c>
      <c r="J27" s="116">
        <v>-4.4100268092893851</v>
      </c>
      <c r="K27"/>
      <c r="L27"/>
      <c r="M27"/>
      <c r="N27"/>
      <c r="O27"/>
      <c r="P27"/>
    </row>
    <row r="28" spans="1:16" s="110" customFormat="1" ht="14.45" customHeight="1" x14ac:dyDescent="0.2">
      <c r="A28" s="118"/>
      <c r="B28" s="121" t="s">
        <v>110</v>
      </c>
      <c r="C28" s="113">
        <v>17.827560537723869</v>
      </c>
      <c r="D28" s="115">
        <v>101782</v>
      </c>
      <c r="E28" s="114">
        <v>103791</v>
      </c>
      <c r="F28" s="114">
        <v>103722</v>
      </c>
      <c r="G28" s="114">
        <v>103225</v>
      </c>
      <c r="H28" s="140">
        <v>102339</v>
      </c>
      <c r="I28" s="115">
        <v>-557</v>
      </c>
      <c r="J28" s="116">
        <v>-0.54426953556317725</v>
      </c>
      <c r="K28"/>
      <c r="L28"/>
      <c r="M28"/>
      <c r="N28"/>
      <c r="O28"/>
      <c r="P28"/>
    </row>
    <row r="29" spans="1:16" s="110" customFormat="1" ht="14.45" customHeight="1" x14ac:dyDescent="0.2">
      <c r="A29" s="118"/>
      <c r="B29" s="121" t="s">
        <v>111</v>
      </c>
      <c r="C29" s="113">
        <v>14.623461925822131</v>
      </c>
      <c r="D29" s="115">
        <v>83489</v>
      </c>
      <c r="E29" s="114">
        <v>85486</v>
      </c>
      <c r="F29" s="114">
        <v>84729</v>
      </c>
      <c r="G29" s="114">
        <v>83755</v>
      </c>
      <c r="H29" s="140">
        <v>82124</v>
      </c>
      <c r="I29" s="115">
        <v>1365</v>
      </c>
      <c r="J29" s="116">
        <v>1.6621206955335834</v>
      </c>
      <c r="K29"/>
      <c r="L29"/>
      <c r="M29"/>
      <c r="N29"/>
      <c r="O29"/>
      <c r="P29"/>
    </row>
    <row r="30" spans="1:16" s="110" customFormat="1" ht="14.45" customHeight="1" x14ac:dyDescent="0.2">
      <c r="A30" s="120"/>
      <c r="B30" s="121" t="s">
        <v>112</v>
      </c>
      <c r="C30" s="113">
        <v>1.3704076717607392</v>
      </c>
      <c r="D30" s="115">
        <v>7824</v>
      </c>
      <c r="E30" s="114">
        <v>7963</v>
      </c>
      <c r="F30" s="114">
        <v>8249</v>
      </c>
      <c r="G30" s="114">
        <v>7184</v>
      </c>
      <c r="H30" s="140">
        <v>6838</v>
      </c>
      <c r="I30" s="115">
        <v>986</v>
      </c>
      <c r="J30" s="116">
        <v>14.41942088329921</v>
      </c>
      <c r="K30"/>
      <c r="L30"/>
      <c r="M30"/>
      <c r="N30"/>
      <c r="O30"/>
      <c r="P30"/>
    </row>
    <row r="31" spans="1:16" s="110" customFormat="1" ht="14.45" customHeight="1" x14ac:dyDescent="0.2">
      <c r="A31" s="120" t="s">
        <v>113</v>
      </c>
      <c r="B31" s="119" t="s">
        <v>116</v>
      </c>
      <c r="C31" s="113">
        <v>81.875027367867929</v>
      </c>
      <c r="D31" s="115">
        <v>467445</v>
      </c>
      <c r="E31" s="114">
        <v>488333</v>
      </c>
      <c r="F31" s="114">
        <v>487098</v>
      </c>
      <c r="G31" s="114">
        <v>489676</v>
      </c>
      <c r="H31" s="140">
        <v>481995</v>
      </c>
      <c r="I31" s="115">
        <v>-14550</v>
      </c>
      <c r="J31" s="116">
        <v>-3.0187035135219245</v>
      </c>
      <c r="K31"/>
      <c r="L31"/>
      <c r="M31"/>
      <c r="N31"/>
      <c r="O31"/>
      <c r="P31"/>
    </row>
    <row r="32" spans="1:16" s="110" customFormat="1" ht="14.45" customHeight="1" x14ac:dyDescent="0.2">
      <c r="A32" s="123"/>
      <c r="B32" s="124" t="s">
        <v>117</v>
      </c>
      <c r="C32" s="125">
        <v>17.851031221263739</v>
      </c>
      <c r="D32" s="143">
        <v>101916</v>
      </c>
      <c r="E32" s="144">
        <v>106630</v>
      </c>
      <c r="F32" s="144">
        <v>105434</v>
      </c>
      <c r="G32" s="144">
        <v>104846</v>
      </c>
      <c r="H32" s="145">
        <v>102797</v>
      </c>
      <c r="I32" s="143">
        <v>-881</v>
      </c>
      <c r="J32" s="146">
        <v>-0.85702890162164269</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19517</v>
      </c>
      <c r="E56" s="114">
        <v>20373</v>
      </c>
      <c r="F56" s="114">
        <v>20259</v>
      </c>
      <c r="G56" s="114">
        <v>20193</v>
      </c>
      <c r="H56" s="140">
        <v>19750</v>
      </c>
      <c r="I56" s="115">
        <v>-233</v>
      </c>
      <c r="J56" s="116">
        <v>-1.179746835443038</v>
      </c>
      <c r="K56"/>
      <c r="L56"/>
      <c r="M56"/>
      <c r="N56"/>
      <c r="O56"/>
      <c r="P56"/>
    </row>
    <row r="57" spans="1:16" s="110" customFormat="1" ht="14.45" customHeight="1" x14ac:dyDescent="0.2">
      <c r="A57" s="120" t="s">
        <v>105</v>
      </c>
      <c r="B57" s="119" t="s">
        <v>106</v>
      </c>
      <c r="C57" s="113">
        <v>41.937797817287496</v>
      </c>
      <c r="D57" s="115">
        <v>8185</v>
      </c>
      <c r="E57" s="114">
        <v>8540</v>
      </c>
      <c r="F57" s="114">
        <v>8517</v>
      </c>
      <c r="G57" s="114">
        <v>8440</v>
      </c>
      <c r="H57" s="140">
        <v>8242</v>
      </c>
      <c r="I57" s="115">
        <v>-57</v>
      </c>
      <c r="J57" s="116">
        <v>-0.69157971366173254</v>
      </c>
    </row>
    <row r="58" spans="1:16" s="110" customFormat="1" ht="14.45" customHeight="1" x14ac:dyDescent="0.2">
      <c r="A58" s="120"/>
      <c r="B58" s="119" t="s">
        <v>107</v>
      </c>
      <c r="C58" s="113">
        <v>58.062202182712504</v>
      </c>
      <c r="D58" s="115">
        <v>11332</v>
      </c>
      <c r="E58" s="114">
        <v>11833</v>
      </c>
      <c r="F58" s="114">
        <v>11742</v>
      </c>
      <c r="G58" s="114">
        <v>11753</v>
      </c>
      <c r="H58" s="140">
        <v>11508</v>
      </c>
      <c r="I58" s="115">
        <v>-176</v>
      </c>
      <c r="J58" s="116">
        <v>-1.5293708724365658</v>
      </c>
    </row>
    <row r="59" spans="1:16" s="110" customFormat="1" ht="14.45" customHeight="1" x14ac:dyDescent="0.2">
      <c r="A59" s="118" t="s">
        <v>105</v>
      </c>
      <c r="B59" s="121" t="s">
        <v>108</v>
      </c>
      <c r="C59" s="113">
        <v>19.736639852436337</v>
      </c>
      <c r="D59" s="115">
        <v>3852</v>
      </c>
      <c r="E59" s="114">
        <v>4087</v>
      </c>
      <c r="F59" s="114">
        <v>4029</v>
      </c>
      <c r="G59" s="114">
        <v>3984</v>
      </c>
      <c r="H59" s="140">
        <v>3744</v>
      </c>
      <c r="I59" s="115">
        <v>108</v>
      </c>
      <c r="J59" s="116">
        <v>2.8846153846153846</v>
      </c>
    </row>
    <row r="60" spans="1:16" s="110" customFormat="1" ht="14.45" customHeight="1" x14ac:dyDescent="0.2">
      <c r="A60" s="118"/>
      <c r="B60" s="121" t="s">
        <v>109</v>
      </c>
      <c r="C60" s="113">
        <v>50.13065532612594</v>
      </c>
      <c r="D60" s="115">
        <v>9784</v>
      </c>
      <c r="E60" s="114">
        <v>10231</v>
      </c>
      <c r="F60" s="114">
        <v>10201</v>
      </c>
      <c r="G60" s="114">
        <v>10211</v>
      </c>
      <c r="H60" s="140">
        <v>10157</v>
      </c>
      <c r="I60" s="115">
        <v>-373</v>
      </c>
      <c r="J60" s="116">
        <v>-3.672344196120902</v>
      </c>
    </row>
    <row r="61" spans="1:16" s="110" customFormat="1" ht="14.45" customHeight="1" x14ac:dyDescent="0.2">
      <c r="A61" s="118"/>
      <c r="B61" s="121" t="s">
        <v>110</v>
      </c>
      <c r="C61" s="113">
        <v>16.672644361326025</v>
      </c>
      <c r="D61" s="115">
        <v>3254</v>
      </c>
      <c r="E61" s="114">
        <v>3331</v>
      </c>
      <c r="F61" s="114">
        <v>3302</v>
      </c>
      <c r="G61" s="114">
        <v>3294</v>
      </c>
      <c r="H61" s="140">
        <v>3204</v>
      </c>
      <c r="I61" s="115">
        <v>50</v>
      </c>
      <c r="J61" s="116">
        <v>1.5605493133583022</v>
      </c>
    </row>
    <row r="62" spans="1:16" s="110" customFormat="1" ht="14.45" customHeight="1" x14ac:dyDescent="0.2">
      <c r="A62" s="120"/>
      <c r="B62" s="121" t="s">
        <v>111</v>
      </c>
      <c r="C62" s="113">
        <v>13.460060460111697</v>
      </c>
      <c r="D62" s="115">
        <v>2627</v>
      </c>
      <c r="E62" s="114">
        <v>2724</v>
      </c>
      <c r="F62" s="114">
        <v>2727</v>
      </c>
      <c r="G62" s="114">
        <v>2704</v>
      </c>
      <c r="H62" s="140">
        <v>2645</v>
      </c>
      <c r="I62" s="115">
        <v>-18</v>
      </c>
      <c r="J62" s="116">
        <v>-0.6805293005671077</v>
      </c>
    </row>
    <row r="63" spans="1:16" s="110" customFormat="1" ht="14.45" customHeight="1" x14ac:dyDescent="0.2">
      <c r="A63" s="120"/>
      <c r="B63" s="121" t="s">
        <v>112</v>
      </c>
      <c r="C63" s="113">
        <v>1.0042527027719423</v>
      </c>
      <c r="D63" s="115">
        <v>196</v>
      </c>
      <c r="E63" s="114">
        <v>221</v>
      </c>
      <c r="F63" s="114">
        <v>227</v>
      </c>
      <c r="G63" s="114">
        <v>188</v>
      </c>
      <c r="H63" s="140">
        <v>183</v>
      </c>
      <c r="I63" s="115">
        <v>13</v>
      </c>
      <c r="J63" s="116">
        <v>7.1038251366120218</v>
      </c>
    </row>
    <row r="64" spans="1:16" s="110" customFormat="1" ht="14.45" customHeight="1" x14ac:dyDescent="0.2">
      <c r="A64" s="120" t="s">
        <v>113</v>
      </c>
      <c r="B64" s="119" t="s">
        <v>116</v>
      </c>
      <c r="C64" s="113">
        <v>77.768099605472159</v>
      </c>
      <c r="D64" s="115">
        <v>15178</v>
      </c>
      <c r="E64" s="114">
        <v>15900</v>
      </c>
      <c r="F64" s="114">
        <v>15864</v>
      </c>
      <c r="G64" s="114">
        <v>15809</v>
      </c>
      <c r="H64" s="140">
        <v>15513</v>
      </c>
      <c r="I64" s="115">
        <v>-335</v>
      </c>
      <c r="J64" s="116">
        <v>-2.1594791465222718</v>
      </c>
    </row>
    <row r="65" spans="1:10" s="110" customFormat="1" ht="14.45" customHeight="1" x14ac:dyDescent="0.2">
      <c r="A65" s="123"/>
      <c r="B65" s="124" t="s">
        <v>117</v>
      </c>
      <c r="C65" s="125">
        <v>21.847620023569196</v>
      </c>
      <c r="D65" s="143">
        <v>4264</v>
      </c>
      <c r="E65" s="144">
        <v>4400</v>
      </c>
      <c r="F65" s="144">
        <v>4323</v>
      </c>
      <c r="G65" s="144">
        <v>4308</v>
      </c>
      <c r="H65" s="145">
        <v>4170</v>
      </c>
      <c r="I65" s="143">
        <v>94</v>
      </c>
      <c r="J65" s="146">
        <v>2.2541966426858515</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19681</v>
      </c>
      <c r="G11" s="114">
        <v>20568</v>
      </c>
      <c r="H11" s="114">
        <v>20446</v>
      </c>
      <c r="I11" s="114">
        <v>20493</v>
      </c>
      <c r="J11" s="140">
        <v>20041</v>
      </c>
      <c r="K11" s="114">
        <v>-360</v>
      </c>
      <c r="L11" s="116">
        <v>-1.7963175490244998</v>
      </c>
    </row>
    <row r="12" spans="1:17" s="110" customFormat="1" ht="24" customHeight="1" x14ac:dyDescent="0.2">
      <c r="A12" s="604" t="s">
        <v>185</v>
      </c>
      <c r="B12" s="605"/>
      <c r="C12" s="605"/>
      <c r="D12" s="606"/>
      <c r="E12" s="113">
        <v>41.608658096641427</v>
      </c>
      <c r="F12" s="115">
        <v>8189</v>
      </c>
      <c r="G12" s="114">
        <v>8584</v>
      </c>
      <c r="H12" s="114">
        <v>8527</v>
      </c>
      <c r="I12" s="114">
        <v>8492</v>
      </c>
      <c r="J12" s="140">
        <v>8283</v>
      </c>
      <c r="K12" s="114">
        <v>-94</v>
      </c>
      <c r="L12" s="116">
        <v>-1.1348545213087047</v>
      </c>
    </row>
    <row r="13" spans="1:17" s="110" customFormat="1" ht="15" customHeight="1" x14ac:dyDescent="0.2">
      <c r="A13" s="120"/>
      <c r="B13" s="612" t="s">
        <v>107</v>
      </c>
      <c r="C13" s="612"/>
      <c r="E13" s="113">
        <v>58.391341903358573</v>
      </c>
      <c r="F13" s="115">
        <v>11492</v>
      </c>
      <c r="G13" s="114">
        <v>11984</v>
      </c>
      <c r="H13" s="114">
        <v>11919</v>
      </c>
      <c r="I13" s="114">
        <v>12001</v>
      </c>
      <c r="J13" s="140">
        <v>11758</v>
      </c>
      <c r="K13" s="114">
        <v>-266</v>
      </c>
      <c r="L13" s="116">
        <v>-2.26228950501786</v>
      </c>
    </row>
    <row r="14" spans="1:17" s="110" customFormat="1" ht="22.5" customHeight="1" x14ac:dyDescent="0.2">
      <c r="A14" s="604" t="s">
        <v>186</v>
      </c>
      <c r="B14" s="605"/>
      <c r="C14" s="605"/>
      <c r="D14" s="606"/>
      <c r="E14" s="113">
        <v>17.991971952644683</v>
      </c>
      <c r="F14" s="115">
        <v>3541</v>
      </c>
      <c r="G14" s="114">
        <v>3798</v>
      </c>
      <c r="H14" s="114">
        <v>3826</v>
      </c>
      <c r="I14" s="114">
        <v>3837</v>
      </c>
      <c r="J14" s="140">
        <v>3640</v>
      </c>
      <c r="K14" s="114">
        <v>-99</v>
      </c>
      <c r="L14" s="116">
        <v>-2.7197802197802199</v>
      </c>
    </row>
    <row r="15" spans="1:17" s="110" customFormat="1" ht="15" customHeight="1" x14ac:dyDescent="0.2">
      <c r="A15" s="120"/>
      <c r="B15" s="119"/>
      <c r="C15" s="258" t="s">
        <v>106</v>
      </c>
      <c r="E15" s="113">
        <v>50.663654334933632</v>
      </c>
      <c r="F15" s="115">
        <v>1794</v>
      </c>
      <c r="G15" s="114">
        <v>1908</v>
      </c>
      <c r="H15" s="114">
        <v>1913</v>
      </c>
      <c r="I15" s="114">
        <v>1887</v>
      </c>
      <c r="J15" s="140">
        <v>1812</v>
      </c>
      <c r="K15" s="114">
        <v>-18</v>
      </c>
      <c r="L15" s="116">
        <v>-0.99337748344370858</v>
      </c>
    </row>
    <row r="16" spans="1:17" s="110" customFormat="1" ht="15" customHeight="1" x14ac:dyDescent="0.2">
      <c r="A16" s="120"/>
      <c r="B16" s="119"/>
      <c r="C16" s="258" t="s">
        <v>107</v>
      </c>
      <c r="E16" s="113">
        <v>49.336345665066368</v>
      </c>
      <c r="F16" s="115">
        <v>1747</v>
      </c>
      <c r="G16" s="114">
        <v>1890</v>
      </c>
      <c r="H16" s="114">
        <v>1913</v>
      </c>
      <c r="I16" s="114">
        <v>1950</v>
      </c>
      <c r="J16" s="140">
        <v>1828</v>
      </c>
      <c r="K16" s="114">
        <v>-81</v>
      </c>
      <c r="L16" s="116">
        <v>-4.4310722100656452</v>
      </c>
    </row>
    <row r="17" spans="1:12" s="110" customFormat="1" ht="15" customHeight="1" x14ac:dyDescent="0.2">
      <c r="A17" s="120"/>
      <c r="B17" s="121" t="s">
        <v>109</v>
      </c>
      <c r="C17" s="258"/>
      <c r="E17" s="113">
        <v>51.349016818251108</v>
      </c>
      <c r="F17" s="115">
        <v>10106</v>
      </c>
      <c r="G17" s="114">
        <v>10544</v>
      </c>
      <c r="H17" s="114">
        <v>10455</v>
      </c>
      <c r="I17" s="114">
        <v>10519</v>
      </c>
      <c r="J17" s="140">
        <v>10443</v>
      </c>
      <c r="K17" s="114">
        <v>-337</v>
      </c>
      <c r="L17" s="116">
        <v>-3.227042037728622</v>
      </c>
    </row>
    <row r="18" spans="1:12" s="110" customFormat="1" ht="15" customHeight="1" x14ac:dyDescent="0.2">
      <c r="A18" s="120"/>
      <c r="B18" s="119"/>
      <c r="C18" s="258" t="s">
        <v>106</v>
      </c>
      <c r="E18" s="113">
        <v>38.996635661982978</v>
      </c>
      <c r="F18" s="115">
        <v>3941</v>
      </c>
      <c r="G18" s="114">
        <v>4129</v>
      </c>
      <c r="H18" s="114">
        <v>4075</v>
      </c>
      <c r="I18" s="114">
        <v>4072</v>
      </c>
      <c r="J18" s="140">
        <v>4040</v>
      </c>
      <c r="K18" s="114">
        <v>-99</v>
      </c>
      <c r="L18" s="116">
        <v>-2.4504950495049505</v>
      </c>
    </row>
    <row r="19" spans="1:12" s="110" customFormat="1" ht="15" customHeight="1" x14ac:dyDescent="0.2">
      <c r="A19" s="120"/>
      <c r="B19" s="119"/>
      <c r="C19" s="258" t="s">
        <v>107</v>
      </c>
      <c r="E19" s="113">
        <v>61.003364338017022</v>
      </c>
      <c r="F19" s="115">
        <v>6165</v>
      </c>
      <c r="G19" s="114">
        <v>6415</v>
      </c>
      <c r="H19" s="114">
        <v>6380</v>
      </c>
      <c r="I19" s="114">
        <v>6447</v>
      </c>
      <c r="J19" s="140">
        <v>6403</v>
      </c>
      <c r="K19" s="114">
        <v>-238</v>
      </c>
      <c r="L19" s="116">
        <v>-3.7170076526628142</v>
      </c>
    </row>
    <row r="20" spans="1:12" s="110" customFormat="1" ht="15" customHeight="1" x14ac:dyDescent="0.2">
      <c r="A20" s="120"/>
      <c r="B20" s="121" t="s">
        <v>110</v>
      </c>
      <c r="C20" s="258"/>
      <c r="E20" s="113">
        <v>17.239977643412427</v>
      </c>
      <c r="F20" s="115">
        <v>3393</v>
      </c>
      <c r="G20" s="114">
        <v>3472</v>
      </c>
      <c r="H20" s="114">
        <v>3428</v>
      </c>
      <c r="I20" s="114">
        <v>3445</v>
      </c>
      <c r="J20" s="140">
        <v>3328</v>
      </c>
      <c r="K20" s="114">
        <v>65</v>
      </c>
      <c r="L20" s="116">
        <v>1.953125</v>
      </c>
    </row>
    <row r="21" spans="1:12" s="110" customFormat="1" ht="15" customHeight="1" x14ac:dyDescent="0.2">
      <c r="A21" s="120"/>
      <c r="B21" s="119"/>
      <c r="C21" s="258" t="s">
        <v>106</v>
      </c>
      <c r="E21" s="113">
        <v>34.335396404361923</v>
      </c>
      <c r="F21" s="115">
        <v>1165</v>
      </c>
      <c r="G21" s="114">
        <v>1187</v>
      </c>
      <c r="H21" s="114">
        <v>1179</v>
      </c>
      <c r="I21" s="114">
        <v>1191</v>
      </c>
      <c r="J21" s="140">
        <v>1129</v>
      </c>
      <c r="K21" s="114">
        <v>36</v>
      </c>
      <c r="L21" s="116">
        <v>3.1886625332152345</v>
      </c>
    </row>
    <row r="22" spans="1:12" s="110" customFormat="1" ht="15" customHeight="1" x14ac:dyDescent="0.2">
      <c r="A22" s="120"/>
      <c r="B22" s="119"/>
      <c r="C22" s="258" t="s">
        <v>107</v>
      </c>
      <c r="E22" s="113">
        <v>65.664603595638084</v>
      </c>
      <c r="F22" s="115">
        <v>2228</v>
      </c>
      <c r="G22" s="114">
        <v>2285</v>
      </c>
      <c r="H22" s="114">
        <v>2249</v>
      </c>
      <c r="I22" s="114">
        <v>2254</v>
      </c>
      <c r="J22" s="140">
        <v>2199</v>
      </c>
      <c r="K22" s="114">
        <v>29</v>
      </c>
      <c r="L22" s="116">
        <v>1.3187812642110051</v>
      </c>
    </row>
    <row r="23" spans="1:12" s="110" customFormat="1" ht="15" customHeight="1" x14ac:dyDescent="0.2">
      <c r="A23" s="120"/>
      <c r="B23" s="121" t="s">
        <v>111</v>
      </c>
      <c r="C23" s="258"/>
      <c r="E23" s="113">
        <v>13.419033585691784</v>
      </c>
      <c r="F23" s="115">
        <v>2641</v>
      </c>
      <c r="G23" s="114">
        <v>2754</v>
      </c>
      <c r="H23" s="114">
        <v>2737</v>
      </c>
      <c r="I23" s="114">
        <v>2692</v>
      </c>
      <c r="J23" s="140">
        <v>2630</v>
      </c>
      <c r="K23" s="114">
        <v>11</v>
      </c>
      <c r="L23" s="116">
        <v>0.41825095057034223</v>
      </c>
    </row>
    <row r="24" spans="1:12" s="110" customFormat="1" ht="15" customHeight="1" x14ac:dyDescent="0.2">
      <c r="A24" s="120"/>
      <c r="B24" s="119"/>
      <c r="C24" s="258" t="s">
        <v>106</v>
      </c>
      <c r="E24" s="113">
        <v>48.80726997349489</v>
      </c>
      <c r="F24" s="115">
        <v>1289</v>
      </c>
      <c r="G24" s="114">
        <v>1360</v>
      </c>
      <c r="H24" s="114">
        <v>1360</v>
      </c>
      <c r="I24" s="114">
        <v>1342</v>
      </c>
      <c r="J24" s="140">
        <v>1302</v>
      </c>
      <c r="K24" s="114">
        <v>-13</v>
      </c>
      <c r="L24" s="116">
        <v>-0.99846390168970811</v>
      </c>
    </row>
    <row r="25" spans="1:12" s="110" customFormat="1" ht="15" customHeight="1" x14ac:dyDescent="0.2">
      <c r="A25" s="120"/>
      <c r="B25" s="119"/>
      <c r="C25" s="258" t="s">
        <v>107</v>
      </c>
      <c r="E25" s="113">
        <v>51.19273002650511</v>
      </c>
      <c r="F25" s="115">
        <v>1352</v>
      </c>
      <c r="G25" s="114">
        <v>1394</v>
      </c>
      <c r="H25" s="114">
        <v>1377</v>
      </c>
      <c r="I25" s="114">
        <v>1350</v>
      </c>
      <c r="J25" s="140">
        <v>1328</v>
      </c>
      <c r="K25" s="114">
        <v>24</v>
      </c>
      <c r="L25" s="116">
        <v>1.8072289156626506</v>
      </c>
    </row>
    <row r="26" spans="1:12" s="110" customFormat="1" ht="15" customHeight="1" x14ac:dyDescent="0.2">
      <c r="A26" s="120"/>
      <c r="C26" s="121" t="s">
        <v>187</v>
      </c>
      <c r="D26" s="110" t="s">
        <v>188</v>
      </c>
      <c r="E26" s="113">
        <v>1.0975052080686958</v>
      </c>
      <c r="F26" s="115">
        <v>216</v>
      </c>
      <c r="G26" s="114">
        <v>226</v>
      </c>
      <c r="H26" s="114">
        <v>229</v>
      </c>
      <c r="I26" s="114">
        <v>198</v>
      </c>
      <c r="J26" s="140">
        <v>218</v>
      </c>
      <c r="K26" s="114">
        <v>-2</v>
      </c>
      <c r="L26" s="116">
        <v>-0.91743119266055051</v>
      </c>
    </row>
    <row r="27" spans="1:12" s="110" customFormat="1" ht="15" customHeight="1" x14ac:dyDescent="0.2">
      <c r="A27" s="120"/>
      <c r="B27" s="119"/>
      <c r="D27" s="259" t="s">
        <v>106</v>
      </c>
      <c r="E27" s="113">
        <v>40.74074074074074</v>
      </c>
      <c r="F27" s="115">
        <v>88</v>
      </c>
      <c r="G27" s="114">
        <v>98</v>
      </c>
      <c r="H27" s="114">
        <v>97</v>
      </c>
      <c r="I27" s="114">
        <v>83</v>
      </c>
      <c r="J27" s="140">
        <v>95</v>
      </c>
      <c r="K27" s="114">
        <v>-7</v>
      </c>
      <c r="L27" s="116">
        <v>-7.3684210526315788</v>
      </c>
    </row>
    <row r="28" spans="1:12" s="110" customFormat="1" ht="15" customHeight="1" x14ac:dyDescent="0.2">
      <c r="A28" s="120"/>
      <c r="B28" s="119"/>
      <c r="D28" s="259" t="s">
        <v>107</v>
      </c>
      <c r="E28" s="113">
        <v>59.25925925925926</v>
      </c>
      <c r="F28" s="115">
        <v>128</v>
      </c>
      <c r="G28" s="114">
        <v>128</v>
      </c>
      <c r="H28" s="114">
        <v>132</v>
      </c>
      <c r="I28" s="114">
        <v>115</v>
      </c>
      <c r="J28" s="140">
        <v>123</v>
      </c>
      <c r="K28" s="114">
        <v>5</v>
      </c>
      <c r="L28" s="116">
        <v>4.0650406504065044</v>
      </c>
    </row>
    <row r="29" spans="1:12" s="110" customFormat="1" ht="24" customHeight="1" x14ac:dyDescent="0.2">
      <c r="A29" s="604" t="s">
        <v>189</v>
      </c>
      <c r="B29" s="605"/>
      <c r="C29" s="605"/>
      <c r="D29" s="606"/>
      <c r="E29" s="113">
        <v>77.028606270006605</v>
      </c>
      <c r="F29" s="115">
        <v>15160</v>
      </c>
      <c r="G29" s="114">
        <v>15873</v>
      </c>
      <c r="H29" s="114">
        <v>15775</v>
      </c>
      <c r="I29" s="114">
        <v>15852</v>
      </c>
      <c r="J29" s="140">
        <v>15504</v>
      </c>
      <c r="K29" s="114">
        <v>-344</v>
      </c>
      <c r="L29" s="116">
        <v>-2.2187822497420022</v>
      </c>
    </row>
    <row r="30" spans="1:12" s="110" customFormat="1" ht="15" customHeight="1" x14ac:dyDescent="0.2">
      <c r="A30" s="120"/>
      <c r="B30" s="119"/>
      <c r="C30" s="258" t="s">
        <v>106</v>
      </c>
      <c r="E30" s="113">
        <v>41.912928759894456</v>
      </c>
      <c r="F30" s="115">
        <v>6354</v>
      </c>
      <c r="G30" s="114">
        <v>6656</v>
      </c>
      <c r="H30" s="114">
        <v>6602</v>
      </c>
      <c r="I30" s="114">
        <v>6587</v>
      </c>
      <c r="J30" s="140">
        <v>6408</v>
      </c>
      <c r="K30" s="114">
        <v>-54</v>
      </c>
      <c r="L30" s="116">
        <v>-0.84269662921348309</v>
      </c>
    </row>
    <row r="31" spans="1:12" s="110" customFormat="1" ht="15" customHeight="1" x14ac:dyDescent="0.2">
      <c r="A31" s="120"/>
      <c r="B31" s="119"/>
      <c r="C31" s="258" t="s">
        <v>107</v>
      </c>
      <c r="E31" s="113">
        <v>58.087071240105544</v>
      </c>
      <c r="F31" s="115">
        <v>8806</v>
      </c>
      <c r="G31" s="114">
        <v>9217</v>
      </c>
      <c r="H31" s="114">
        <v>9173</v>
      </c>
      <c r="I31" s="114">
        <v>9265</v>
      </c>
      <c r="J31" s="140">
        <v>9096</v>
      </c>
      <c r="K31" s="114">
        <v>-290</v>
      </c>
      <c r="L31" s="116">
        <v>-3.1882145998240987</v>
      </c>
    </row>
    <row r="32" spans="1:12" s="110" customFormat="1" ht="15" customHeight="1" x14ac:dyDescent="0.2">
      <c r="A32" s="120"/>
      <c r="B32" s="119" t="s">
        <v>117</v>
      </c>
      <c r="C32" s="258"/>
      <c r="E32" s="113">
        <v>22.590315532747319</v>
      </c>
      <c r="F32" s="114">
        <v>4446</v>
      </c>
      <c r="G32" s="114">
        <v>4623</v>
      </c>
      <c r="H32" s="114">
        <v>4599</v>
      </c>
      <c r="I32" s="114">
        <v>4558</v>
      </c>
      <c r="J32" s="140">
        <v>4459</v>
      </c>
      <c r="K32" s="114">
        <v>-13</v>
      </c>
      <c r="L32" s="116">
        <v>-0.29154518950437319</v>
      </c>
    </row>
    <row r="33" spans="1:12" s="110" customFormat="1" ht="15" customHeight="1" x14ac:dyDescent="0.2">
      <c r="A33" s="120"/>
      <c r="B33" s="119"/>
      <c r="C33" s="258" t="s">
        <v>106</v>
      </c>
      <c r="E33" s="113">
        <v>40.665766981556452</v>
      </c>
      <c r="F33" s="114">
        <v>1808</v>
      </c>
      <c r="G33" s="114">
        <v>1902</v>
      </c>
      <c r="H33" s="114">
        <v>1905</v>
      </c>
      <c r="I33" s="114">
        <v>1880</v>
      </c>
      <c r="J33" s="140">
        <v>1850</v>
      </c>
      <c r="K33" s="114">
        <v>-42</v>
      </c>
      <c r="L33" s="116">
        <v>-2.2702702702702702</v>
      </c>
    </row>
    <row r="34" spans="1:12" s="110" customFormat="1" ht="15" customHeight="1" x14ac:dyDescent="0.2">
      <c r="A34" s="120"/>
      <c r="B34" s="119"/>
      <c r="C34" s="258" t="s">
        <v>107</v>
      </c>
      <c r="E34" s="113">
        <v>59.334233018443548</v>
      </c>
      <c r="F34" s="114">
        <v>2638</v>
      </c>
      <c r="G34" s="114">
        <v>2721</v>
      </c>
      <c r="H34" s="114">
        <v>2694</v>
      </c>
      <c r="I34" s="114">
        <v>2678</v>
      </c>
      <c r="J34" s="140">
        <v>2609</v>
      </c>
      <c r="K34" s="114">
        <v>29</v>
      </c>
      <c r="L34" s="116">
        <v>1.1115369873514758</v>
      </c>
    </row>
    <row r="35" spans="1:12" s="110" customFormat="1" ht="24" customHeight="1" x14ac:dyDescent="0.2">
      <c r="A35" s="604" t="s">
        <v>192</v>
      </c>
      <c r="B35" s="605"/>
      <c r="C35" s="605"/>
      <c r="D35" s="606"/>
      <c r="E35" s="113">
        <v>21.792591839845535</v>
      </c>
      <c r="F35" s="114">
        <v>4289</v>
      </c>
      <c r="G35" s="114">
        <v>4473</v>
      </c>
      <c r="H35" s="114">
        <v>4487</v>
      </c>
      <c r="I35" s="114">
        <v>4524</v>
      </c>
      <c r="J35" s="114">
        <v>4295</v>
      </c>
      <c r="K35" s="318">
        <v>-6</v>
      </c>
      <c r="L35" s="319">
        <v>-0.13969732246798602</v>
      </c>
    </row>
    <row r="36" spans="1:12" s="110" customFormat="1" ht="15" customHeight="1" x14ac:dyDescent="0.2">
      <c r="A36" s="120"/>
      <c r="B36" s="119"/>
      <c r="C36" s="258" t="s">
        <v>106</v>
      </c>
      <c r="E36" s="113">
        <v>47.30706458381907</v>
      </c>
      <c r="F36" s="114">
        <v>2029</v>
      </c>
      <c r="G36" s="114">
        <v>2145</v>
      </c>
      <c r="H36" s="114">
        <v>2136</v>
      </c>
      <c r="I36" s="114">
        <v>2132</v>
      </c>
      <c r="J36" s="114">
        <v>2026</v>
      </c>
      <c r="K36" s="318">
        <v>3</v>
      </c>
      <c r="L36" s="116">
        <v>0.14807502467917077</v>
      </c>
    </row>
    <row r="37" spans="1:12" s="110" customFormat="1" ht="15" customHeight="1" x14ac:dyDescent="0.2">
      <c r="A37" s="120"/>
      <c r="B37" s="119"/>
      <c r="C37" s="258" t="s">
        <v>107</v>
      </c>
      <c r="E37" s="113">
        <v>52.69293541618093</v>
      </c>
      <c r="F37" s="114">
        <v>2260</v>
      </c>
      <c r="G37" s="114">
        <v>2328</v>
      </c>
      <c r="H37" s="114">
        <v>2351</v>
      </c>
      <c r="I37" s="114">
        <v>2392</v>
      </c>
      <c r="J37" s="140">
        <v>2269</v>
      </c>
      <c r="K37" s="114">
        <v>-9</v>
      </c>
      <c r="L37" s="116">
        <v>-0.39665050683120318</v>
      </c>
    </row>
    <row r="38" spans="1:12" s="110" customFormat="1" ht="15" customHeight="1" x14ac:dyDescent="0.2">
      <c r="A38" s="120"/>
      <c r="B38" s="119" t="s">
        <v>328</v>
      </c>
      <c r="C38" s="258"/>
      <c r="E38" s="113">
        <v>45.531223006961028</v>
      </c>
      <c r="F38" s="114">
        <v>8961</v>
      </c>
      <c r="G38" s="114">
        <v>9303</v>
      </c>
      <c r="H38" s="114">
        <v>9241</v>
      </c>
      <c r="I38" s="114">
        <v>9296</v>
      </c>
      <c r="J38" s="140">
        <v>9163</v>
      </c>
      <c r="K38" s="114">
        <v>-202</v>
      </c>
      <c r="L38" s="116">
        <v>-2.2045181709047257</v>
      </c>
    </row>
    <row r="39" spans="1:12" s="110" customFormat="1" ht="15" customHeight="1" x14ac:dyDescent="0.2">
      <c r="A39" s="120"/>
      <c r="B39" s="119"/>
      <c r="C39" s="258" t="s">
        <v>106</v>
      </c>
      <c r="E39" s="113">
        <v>40.586988059368373</v>
      </c>
      <c r="F39" s="115">
        <v>3637</v>
      </c>
      <c r="G39" s="114">
        <v>3765</v>
      </c>
      <c r="H39" s="114">
        <v>3728</v>
      </c>
      <c r="I39" s="114">
        <v>3719</v>
      </c>
      <c r="J39" s="140">
        <v>3676</v>
      </c>
      <c r="K39" s="114">
        <v>-39</v>
      </c>
      <c r="L39" s="116">
        <v>-1.0609357997823721</v>
      </c>
    </row>
    <row r="40" spans="1:12" s="110" customFormat="1" ht="15" customHeight="1" x14ac:dyDescent="0.2">
      <c r="A40" s="120"/>
      <c r="B40" s="119"/>
      <c r="C40" s="258" t="s">
        <v>107</v>
      </c>
      <c r="E40" s="113">
        <v>59.413011940631627</v>
      </c>
      <c r="F40" s="115">
        <v>5324</v>
      </c>
      <c r="G40" s="114">
        <v>5538</v>
      </c>
      <c r="H40" s="114">
        <v>5513</v>
      </c>
      <c r="I40" s="114">
        <v>5577</v>
      </c>
      <c r="J40" s="140">
        <v>5487</v>
      </c>
      <c r="K40" s="114">
        <v>-163</v>
      </c>
      <c r="L40" s="116">
        <v>-2.9706579187169675</v>
      </c>
    </row>
    <row r="41" spans="1:12" s="110" customFormat="1" ht="15" customHeight="1" x14ac:dyDescent="0.2">
      <c r="A41" s="120"/>
      <c r="B41" s="320" t="s">
        <v>515</v>
      </c>
      <c r="C41" s="258"/>
      <c r="E41" s="113">
        <v>9.694629337940146</v>
      </c>
      <c r="F41" s="115">
        <v>1908</v>
      </c>
      <c r="G41" s="114">
        <v>1949</v>
      </c>
      <c r="H41" s="114">
        <v>1946</v>
      </c>
      <c r="I41" s="114">
        <v>1902</v>
      </c>
      <c r="J41" s="140">
        <v>1838</v>
      </c>
      <c r="K41" s="114">
        <v>70</v>
      </c>
      <c r="L41" s="116">
        <v>3.808487486398259</v>
      </c>
    </row>
    <row r="42" spans="1:12" s="110" customFormat="1" ht="15" customHeight="1" x14ac:dyDescent="0.2">
      <c r="A42" s="120"/>
      <c r="B42" s="119"/>
      <c r="C42" s="268" t="s">
        <v>106</v>
      </c>
      <c r="D42" s="182"/>
      <c r="E42" s="113">
        <v>43.920335429769395</v>
      </c>
      <c r="F42" s="115">
        <v>838</v>
      </c>
      <c r="G42" s="114">
        <v>850</v>
      </c>
      <c r="H42" s="114">
        <v>858</v>
      </c>
      <c r="I42" s="114">
        <v>834</v>
      </c>
      <c r="J42" s="140">
        <v>801</v>
      </c>
      <c r="K42" s="114">
        <v>37</v>
      </c>
      <c r="L42" s="116">
        <v>4.619225967540574</v>
      </c>
    </row>
    <row r="43" spans="1:12" s="110" customFormat="1" ht="15" customHeight="1" x14ac:dyDescent="0.2">
      <c r="A43" s="120"/>
      <c r="B43" s="119"/>
      <c r="C43" s="268" t="s">
        <v>107</v>
      </c>
      <c r="D43" s="182"/>
      <c r="E43" s="113">
        <v>56.079664570230605</v>
      </c>
      <c r="F43" s="115">
        <v>1070</v>
      </c>
      <c r="G43" s="114">
        <v>1099</v>
      </c>
      <c r="H43" s="114">
        <v>1088</v>
      </c>
      <c r="I43" s="114">
        <v>1068</v>
      </c>
      <c r="J43" s="140">
        <v>1037</v>
      </c>
      <c r="K43" s="114">
        <v>33</v>
      </c>
      <c r="L43" s="116">
        <v>3.1822565091610415</v>
      </c>
    </row>
    <row r="44" spans="1:12" s="110" customFormat="1" ht="15" customHeight="1" x14ac:dyDescent="0.2">
      <c r="A44" s="120"/>
      <c r="B44" s="119" t="s">
        <v>205</v>
      </c>
      <c r="C44" s="268"/>
      <c r="D44" s="182"/>
      <c r="E44" s="113">
        <v>22.981555815253291</v>
      </c>
      <c r="F44" s="115">
        <v>4523</v>
      </c>
      <c r="G44" s="114">
        <v>4843</v>
      </c>
      <c r="H44" s="114">
        <v>4772</v>
      </c>
      <c r="I44" s="114">
        <v>4771</v>
      </c>
      <c r="J44" s="140">
        <v>4745</v>
      </c>
      <c r="K44" s="114">
        <v>-222</v>
      </c>
      <c r="L44" s="116">
        <v>-4.6786090621707057</v>
      </c>
    </row>
    <row r="45" spans="1:12" s="110" customFormat="1" ht="15" customHeight="1" x14ac:dyDescent="0.2">
      <c r="A45" s="120"/>
      <c r="B45" s="119"/>
      <c r="C45" s="268" t="s">
        <v>106</v>
      </c>
      <c r="D45" s="182"/>
      <c r="E45" s="113">
        <v>37.254034932566881</v>
      </c>
      <c r="F45" s="115">
        <v>1685</v>
      </c>
      <c r="G45" s="114">
        <v>1824</v>
      </c>
      <c r="H45" s="114">
        <v>1805</v>
      </c>
      <c r="I45" s="114">
        <v>1807</v>
      </c>
      <c r="J45" s="140">
        <v>1780</v>
      </c>
      <c r="K45" s="114">
        <v>-95</v>
      </c>
      <c r="L45" s="116">
        <v>-5.3370786516853936</v>
      </c>
    </row>
    <row r="46" spans="1:12" s="110" customFormat="1" ht="15" customHeight="1" x14ac:dyDescent="0.2">
      <c r="A46" s="123"/>
      <c r="B46" s="124"/>
      <c r="C46" s="260" t="s">
        <v>107</v>
      </c>
      <c r="D46" s="261"/>
      <c r="E46" s="125">
        <v>62.745965067433119</v>
      </c>
      <c r="F46" s="143">
        <v>2838</v>
      </c>
      <c r="G46" s="144">
        <v>3019</v>
      </c>
      <c r="H46" s="144">
        <v>2967</v>
      </c>
      <c r="I46" s="144">
        <v>2964</v>
      </c>
      <c r="J46" s="145">
        <v>2965</v>
      </c>
      <c r="K46" s="144">
        <v>-127</v>
      </c>
      <c r="L46" s="146">
        <v>-4.2833052276559869</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19681</v>
      </c>
      <c r="E11" s="114">
        <v>20568</v>
      </c>
      <c r="F11" s="114">
        <v>20446</v>
      </c>
      <c r="G11" s="114">
        <v>20493</v>
      </c>
      <c r="H11" s="140">
        <v>20041</v>
      </c>
      <c r="I11" s="115">
        <v>-360</v>
      </c>
      <c r="J11" s="116">
        <v>-1.7963175490244998</v>
      </c>
    </row>
    <row r="12" spans="1:15" s="110" customFormat="1" ht="24.95" customHeight="1" x14ac:dyDescent="0.2">
      <c r="A12" s="193" t="s">
        <v>132</v>
      </c>
      <c r="B12" s="194" t="s">
        <v>133</v>
      </c>
      <c r="C12" s="113">
        <v>0.65037345663330115</v>
      </c>
      <c r="D12" s="115">
        <v>128</v>
      </c>
      <c r="E12" s="114">
        <v>112</v>
      </c>
      <c r="F12" s="114">
        <v>138</v>
      </c>
      <c r="G12" s="114">
        <v>183</v>
      </c>
      <c r="H12" s="140">
        <v>124</v>
      </c>
      <c r="I12" s="115">
        <v>4</v>
      </c>
      <c r="J12" s="116">
        <v>3.225806451612903</v>
      </c>
    </row>
    <row r="13" spans="1:15" s="110" customFormat="1" ht="24.95" customHeight="1" x14ac:dyDescent="0.2">
      <c r="A13" s="193" t="s">
        <v>134</v>
      </c>
      <c r="B13" s="199" t="s">
        <v>214</v>
      </c>
      <c r="C13" s="113">
        <v>0.36075402672628426</v>
      </c>
      <c r="D13" s="115">
        <v>71</v>
      </c>
      <c r="E13" s="114">
        <v>68</v>
      </c>
      <c r="F13" s="114">
        <v>63</v>
      </c>
      <c r="G13" s="114">
        <v>60</v>
      </c>
      <c r="H13" s="140">
        <v>62</v>
      </c>
      <c r="I13" s="115">
        <v>9</v>
      </c>
      <c r="J13" s="116">
        <v>14.516129032258064</v>
      </c>
    </row>
    <row r="14" spans="1:15" s="287" customFormat="1" ht="24.95" customHeight="1" x14ac:dyDescent="0.2">
      <c r="A14" s="193" t="s">
        <v>215</v>
      </c>
      <c r="B14" s="199" t="s">
        <v>137</v>
      </c>
      <c r="C14" s="113">
        <v>5.2283928662161472</v>
      </c>
      <c r="D14" s="115">
        <v>1029</v>
      </c>
      <c r="E14" s="114">
        <v>1022</v>
      </c>
      <c r="F14" s="114">
        <v>1057</v>
      </c>
      <c r="G14" s="114">
        <v>1088</v>
      </c>
      <c r="H14" s="140">
        <v>1076</v>
      </c>
      <c r="I14" s="115">
        <v>-47</v>
      </c>
      <c r="J14" s="116">
        <v>-4.3680297397769516</v>
      </c>
      <c r="K14" s="110"/>
      <c r="L14" s="110"/>
      <c r="M14" s="110"/>
      <c r="N14" s="110"/>
      <c r="O14" s="110"/>
    </row>
    <row r="15" spans="1:15" s="110" customFormat="1" ht="24.95" customHeight="1" x14ac:dyDescent="0.2">
      <c r="A15" s="193" t="s">
        <v>216</v>
      </c>
      <c r="B15" s="199" t="s">
        <v>217</v>
      </c>
      <c r="C15" s="113">
        <v>2.2356587571769726</v>
      </c>
      <c r="D15" s="115">
        <v>440</v>
      </c>
      <c r="E15" s="114">
        <v>431</v>
      </c>
      <c r="F15" s="114">
        <v>427</v>
      </c>
      <c r="G15" s="114">
        <v>445</v>
      </c>
      <c r="H15" s="140">
        <v>435</v>
      </c>
      <c r="I15" s="115">
        <v>5</v>
      </c>
      <c r="J15" s="116">
        <v>1.1494252873563218</v>
      </c>
    </row>
    <row r="16" spans="1:15" s="287" customFormat="1" ht="24.95" customHeight="1" x14ac:dyDescent="0.2">
      <c r="A16" s="193" t="s">
        <v>218</v>
      </c>
      <c r="B16" s="199" t="s">
        <v>141</v>
      </c>
      <c r="C16" s="113">
        <v>1.8952289009704792</v>
      </c>
      <c r="D16" s="115">
        <v>373</v>
      </c>
      <c r="E16" s="114">
        <v>382</v>
      </c>
      <c r="F16" s="114">
        <v>408</v>
      </c>
      <c r="G16" s="114">
        <v>423</v>
      </c>
      <c r="H16" s="140">
        <v>427</v>
      </c>
      <c r="I16" s="115">
        <v>-54</v>
      </c>
      <c r="J16" s="116">
        <v>-12.646370023419204</v>
      </c>
      <c r="K16" s="110"/>
      <c r="L16" s="110"/>
      <c r="M16" s="110"/>
      <c r="N16" s="110"/>
      <c r="O16" s="110"/>
    </row>
    <row r="17" spans="1:15" s="110" customFormat="1" ht="24.95" customHeight="1" x14ac:dyDescent="0.2">
      <c r="A17" s="193" t="s">
        <v>142</v>
      </c>
      <c r="B17" s="199" t="s">
        <v>220</v>
      </c>
      <c r="C17" s="113">
        <v>1.0975052080686958</v>
      </c>
      <c r="D17" s="115">
        <v>216</v>
      </c>
      <c r="E17" s="114">
        <v>209</v>
      </c>
      <c r="F17" s="114">
        <v>222</v>
      </c>
      <c r="G17" s="114">
        <v>220</v>
      </c>
      <c r="H17" s="140">
        <v>214</v>
      </c>
      <c r="I17" s="115">
        <v>2</v>
      </c>
      <c r="J17" s="116">
        <v>0.93457943925233644</v>
      </c>
    </row>
    <row r="18" spans="1:15" s="287" customFormat="1" ht="24.95" customHeight="1" x14ac:dyDescent="0.2">
      <c r="A18" s="201" t="s">
        <v>144</v>
      </c>
      <c r="B18" s="202" t="s">
        <v>145</v>
      </c>
      <c r="C18" s="113">
        <v>3.5567298409633659</v>
      </c>
      <c r="D18" s="115">
        <v>700</v>
      </c>
      <c r="E18" s="114">
        <v>699</v>
      </c>
      <c r="F18" s="114">
        <v>711</v>
      </c>
      <c r="G18" s="114">
        <v>694</v>
      </c>
      <c r="H18" s="140">
        <v>676</v>
      </c>
      <c r="I18" s="115">
        <v>24</v>
      </c>
      <c r="J18" s="116">
        <v>3.5502958579881656</v>
      </c>
      <c r="K18" s="110"/>
      <c r="L18" s="110"/>
      <c r="M18" s="110"/>
      <c r="N18" s="110"/>
      <c r="O18" s="110"/>
    </row>
    <row r="19" spans="1:15" s="110" customFormat="1" ht="24.95" customHeight="1" x14ac:dyDescent="0.2">
      <c r="A19" s="193" t="s">
        <v>146</v>
      </c>
      <c r="B19" s="199" t="s">
        <v>147</v>
      </c>
      <c r="C19" s="113">
        <v>19.541689954778722</v>
      </c>
      <c r="D19" s="115">
        <v>3846</v>
      </c>
      <c r="E19" s="114">
        <v>4047</v>
      </c>
      <c r="F19" s="114">
        <v>3924</v>
      </c>
      <c r="G19" s="114">
        <v>3981</v>
      </c>
      <c r="H19" s="140">
        <v>3862</v>
      </c>
      <c r="I19" s="115">
        <v>-16</v>
      </c>
      <c r="J19" s="116">
        <v>-0.41429311237700672</v>
      </c>
    </row>
    <row r="20" spans="1:15" s="287" customFormat="1" ht="24.95" customHeight="1" x14ac:dyDescent="0.2">
      <c r="A20" s="193" t="s">
        <v>148</v>
      </c>
      <c r="B20" s="199" t="s">
        <v>149</v>
      </c>
      <c r="C20" s="113">
        <v>4.1308876581474516</v>
      </c>
      <c r="D20" s="115">
        <v>813</v>
      </c>
      <c r="E20" s="114">
        <v>905</v>
      </c>
      <c r="F20" s="114">
        <v>907</v>
      </c>
      <c r="G20" s="114">
        <v>886</v>
      </c>
      <c r="H20" s="140">
        <v>886</v>
      </c>
      <c r="I20" s="115">
        <v>-73</v>
      </c>
      <c r="J20" s="116">
        <v>-8.2392776523702036</v>
      </c>
      <c r="K20" s="110"/>
      <c r="L20" s="110"/>
      <c r="M20" s="110"/>
      <c r="N20" s="110"/>
      <c r="O20" s="110"/>
    </row>
    <row r="21" spans="1:15" s="110" customFormat="1" ht="24.95" customHeight="1" x14ac:dyDescent="0.2">
      <c r="A21" s="201" t="s">
        <v>150</v>
      </c>
      <c r="B21" s="202" t="s">
        <v>151</v>
      </c>
      <c r="C21" s="113">
        <v>8.312585742594381</v>
      </c>
      <c r="D21" s="115">
        <v>1636</v>
      </c>
      <c r="E21" s="114">
        <v>1959</v>
      </c>
      <c r="F21" s="114">
        <v>2040</v>
      </c>
      <c r="G21" s="114">
        <v>1971</v>
      </c>
      <c r="H21" s="140">
        <v>1912</v>
      </c>
      <c r="I21" s="115">
        <v>-276</v>
      </c>
      <c r="J21" s="116">
        <v>-14.435146443514645</v>
      </c>
    </row>
    <row r="22" spans="1:15" s="110" customFormat="1" ht="24.95" customHeight="1" x14ac:dyDescent="0.2">
      <c r="A22" s="201" t="s">
        <v>152</v>
      </c>
      <c r="B22" s="199" t="s">
        <v>153</v>
      </c>
      <c r="C22" s="113">
        <v>2.9165184695899598</v>
      </c>
      <c r="D22" s="115">
        <v>574</v>
      </c>
      <c r="E22" s="114">
        <v>584</v>
      </c>
      <c r="F22" s="114">
        <v>563</v>
      </c>
      <c r="G22" s="114">
        <v>582</v>
      </c>
      <c r="H22" s="140">
        <v>570</v>
      </c>
      <c r="I22" s="115">
        <v>4</v>
      </c>
      <c r="J22" s="116">
        <v>0.70175438596491224</v>
      </c>
    </row>
    <row r="23" spans="1:15" s="110" customFormat="1" ht="24.95" customHeight="1" x14ac:dyDescent="0.2">
      <c r="A23" s="193" t="s">
        <v>154</v>
      </c>
      <c r="B23" s="199" t="s">
        <v>155</v>
      </c>
      <c r="C23" s="113">
        <v>0.71134596819267315</v>
      </c>
      <c r="D23" s="115">
        <v>140</v>
      </c>
      <c r="E23" s="114">
        <v>152</v>
      </c>
      <c r="F23" s="114">
        <v>158</v>
      </c>
      <c r="G23" s="114">
        <v>154</v>
      </c>
      <c r="H23" s="140">
        <v>147</v>
      </c>
      <c r="I23" s="115">
        <v>-7</v>
      </c>
      <c r="J23" s="116">
        <v>-4.7619047619047619</v>
      </c>
    </row>
    <row r="24" spans="1:15" s="110" customFormat="1" ht="24.95" customHeight="1" x14ac:dyDescent="0.2">
      <c r="A24" s="193" t="s">
        <v>156</v>
      </c>
      <c r="B24" s="199" t="s">
        <v>221</v>
      </c>
      <c r="C24" s="113">
        <v>10.934403739647376</v>
      </c>
      <c r="D24" s="115">
        <v>2152</v>
      </c>
      <c r="E24" s="114">
        <v>2230</v>
      </c>
      <c r="F24" s="114">
        <v>2249</v>
      </c>
      <c r="G24" s="114">
        <v>2244</v>
      </c>
      <c r="H24" s="140">
        <v>2191</v>
      </c>
      <c r="I24" s="115">
        <v>-39</v>
      </c>
      <c r="J24" s="116">
        <v>-1.7800091282519397</v>
      </c>
    </row>
    <row r="25" spans="1:15" s="110" customFormat="1" ht="24.95" customHeight="1" x14ac:dyDescent="0.2">
      <c r="A25" s="193" t="s">
        <v>222</v>
      </c>
      <c r="B25" s="204" t="s">
        <v>159</v>
      </c>
      <c r="C25" s="113">
        <v>15.852853005436716</v>
      </c>
      <c r="D25" s="115">
        <v>3120</v>
      </c>
      <c r="E25" s="114">
        <v>3212</v>
      </c>
      <c r="F25" s="114">
        <v>3133</v>
      </c>
      <c r="G25" s="114">
        <v>3142</v>
      </c>
      <c r="H25" s="140">
        <v>3068</v>
      </c>
      <c r="I25" s="115">
        <v>52</v>
      </c>
      <c r="J25" s="116">
        <v>1.6949152542372881</v>
      </c>
    </row>
    <row r="26" spans="1:15" s="110" customFormat="1" ht="24.95" customHeight="1" x14ac:dyDescent="0.2">
      <c r="A26" s="201">
        <v>782.78300000000002</v>
      </c>
      <c r="B26" s="203" t="s">
        <v>160</v>
      </c>
      <c r="C26" s="113">
        <v>0.4064834103958132</v>
      </c>
      <c r="D26" s="115">
        <v>80</v>
      </c>
      <c r="E26" s="114">
        <v>84</v>
      </c>
      <c r="F26" s="114">
        <v>69</v>
      </c>
      <c r="G26" s="114">
        <v>70</v>
      </c>
      <c r="H26" s="140">
        <v>69</v>
      </c>
      <c r="I26" s="115">
        <v>11</v>
      </c>
      <c r="J26" s="116">
        <v>15.942028985507246</v>
      </c>
    </row>
    <row r="27" spans="1:15" s="110" customFormat="1" ht="24.95" customHeight="1" x14ac:dyDescent="0.2">
      <c r="A27" s="193" t="s">
        <v>161</v>
      </c>
      <c r="B27" s="199" t="s">
        <v>162</v>
      </c>
      <c r="C27" s="113">
        <v>1.5852853005436716</v>
      </c>
      <c r="D27" s="115">
        <v>312</v>
      </c>
      <c r="E27" s="114">
        <v>320</v>
      </c>
      <c r="F27" s="114">
        <v>324</v>
      </c>
      <c r="G27" s="114">
        <v>325</v>
      </c>
      <c r="H27" s="140">
        <v>324</v>
      </c>
      <c r="I27" s="115">
        <v>-12</v>
      </c>
      <c r="J27" s="116">
        <v>-3.7037037037037037</v>
      </c>
    </row>
    <row r="28" spans="1:15" s="110" customFormat="1" ht="24.95" customHeight="1" x14ac:dyDescent="0.2">
      <c r="A28" s="193" t="s">
        <v>163</v>
      </c>
      <c r="B28" s="199" t="s">
        <v>164</v>
      </c>
      <c r="C28" s="113">
        <v>3.0638687058584422</v>
      </c>
      <c r="D28" s="115">
        <v>603</v>
      </c>
      <c r="E28" s="114">
        <v>609</v>
      </c>
      <c r="F28" s="114">
        <v>578</v>
      </c>
      <c r="G28" s="114">
        <v>587</v>
      </c>
      <c r="H28" s="140">
        <v>582</v>
      </c>
      <c r="I28" s="115">
        <v>21</v>
      </c>
      <c r="J28" s="116">
        <v>3.6082474226804124</v>
      </c>
    </row>
    <row r="29" spans="1:15" s="110" customFormat="1" ht="24.95" customHeight="1" x14ac:dyDescent="0.2">
      <c r="A29" s="193">
        <v>86</v>
      </c>
      <c r="B29" s="199" t="s">
        <v>165</v>
      </c>
      <c r="C29" s="113">
        <v>5.1826634825466185</v>
      </c>
      <c r="D29" s="115">
        <v>1020</v>
      </c>
      <c r="E29" s="114">
        <v>1048</v>
      </c>
      <c r="F29" s="114">
        <v>1028</v>
      </c>
      <c r="G29" s="114">
        <v>1052</v>
      </c>
      <c r="H29" s="140">
        <v>1028</v>
      </c>
      <c r="I29" s="115">
        <v>-8</v>
      </c>
      <c r="J29" s="116">
        <v>-0.77821011673151752</v>
      </c>
    </row>
    <row r="30" spans="1:15" s="110" customFormat="1" ht="24.95" customHeight="1" x14ac:dyDescent="0.2">
      <c r="A30" s="193">
        <v>87.88</v>
      </c>
      <c r="B30" s="204" t="s">
        <v>166</v>
      </c>
      <c r="C30" s="113">
        <v>5.5688227224226408</v>
      </c>
      <c r="D30" s="115">
        <v>1096</v>
      </c>
      <c r="E30" s="114">
        <v>1064</v>
      </c>
      <c r="F30" s="114">
        <v>1040</v>
      </c>
      <c r="G30" s="114">
        <v>1041</v>
      </c>
      <c r="H30" s="140">
        <v>1039</v>
      </c>
      <c r="I30" s="115">
        <v>57</v>
      </c>
      <c r="J30" s="116">
        <v>5.4860442733397496</v>
      </c>
    </row>
    <row r="31" spans="1:15" s="110" customFormat="1" ht="24.95" customHeight="1" x14ac:dyDescent="0.2">
      <c r="A31" s="193" t="s">
        <v>167</v>
      </c>
      <c r="B31" s="199" t="s">
        <v>168</v>
      </c>
      <c r="C31" s="113">
        <v>11.996341649306437</v>
      </c>
      <c r="D31" s="115">
        <v>2361</v>
      </c>
      <c r="E31" s="114">
        <v>2453</v>
      </c>
      <c r="F31" s="114">
        <v>2464</v>
      </c>
      <c r="G31" s="114">
        <v>2433</v>
      </c>
      <c r="H31" s="140">
        <v>2425</v>
      </c>
      <c r="I31" s="115">
        <v>-64</v>
      </c>
      <c r="J31" s="116">
        <v>-2.6391752577319587</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0.65037345663330115</v>
      </c>
      <c r="D34" s="115">
        <v>128</v>
      </c>
      <c r="E34" s="114">
        <v>112</v>
      </c>
      <c r="F34" s="114">
        <v>138</v>
      </c>
      <c r="G34" s="114">
        <v>183</v>
      </c>
      <c r="H34" s="140">
        <v>124</v>
      </c>
      <c r="I34" s="115">
        <v>4</v>
      </c>
      <c r="J34" s="116">
        <v>3.225806451612903</v>
      </c>
    </row>
    <row r="35" spans="1:10" s="110" customFormat="1" ht="24.95" customHeight="1" x14ac:dyDescent="0.2">
      <c r="A35" s="292" t="s">
        <v>171</v>
      </c>
      <c r="B35" s="293" t="s">
        <v>172</v>
      </c>
      <c r="C35" s="113">
        <v>9.1458767339057978</v>
      </c>
      <c r="D35" s="115">
        <v>1800</v>
      </c>
      <c r="E35" s="114">
        <v>1789</v>
      </c>
      <c r="F35" s="114">
        <v>1831</v>
      </c>
      <c r="G35" s="114">
        <v>1842</v>
      </c>
      <c r="H35" s="140">
        <v>1814</v>
      </c>
      <c r="I35" s="115">
        <v>-14</v>
      </c>
      <c r="J35" s="116">
        <v>-0.77177508269018746</v>
      </c>
    </row>
    <row r="36" spans="1:10" s="110" customFormat="1" ht="24.95" customHeight="1" x14ac:dyDescent="0.2">
      <c r="A36" s="294" t="s">
        <v>173</v>
      </c>
      <c r="B36" s="295" t="s">
        <v>174</v>
      </c>
      <c r="C36" s="125">
        <v>90.203749809460902</v>
      </c>
      <c r="D36" s="143">
        <v>17753</v>
      </c>
      <c r="E36" s="144">
        <v>18667</v>
      </c>
      <c r="F36" s="144">
        <v>18477</v>
      </c>
      <c r="G36" s="144">
        <v>18468</v>
      </c>
      <c r="H36" s="145">
        <v>18103</v>
      </c>
      <c r="I36" s="143">
        <v>-350</v>
      </c>
      <c r="J36" s="146">
        <v>-1.9333812075346628</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19681</v>
      </c>
      <c r="F11" s="264">
        <v>20568</v>
      </c>
      <c r="G11" s="264">
        <v>20446</v>
      </c>
      <c r="H11" s="264">
        <v>20493</v>
      </c>
      <c r="I11" s="265">
        <v>20041</v>
      </c>
      <c r="J11" s="263">
        <v>-360</v>
      </c>
      <c r="K11" s="266">
        <v>-1.7963175490244998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42.015141507037242</v>
      </c>
      <c r="E13" s="115">
        <v>8269</v>
      </c>
      <c r="F13" s="114">
        <v>8554</v>
      </c>
      <c r="G13" s="114">
        <v>8512</v>
      </c>
      <c r="H13" s="114">
        <v>8556</v>
      </c>
      <c r="I13" s="140">
        <v>8319</v>
      </c>
      <c r="J13" s="115">
        <v>-50</v>
      </c>
      <c r="K13" s="116">
        <v>-0.60103377809832914</v>
      </c>
    </row>
    <row r="14" spans="1:15" ht="15.95" customHeight="1" x14ac:dyDescent="0.2">
      <c r="A14" s="306" t="s">
        <v>230</v>
      </c>
      <c r="B14" s="307"/>
      <c r="C14" s="308"/>
      <c r="D14" s="113">
        <v>44.215232965804582</v>
      </c>
      <c r="E14" s="115">
        <v>8702</v>
      </c>
      <c r="F14" s="114">
        <v>9196</v>
      </c>
      <c r="G14" s="114">
        <v>9204</v>
      </c>
      <c r="H14" s="114">
        <v>9206</v>
      </c>
      <c r="I14" s="140">
        <v>9034</v>
      </c>
      <c r="J14" s="115">
        <v>-332</v>
      </c>
      <c r="K14" s="116">
        <v>-3.6750055346468895</v>
      </c>
    </row>
    <row r="15" spans="1:15" ht="15.95" customHeight="1" x14ac:dyDescent="0.2">
      <c r="A15" s="306" t="s">
        <v>231</v>
      </c>
      <c r="B15" s="307"/>
      <c r="C15" s="308"/>
      <c r="D15" s="113">
        <v>6.1582236674965705</v>
      </c>
      <c r="E15" s="115">
        <v>1212</v>
      </c>
      <c r="F15" s="114">
        <v>1266</v>
      </c>
      <c r="G15" s="114">
        <v>1180</v>
      </c>
      <c r="H15" s="114">
        <v>1158</v>
      </c>
      <c r="I15" s="140">
        <v>1143</v>
      </c>
      <c r="J15" s="115">
        <v>69</v>
      </c>
      <c r="K15" s="116">
        <v>6.0367454068241466</v>
      </c>
    </row>
    <row r="16" spans="1:15" ht="15.95" customHeight="1" x14ac:dyDescent="0.2">
      <c r="A16" s="306" t="s">
        <v>232</v>
      </c>
      <c r="B16" s="307"/>
      <c r="C16" s="308"/>
      <c r="D16" s="113">
        <v>3.4042985620649358</v>
      </c>
      <c r="E16" s="115">
        <v>670</v>
      </c>
      <c r="F16" s="114">
        <v>672</v>
      </c>
      <c r="G16" s="114">
        <v>661</v>
      </c>
      <c r="H16" s="114">
        <v>676</v>
      </c>
      <c r="I16" s="140">
        <v>665</v>
      </c>
      <c r="J16" s="115">
        <v>5</v>
      </c>
      <c r="K16" s="116">
        <v>0.75187969924812026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0.54367156140440021</v>
      </c>
      <c r="E18" s="115">
        <v>107</v>
      </c>
      <c r="F18" s="114">
        <v>118</v>
      </c>
      <c r="G18" s="114">
        <v>131</v>
      </c>
      <c r="H18" s="114">
        <v>131</v>
      </c>
      <c r="I18" s="140">
        <v>123</v>
      </c>
      <c r="J18" s="115">
        <v>-16</v>
      </c>
      <c r="K18" s="116">
        <v>-13.008130081300813</v>
      </c>
    </row>
    <row r="19" spans="1:11" ht="14.1" customHeight="1" x14ac:dyDescent="0.2">
      <c r="A19" s="306" t="s">
        <v>235</v>
      </c>
      <c r="B19" s="307" t="s">
        <v>236</v>
      </c>
      <c r="C19" s="308"/>
      <c r="D19" s="113">
        <v>0.2032417051979066</v>
      </c>
      <c r="E19" s="115">
        <v>40</v>
      </c>
      <c r="F19" s="114">
        <v>43</v>
      </c>
      <c r="G19" s="114">
        <v>55</v>
      </c>
      <c r="H19" s="114">
        <v>57</v>
      </c>
      <c r="I19" s="140">
        <v>54</v>
      </c>
      <c r="J19" s="115">
        <v>-14</v>
      </c>
      <c r="K19" s="116">
        <v>-25.925925925925927</v>
      </c>
    </row>
    <row r="20" spans="1:11" ht="14.1" customHeight="1" x14ac:dyDescent="0.2">
      <c r="A20" s="306">
        <v>12</v>
      </c>
      <c r="B20" s="307" t="s">
        <v>237</v>
      </c>
      <c r="C20" s="308"/>
      <c r="D20" s="113">
        <v>0.9095066307606321</v>
      </c>
      <c r="E20" s="115">
        <v>179</v>
      </c>
      <c r="F20" s="114">
        <v>190</v>
      </c>
      <c r="G20" s="114">
        <v>186</v>
      </c>
      <c r="H20" s="114">
        <v>187</v>
      </c>
      <c r="I20" s="140">
        <v>171</v>
      </c>
      <c r="J20" s="115">
        <v>8</v>
      </c>
      <c r="K20" s="116">
        <v>4.6783625730994149</v>
      </c>
    </row>
    <row r="21" spans="1:11" ht="14.1" customHeight="1" x14ac:dyDescent="0.2">
      <c r="A21" s="306">
        <v>21</v>
      </c>
      <c r="B21" s="307" t="s">
        <v>238</v>
      </c>
      <c r="C21" s="308"/>
      <c r="D21" s="113">
        <v>4.0648341039581322E-2</v>
      </c>
      <c r="E21" s="115">
        <v>8</v>
      </c>
      <c r="F21" s="114">
        <v>9</v>
      </c>
      <c r="G21" s="114">
        <v>9</v>
      </c>
      <c r="H21" s="114" t="s">
        <v>513</v>
      </c>
      <c r="I21" s="140" t="s">
        <v>513</v>
      </c>
      <c r="J21" s="115" t="s">
        <v>513</v>
      </c>
      <c r="K21" s="116" t="s">
        <v>513</v>
      </c>
    </row>
    <row r="22" spans="1:11" ht="14.1" customHeight="1" x14ac:dyDescent="0.2">
      <c r="A22" s="306">
        <v>22</v>
      </c>
      <c r="B22" s="307" t="s">
        <v>239</v>
      </c>
      <c r="C22" s="308"/>
      <c r="D22" s="113">
        <v>0.33026777094659826</v>
      </c>
      <c r="E22" s="115">
        <v>65</v>
      </c>
      <c r="F22" s="114">
        <v>63</v>
      </c>
      <c r="G22" s="114">
        <v>59</v>
      </c>
      <c r="H22" s="114">
        <v>65</v>
      </c>
      <c r="I22" s="140">
        <v>64</v>
      </c>
      <c r="J22" s="115">
        <v>1</v>
      </c>
      <c r="K22" s="116">
        <v>1.5625</v>
      </c>
    </row>
    <row r="23" spans="1:11" ht="14.1" customHeight="1" x14ac:dyDescent="0.2">
      <c r="A23" s="306">
        <v>23</v>
      </c>
      <c r="B23" s="307" t="s">
        <v>240</v>
      </c>
      <c r="C23" s="308"/>
      <c r="D23" s="113">
        <v>0.57415781718408621</v>
      </c>
      <c r="E23" s="115">
        <v>113</v>
      </c>
      <c r="F23" s="114">
        <v>122</v>
      </c>
      <c r="G23" s="114">
        <v>107</v>
      </c>
      <c r="H23" s="114">
        <v>115</v>
      </c>
      <c r="I23" s="140">
        <v>109</v>
      </c>
      <c r="J23" s="115">
        <v>4</v>
      </c>
      <c r="K23" s="116">
        <v>3.669724770642202</v>
      </c>
    </row>
    <row r="24" spans="1:11" ht="14.1" customHeight="1" x14ac:dyDescent="0.2">
      <c r="A24" s="306">
        <v>24</v>
      </c>
      <c r="B24" s="307" t="s">
        <v>241</v>
      </c>
      <c r="C24" s="308"/>
      <c r="D24" s="113">
        <v>0.62496824348356284</v>
      </c>
      <c r="E24" s="115">
        <v>123</v>
      </c>
      <c r="F24" s="114">
        <v>135</v>
      </c>
      <c r="G24" s="114">
        <v>142</v>
      </c>
      <c r="H24" s="114">
        <v>156</v>
      </c>
      <c r="I24" s="140">
        <v>187</v>
      </c>
      <c r="J24" s="115">
        <v>-64</v>
      </c>
      <c r="K24" s="116">
        <v>-34.224598930481285</v>
      </c>
    </row>
    <row r="25" spans="1:11" ht="14.1" customHeight="1" x14ac:dyDescent="0.2">
      <c r="A25" s="306">
        <v>25</v>
      </c>
      <c r="B25" s="307" t="s">
        <v>242</v>
      </c>
      <c r="C25" s="308"/>
      <c r="D25" s="113">
        <v>0.92983080128042273</v>
      </c>
      <c r="E25" s="115">
        <v>183</v>
      </c>
      <c r="F25" s="114">
        <v>183</v>
      </c>
      <c r="G25" s="114">
        <v>171</v>
      </c>
      <c r="H25" s="114">
        <v>178</v>
      </c>
      <c r="I25" s="140">
        <v>177</v>
      </c>
      <c r="J25" s="115">
        <v>6</v>
      </c>
      <c r="K25" s="116">
        <v>3.3898305084745761</v>
      </c>
    </row>
    <row r="26" spans="1:11" ht="14.1" customHeight="1" x14ac:dyDescent="0.2">
      <c r="A26" s="306">
        <v>26</v>
      </c>
      <c r="B26" s="307" t="s">
        <v>243</v>
      </c>
      <c r="C26" s="308"/>
      <c r="D26" s="113">
        <v>0.60972511559371978</v>
      </c>
      <c r="E26" s="115">
        <v>120</v>
      </c>
      <c r="F26" s="114">
        <v>117</v>
      </c>
      <c r="G26" s="114">
        <v>116</v>
      </c>
      <c r="H26" s="114">
        <v>115</v>
      </c>
      <c r="I26" s="140">
        <v>117</v>
      </c>
      <c r="J26" s="115">
        <v>3</v>
      </c>
      <c r="K26" s="116">
        <v>2.5641025641025643</v>
      </c>
    </row>
    <row r="27" spans="1:11" ht="14.1" customHeight="1" x14ac:dyDescent="0.2">
      <c r="A27" s="306">
        <v>27</v>
      </c>
      <c r="B27" s="307" t="s">
        <v>244</v>
      </c>
      <c r="C27" s="308"/>
      <c r="D27" s="113">
        <v>0.15751232152837763</v>
      </c>
      <c r="E27" s="115">
        <v>31</v>
      </c>
      <c r="F27" s="114">
        <v>38</v>
      </c>
      <c r="G27" s="114">
        <v>34</v>
      </c>
      <c r="H27" s="114">
        <v>42</v>
      </c>
      <c r="I27" s="140">
        <v>40</v>
      </c>
      <c r="J27" s="115">
        <v>-9</v>
      </c>
      <c r="K27" s="116">
        <v>-22.5</v>
      </c>
    </row>
    <row r="28" spans="1:11" ht="14.1" customHeight="1" x14ac:dyDescent="0.2">
      <c r="A28" s="306">
        <v>28</v>
      </c>
      <c r="B28" s="307" t="s">
        <v>245</v>
      </c>
      <c r="C28" s="308"/>
      <c r="D28" s="113">
        <v>0.46237487932523752</v>
      </c>
      <c r="E28" s="115">
        <v>91</v>
      </c>
      <c r="F28" s="114">
        <v>86</v>
      </c>
      <c r="G28" s="114">
        <v>84</v>
      </c>
      <c r="H28" s="114">
        <v>85</v>
      </c>
      <c r="I28" s="140">
        <v>87</v>
      </c>
      <c r="J28" s="115">
        <v>4</v>
      </c>
      <c r="K28" s="116">
        <v>4.5977011494252871</v>
      </c>
    </row>
    <row r="29" spans="1:11" ht="14.1" customHeight="1" x14ac:dyDescent="0.2">
      <c r="A29" s="306">
        <v>29</v>
      </c>
      <c r="B29" s="307" t="s">
        <v>246</v>
      </c>
      <c r="C29" s="308"/>
      <c r="D29" s="113">
        <v>2.4389004623748791</v>
      </c>
      <c r="E29" s="115">
        <v>480</v>
      </c>
      <c r="F29" s="114">
        <v>530</v>
      </c>
      <c r="G29" s="114">
        <v>543</v>
      </c>
      <c r="H29" s="114">
        <v>548</v>
      </c>
      <c r="I29" s="140">
        <v>513</v>
      </c>
      <c r="J29" s="115">
        <v>-33</v>
      </c>
      <c r="K29" s="116">
        <v>-6.4327485380116958</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2.0984706061683855</v>
      </c>
      <c r="E31" s="115">
        <v>413</v>
      </c>
      <c r="F31" s="114">
        <v>462</v>
      </c>
      <c r="G31" s="114">
        <v>473</v>
      </c>
      <c r="H31" s="114">
        <v>483</v>
      </c>
      <c r="I31" s="140">
        <v>454</v>
      </c>
      <c r="J31" s="115">
        <v>-41</v>
      </c>
      <c r="K31" s="116">
        <v>-9.0308370044052868</v>
      </c>
    </row>
    <row r="32" spans="1:11" ht="14.1" customHeight="1" x14ac:dyDescent="0.2">
      <c r="A32" s="306">
        <v>31</v>
      </c>
      <c r="B32" s="307" t="s">
        <v>251</v>
      </c>
      <c r="C32" s="308"/>
      <c r="D32" s="113">
        <v>0.11178293785884863</v>
      </c>
      <c r="E32" s="115">
        <v>22</v>
      </c>
      <c r="F32" s="114">
        <v>21</v>
      </c>
      <c r="G32" s="114">
        <v>20</v>
      </c>
      <c r="H32" s="114">
        <v>24</v>
      </c>
      <c r="I32" s="140">
        <v>24</v>
      </c>
      <c r="J32" s="115">
        <v>-2</v>
      </c>
      <c r="K32" s="116">
        <v>-8.3333333333333339</v>
      </c>
    </row>
    <row r="33" spans="1:11" ht="14.1" customHeight="1" x14ac:dyDescent="0.2">
      <c r="A33" s="306">
        <v>32</v>
      </c>
      <c r="B33" s="307" t="s">
        <v>252</v>
      </c>
      <c r="C33" s="308"/>
      <c r="D33" s="113">
        <v>0.49286113510492352</v>
      </c>
      <c r="E33" s="115">
        <v>97</v>
      </c>
      <c r="F33" s="114">
        <v>100</v>
      </c>
      <c r="G33" s="114">
        <v>113</v>
      </c>
      <c r="H33" s="114">
        <v>107</v>
      </c>
      <c r="I33" s="140">
        <v>114</v>
      </c>
      <c r="J33" s="115">
        <v>-17</v>
      </c>
      <c r="K33" s="116">
        <v>-14.912280701754385</v>
      </c>
    </row>
    <row r="34" spans="1:11" ht="14.1" customHeight="1" x14ac:dyDescent="0.2">
      <c r="A34" s="306">
        <v>33</v>
      </c>
      <c r="B34" s="307" t="s">
        <v>253</v>
      </c>
      <c r="C34" s="308"/>
      <c r="D34" s="113">
        <v>0.4064834103958132</v>
      </c>
      <c r="E34" s="115">
        <v>80</v>
      </c>
      <c r="F34" s="114">
        <v>72</v>
      </c>
      <c r="G34" s="114">
        <v>76</v>
      </c>
      <c r="H34" s="114">
        <v>79</v>
      </c>
      <c r="I34" s="140">
        <v>70</v>
      </c>
      <c r="J34" s="115">
        <v>10</v>
      </c>
      <c r="K34" s="116">
        <v>14.285714285714286</v>
      </c>
    </row>
    <row r="35" spans="1:11" ht="14.1" customHeight="1" x14ac:dyDescent="0.2">
      <c r="A35" s="306">
        <v>34</v>
      </c>
      <c r="B35" s="307" t="s">
        <v>254</v>
      </c>
      <c r="C35" s="308"/>
      <c r="D35" s="113">
        <v>4.0495909760682895</v>
      </c>
      <c r="E35" s="115">
        <v>797</v>
      </c>
      <c r="F35" s="114">
        <v>807</v>
      </c>
      <c r="G35" s="114">
        <v>812</v>
      </c>
      <c r="H35" s="114">
        <v>806</v>
      </c>
      <c r="I35" s="140">
        <v>792</v>
      </c>
      <c r="J35" s="115">
        <v>5</v>
      </c>
      <c r="K35" s="116">
        <v>0.63131313131313127</v>
      </c>
    </row>
    <row r="36" spans="1:11" ht="14.1" customHeight="1" x14ac:dyDescent="0.2">
      <c r="A36" s="306">
        <v>41</v>
      </c>
      <c r="B36" s="307" t="s">
        <v>255</v>
      </c>
      <c r="C36" s="308"/>
      <c r="D36" s="113">
        <v>8.1296682079162644E-2</v>
      </c>
      <c r="E36" s="115">
        <v>16</v>
      </c>
      <c r="F36" s="114">
        <v>20</v>
      </c>
      <c r="G36" s="114">
        <v>30</v>
      </c>
      <c r="H36" s="114">
        <v>17</v>
      </c>
      <c r="I36" s="140">
        <v>18</v>
      </c>
      <c r="J36" s="115">
        <v>-2</v>
      </c>
      <c r="K36" s="116">
        <v>-11.111111111111111</v>
      </c>
    </row>
    <row r="37" spans="1:11" ht="14.1" customHeight="1" x14ac:dyDescent="0.2">
      <c r="A37" s="306">
        <v>42</v>
      </c>
      <c r="B37" s="307" t="s">
        <v>256</v>
      </c>
      <c r="C37" s="308"/>
      <c r="D37" s="113" t="s">
        <v>513</v>
      </c>
      <c r="E37" s="115" t="s">
        <v>513</v>
      </c>
      <c r="F37" s="114" t="s">
        <v>513</v>
      </c>
      <c r="G37" s="114" t="s">
        <v>513</v>
      </c>
      <c r="H37" s="114">
        <v>8</v>
      </c>
      <c r="I37" s="140">
        <v>10</v>
      </c>
      <c r="J37" s="115" t="s">
        <v>513</v>
      </c>
      <c r="K37" s="116" t="s">
        <v>513</v>
      </c>
    </row>
    <row r="38" spans="1:11" ht="14.1" customHeight="1" x14ac:dyDescent="0.2">
      <c r="A38" s="306">
        <v>43</v>
      </c>
      <c r="B38" s="307" t="s">
        <v>257</v>
      </c>
      <c r="C38" s="308"/>
      <c r="D38" s="113">
        <v>0.52334739088460958</v>
      </c>
      <c r="E38" s="115">
        <v>103</v>
      </c>
      <c r="F38" s="114">
        <v>111</v>
      </c>
      <c r="G38" s="114">
        <v>99</v>
      </c>
      <c r="H38" s="114">
        <v>98</v>
      </c>
      <c r="I38" s="140">
        <v>92</v>
      </c>
      <c r="J38" s="115">
        <v>11</v>
      </c>
      <c r="K38" s="116">
        <v>11.956521739130435</v>
      </c>
    </row>
    <row r="39" spans="1:11" ht="14.1" customHeight="1" x14ac:dyDescent="0.2">
      <c r="A39" s="306">
        <v>51</v>
      </c>
      <c r="B39" s="307" t="s">
        <v>258</v>
      </c>
      <c r="C39" s="308"/>
      <c r="D39" s="113">
        <v>6.6815710583811798</v>
      </c>
      <c r="E39" s="115">
        <v>1315</v>
      </c>
      <c r="F39" s="114">
        <v>1306</v>
      </c>
      <c r="G39" s="114">
        <v>1273</v>
      </c>
      <c r="H39" s="114">
        <v>1279</v>
      </c>
      <c r="I39" s="140">
        <v>1256</v>
      </c>
      <c r="J39" s="115">
        <v>59</v>
      </c>
      <c r="K39" s="116">
        <v>4.6974522292993628</v>
      </c>
    </row>
    <row r="40" spans="1:11" ht="14.1" customHeight="1" x14ac:dyDescent="0.2">
      <c r="A40" s="306" t="s">
        <v>259</v>
      </c>
      <c r="B40" s="307" t="s">
        <v>260</v>
      </c>
      <c r="C40" s="308"/>
      <c r="D40" s="113">
        <v>6.4630862252934298</v>
      </c>
      <c r="E40" s="115">
        <v>1272</v>
      </c>
      <c r="F40" s="114">
        <v>1269</v>
      </c>
      <c r="G40" s="114">
        <v>1240</v>
      </c>
      <c r="H40" s="114">
        <v>1241</v>
      </c>
      <c r="I40" s="140">
        <v>1224</v>
      </c>
      <c r="J40" s="115">
        <v>48</v>
      </c>
      <c r="K40" s="116">
        <v>3.9215686274509802</v>
      </c>
    </row>
    <row r="41" spans="1:11" ht="14.1" customHeight="1" x14ac:dyDescent="0.2">
      <c r="A41" s="306"/>
      <c r="B41" s="307" t="s">
        <v>261</v>
      </c>
      <c r="C41" s="308"/>
      <c r="D41" s="113">
        <v>3.8209440577206442</v>
      </c>
      <c r="E41" s="115">
        <v>752</v>
      </c>
      <c r="F41" s="114">
        <v>749</v>
      </c>
      <c r="G41" s="114">
        <v>742</v>
      </c>
      <c r="H41" s="114">
        <v>734</v>
      </c>
      <c r="I41" s="140">
        <v>728</v>
      </c>
      <c r="J41" s="115">
        <v>24</v>
      </c>
      <c r="K41" s="116">
        <v>3.2967032967032965</v>
      </c>
    </row>
    <row r="42" spans="1:11" ht="14.1" customHeight="1" x14ac:dyDescent="0.2">
      <c r="A42" s="306">
        <v>52</v>
      </c>
      <c r="B42" s="307" t="s">
        <v>262</v>
      </c>
      <c r="C42" s="308"/>
      <c r="D42" s="113">
        <v>4.5678573243229508</v>
      </c>
      <c r="E42" s="115">
        <v>899</v>
      </c>
      <c r="F42" s="114">
        <v>967</v>
      </c>
      <c r="G42" s="114">
        <v>958</v>
      </c>
      <c r="H42" s="114">
        <v>926</v>
      </c>
      <c r="I42" s="140">
        <v>938</v>
      </c>
      <c r="J42" s="115">
        <v>-39</v>
      </c>
      <c r="K42" s="116">
        <v>-4.157782515991471</v>
      </c>
    </row>
    <row r="43" spans="1:11" ht="14.1" customHeight="1" x14ac:dyDescent="0.2">
      <c r="A43" s="306" t="s">
        <v>263</v>
      </c>
      <c r="B43" s="307" t="s">
        <v>264</v>
      </c>
      <c r="C43" s="308"/>
      <c r="D43" s="113">
        <v>4.5068848127635794</v>
      </c>
      <c r="E43" s="115">
        <v>887</v>
      </c>
      <c r="F43" s="114">
        <v>954</v>
      </c>
      <c r="G43" s="114">
        <v>945</v>
      </c>
      <c r="H43" s="114">
        <v>912</v>
      </c>
      <c r="I43" s="140">
        <v>921</v>
      </c>
      <c r="J43" s="115">
        <v>-34</v>
      </c>
      <c r="K43" s="116">
        <v>-3.6916395222584146</v>
      </c>
    </row>
    <row r="44" spans="1:11" ht="14.1" customHeight="1" x14ac:dyDescent="0.2">
      <c r="A44" s="306">
        <v>53</v>
      </c>
      <c r="B44" s="307" t="s">
        <v>265</v>
      </c>
      <c r="C44" s="308"/>
      <c r="D44" s="113">
        <v>2.1137137340582286</v>
      </c>
      <c r="E44" s="115">
        <v>416</v>
      </c>
      <c r="F44" s="114">
        <v>455</v>
      </c>
      <c r="G44" s="114">
        <v>418</v>
      </c>
      <c r="H44" s="114">
        <v>441</v>
      </c>
      <c r="I44" s="140">
        <v>440</v>
      </c>
      <c r="J44" s="115">
        <v>-24</v>
      </c>
      <c r="K44" s="116">
        <v>-5.4545454545454541</v>
      </c>
    </row>
    <row r="45" spans="1:11" ht="14.1" customHeight="1" x14ac:dyDescent="0.2">
      <c r="A45" s="306" t="s">
        <v>266</v>
      </c>
      <c r="B45" s="307" t="s">
        <v>267</v>
      </c>
      <c r="C45" s="308"/>
      <c r="D45" s="113">
        <v>2.0832274782785429</v>
      </c>
      <c r="E45" s="115">
        <v>410</v>
      </c>
      <c r="F45" s="114">
        <v>449</v>
      </c>
      <c r="G45" s="114">
        <v>413</v>
      </c>
      <c r="H45" s="114">
        <v>435</v>
      </c>
      <c r="I45" s="140">
        <v>434</v>
      </c>
      <c r="J45" s="115">
        <v>-24</v>
      </c>
      <c r="K45" s="116">
        <v>-5.5299539170506913</v>
      </c>
    </row>
    <row r="46" spans="1:11" ht="14.1" customHeight="1" x14ac:dyDescent="0.2">
      <c r="A46" s="306">
        <v>54</v>
      </c>
      <c r="B46" s="307" t="s">
        <v>268</v>
      </c>
      <c r="C46" s="308"/>
      <c r="D46" s="113">
        <v>15.695340683908338</v>
      </c>
      <c r="E46" s="115">
        <v>3089</v>
      </c>
      <c r="F46" s="114">
        <v>3102</v>
      </c>
      <c r="G46" s="114">
        <v>3083</v>
      </c>
      <c r="H46" s="114">
        <v>3028</v>
      </c>
      <c r="I46" s="140">
        <v>3000</v>
      </c>
      <c r="J46" s="115">
        <v>89</v>
      </c>
      <c r="K46" s="116">
        <v>2.9666666666666668</v>
      </c>
    </row>
    <row r="47" spans="1:11" ht="14.1" customHeight="1" x14ac:dyDescent="0.2">
      <c r="A47" s="306">
        <v>61</v>
      </c>
      <c r="B47" s="307" t="s">
        <v>269</v>
      </c>
      <c r="C47" s="308"/>
      <c r="D47" s="113">
        <v>1.0822620801788527</v>
      </c>
      <c r="E47" s="115">
        <v>213</v>
      </c>
      <c r="F47" s="114">
        <v>219</v>
      </c>
      <c r="G47" s="114">
        <v>221</v>
      </c>
      <c r="H47" s="114">
        <v>210</v>
      </c>
      <c r="I47" s="140">
        <v>194</v>
      </c>
      <c r="J47" s="115">
        <v>19</v>
      </c>
      <c r="K47" s="116">
        <v>9.7938144329896915</v>
      </c>
    </row>
    <row r="48" spans="1:11" ht="14.1" customHeight="1" x14ac:dyDescent="0.2">
      <c r="A48" s="306">
        <v>62</v>
      </c>
      <c r="B48" s="307" t="s">
        <v>270</v>
      </c>
      <c r="C48" s="308"/>
      <c r="D48" s="113">
        <v>12.321528377623089</v>
      </c>
      <c r="E48" s="115">
        <v>2425</v>
      </c>
      <c r="F48" s="114">
        <v>2618</v>
      </c>
      <c r="G48" s="114">
        <v>2548</v>
      </c>
      <c r="H48" s="114">
        <v>2638</v>
      </c>
      <c r="I48" s="140">
        <v>2533</v>
      </c>
      <c r="J48" s="115">
        <v>-108</v>
      </c>
      <c r="K48" s="116">
        <v>-4.2637189103829449</v>
      </c>
    </row>
    <row r="49" spans="1:11" ht="14.1" customHeight="1" x14ac:dyDescent="0.2">
      <c r="A49" s="306">
        <v>63</v>
      </c>
      <c r="B49" s="307" t="s">
        <v>271</v>
      </c>
      <c r="C49" s="308"/>
      <c r="D49" s="113">
        <v>8.8410141761089367</v>
      </c>
      <c r="E49" s="115">
        <v>1740</v>
      </c>
      <c r="F49" s="114">
        <v>2045</v>
      </c>
      <c r="G49" s="114">
        <v>2149</v>
      </c>
      <c r="H49" s="114">
        <v>2131</v>
      </c>
      <c r="I49" s="140">
        <v>2012</v>
      </c>
      <c r="J49" s="115">
        <v>-272</v>
      </c>
      <c r="K49" s="116">
        <v>-13.518886679920477</v>
      </c>
    </row>
    <row r="50" spans="1:11" ht="14.1" customHeight="1" x14ac:dyDescent="0.2">
      <c r="A50" s="306" t="s">
        <v>272</v>
      </c>
      <c r="B50" s="307" t="s">
        <v>273</v>
      </c>
      <c r="C50" s="308"/>
      <c r="D50" s="113">
        <v>0.79772369290178347</v>
      </c>
      <c r="E50" s="115">
        <v>157</v>
      </c>
      <c r="F50" s="114">
        <v>170</v>
      </c>
      <c r="G50" s="114">
        <v>170</v>
      </c>
      <c r="H50" s="114">
        <v>173</v>
      </c>
      <c r="I50" s="140">
        <v>185</v>
      </c>
      <c r="J50" s="115">
        <v>-28</v>
      </c>
      <c r="K50" s="116">
        <v>-15.135135135135135</v>
      </c>
    </row>
    <row r="51" spans="1:11" ht="14.1" customHeight="1" x14ac:dyDescent="0.2">
      <c r="A51" s="306" t="s">
        <v>274</v>
      </c>
      <c r="B51" s="307" t="s">
        <v>275</v>
      </c>
      <c r="C51" s="308"/>
      <c r="D51" s="113">
        <v>7.5504293481022309</v>
      </c>
      <c r="E51" s="115">
        <v>1486</v>
      </c>
      <c r="F51" s="114">
        <v>1772</v>
      </c>
      <c r="G51" s="114">
        <v>1874</v>
      </c>
      <c r="H51" s="114">
        <v>1842</v>
      </c>
      <c r="I51" s="140">
        <v>1708</v>
      </c>
      <c r="J51" s="115">
        <v>-222</v>
      </c>
      <c r="K51" s="116">
        <v>-12.997658079625293</v>
      </c>
    </row>
    <row r="52" spans="1:11" ht="14.1" customHeight="1" x14ac:dyDescent="0.2">
      <c r="A52" s="306">
        <v>71</v>
      </c>
      <c r="B52" s="307" t="s">
        <v>276</v>
      </c>
      <c r="C52" s="308"/>
      <c r="D52" s="113">
        <v>14.785834053147706</v>
      </c>
      <c r="E52" s="115">
        <v>2910</v>
      </c>
      <c r="F52" s="114">
        <v>2982</v>
      </c>
      <c r="G52" s="114">
        <v>2995</v>
      </c>
      <c r="H52" s="114">
        <v>2995</v>
      </c>
      <c r="I52" s="140">
        <v>2925</v>
      </c>
      <c r="J52" s="115">
        <v>-15</v>
      </c>
      <c r="K52" s="116">
        <v>-0.51282051282051277</v>
      </c>
    </row>
    <row r="53" spans="1:11" ht="14.1" customHeight="1" x14ac:dyDescent="0.2">
      <c r="A53" s="306" t="s">
        <v>277</v>
      </c>
      <c r="B53" s="307" t="s">
        <v>278</v>
      </c>
      <c r="C53" s="308"/>
      <c r="D53" s="113">
        <v>1.1432345917382247</v>
      </c>
      <c r="E53" s="115">
        <v>225</v>
      </c>
      <c r="F53" s="114">
        <v>236</v>
      </c>
      <c r="G53" s="114">
        <v>225</v>
      </c>
      <c r="H53" s="114">
        <v>207</v>
      </c>
      <c r="I53" s="140">
        <v>209</v>
      </c>
      <c r="J53" s="115">
        <v>16</v>
      </c>
      <c r="K53" s="116">
        <v>7.6555023923444976</v>
      </c>
    </row>
    <row r="54" spans="1:11" ht="14.1" customHeight="1" x14ac:dyDescent="0.2">
      <c r="A54" s="306" t="s">
        <v>279</v>
      </c>
      <c r="B54" s="307" t="s">
        <v>280</v>
      </c>
      <c r="C54" s="308"/>
      <c r="D54" s="113">
        <v>13.139576241044661</v>
      </c>
      <c r="E54" s="115">
        <v>2586</v>
      </c>
      <c r="F54" s="114">
        <v>2644</v>
      </c>
      <c r="G54" s="114">
        <v>2672</v>
      </c>
      <c r="H54" s="114">
        <v>2692</v>
      </c>
      <c r="I54" s="140">
        <v>2626</v>
      </c>
      <c r="J54" s="115">
        <v>-40</v>
      </c>
      <c r="K54" s="116">
        <v>-1.5232292460015233</v>
      </c>
    </row>
    <row r="55" spans="1:11" ht="14.1" customHeight="1" x14ac:dyDescent="0.2">
      <c r="A55" s="306">
        <v>72</v>
      </c>
      <c r="B55" s="307" t="s">
        <v>281</v>
      </c>
      <c r="C55" s="308"/>
      <c r="D55" s="113">
        <v>1.4480971495350845</v>
      </c>
      <c r="E55" s="115">
        <v>285</v>
      </c>
      <c r="F55" s="114">
        <v>273</v>
      </c>
      <c r="G55" s="114">
        <v>276</v>
      </c>
      <c r="H55" s="114">
        <v>280</v>
      </c>
      <c r="I55" s="140">
        <v>274</v>
      </c>
      <c r="J55" s="115">
        <v>11</v>
      </c>
      <c r="K55" s="116">
        <v>4.0145985401459852</v>
      </c>
    </row>
    <row r="56" spans="1:11" ht="14.1" customHeight="1" x14ac:dyDescent="0.2">
      <c r="A56" s="306" t="s">
        <v>282</v>
      </c>
      <c r="B56" s="307" t="s">
        <v>283</v>
      </c>
      <c r="C56" s="308"/>
      <c r="D56" s="113">
        <v>0.13210710837863929</v>
      </c>
      <c r="E56" s="115">
        <v>26</v>
      </c>
      <c r="F56" s="114">
        <v>21</v>
      </c>
      <c r="G56" s="114">
        <v>21</v>
      </c>
      <c r="H56" s="114">
        <v>23</v>
      </c>
      <c r="I56" s="140">
        <v>24</v>
      </c>
      <c r="J56" s="115">
        <v>2</v>
      </c>
      <c r="K56" s="116">
        <v>8.3333333333333339</v>
      </c>
    </row>
    <row r="57" spans="1:11" ht="14.1" customHeight="1" x14ac:dyDescent="0.2">
      <c r="A57" s="306" t="s">
        <v>284</v>
      </c>
      <c r="B57" s="307" t="s">
        <v>285</v>
      </c>
      <c r="C57" s="308"/>
      <c r="D57" s="113">
        <v>0.9399928865403181</v>
      </c>
      <c r="E57" s="115">
        <v>185</v>
      </c>
      <c r="F57" s="114">
        <v>181</v>
      </c>
      <c r="G57" s="114">
        <v>181</v>
      </c>
      <c r="H57" s="114">
        <v>185</v>
      </c>
      <c r="I57" s="140">
        <v>178</v>
      </c>
      <c r="J57" s="115">
        <v>7</v>
      </c>
      <c r="K57" s="116">
        <v>3.9325842696629212</v>
      </c>
    </row>
    <row r="58" spans="1:11" ht="14.1" customHeight="1" x14ac:dyDescent="0.2">
      <c r="A58" s="306">
        <v>73</v>
      </c>
      <c r="B58" s="307" t="s">
        <v>286</v>
      </c>
      <c r="C58" s="308"/>
      <c r="D58" s="113">
        <v>0.8485341192012601</v>
      </c>
      <c r="E58" s="115">
        <v>167</v>
      </c>
      <c r="F58" s="114">
        <v>170</v>
      </c>
      <c r="G58" s="114">
        <v>172</v>
      </c>
      <c r="H58" s="114">
        <v>172</v>
      </c>
      <c r="I58" s="140">
        <v>169</v>
      </c>
      <c r="J58" s="115">
        <v>-2</v>
      </c>
      <c r="K58" s="116">
        <v>-1.1834319526627219</v>
      </c>
    </row>
    <row r="59" spans="1:11" ht="14.1" customHeight="1" x14ac:dyDescent="0.2">
      <c r="A59" s="306" t="s">
        <v>287</v>
      </c>
      <c r="B59" s="307" t="s">
        <v>288</v>
      </c>
      <c r="C59" s="308"/>
      <c r="D59" s="113">
        <v>0.57923885981403389</v>
      </c>
      <c r="E59" s="115">
        <v>114</v>
      </c>
      <c r="F59" s="114">
        <v>116</v>
      </c>
      <c r="G59" s="114">
        <v>113</v>
      </c>
      <c r="H59" s="114">
        <v>114</v>
      </c>
      <c r="I59" s="140">
        <v>113</v>
      </c>
      <c r="J59" s="115">
        <v>1</v>
      </c>
      <c r="K59" s="116">
        <v>0.88495575221238942</v>
      </c>
    </row>
    <row r="60" spans="1:11" ht="14.1" customHeight="1" x14ac:dyDescent="0.2">
      <c r="A60" s="306">
        <v>81</v>
      </c>
      <c r="B60" s="307" t="s">
        <v>289</v>
      </c>
      <c r="C60" s="308"/>
      <c r="D60" s="113">
        <v>5.0403942889080842</v>
      </c>
      <c r="E60" s="115">
        <v>992</v>
      </c>
      <c r="F60" s="114">
        <v>1001</v>
      </c>
      <c r="G60" s="114">
        <v>960</v>
      </c>
      <c r="H60" s="114">
        <v>948</v>
      </c>
      <c r="I60" s="140">
        <v>919</v>
      </c>
      <c r="J60" s="115">
        <v>73</v>
      </c>
      <c r="K60" s="116">
        <v>7.9434167573449406</v>
      </c>
    </row>
    <row r="61" spans="1:11" ht="14.1" customHeight="1" x14ac:dyDescent="0.2">
      <c r="A61" s="306" t="s">
        <v>290</v>
      </c>
      <c r="B61" s="307" t="s">
        <v>291</v>
      </c>
      <c r="C61" s="308"/>
      <c r="D61" s="113">
        <v>1.7580407499618922</v>
      </c>
      <c r="E61" s="115">
        <v>346</v>
      </c>
      <c r="F61" s="114">
        <v>357</v>
      </c>
      <c r="G61" s="114">
        <v>341</v>
      </c>
      <c r="H61" s="114">
        <v>338</v>
      </c>
      <c r="I61" s="140">
        <v>331</v>
      </c>
      <c r="J61" s="115">
        <v>15</v>
      </c>
      <c r="K61" s="116">
        <v>4.5317220543806647</v>
      </c>
    </row>
    <row r="62" spans="1:11" ht="14.1" customHeight="1" x14ac:dyDescent="0.2">
      <c r="A62" s="306" t="s">
        <v>292</v>
      </c>
      <c r="B62" s="307" t="s">
        <v>293</v>
      </c>
      <c r="C62" s="308"/>
      <c r="D62" s="113">
        <v>2.0222549667191707</v>
      </c>
      <c r="E62" s="115">
        <v>398</v>
      </c>
      <c r="F62" s="114">
        <v>385</v>
      </c>
      <c r="G62" s="114">
        <v>368</v>
      </c>
      <c r="H62" s="114">
        <v>348</v>
      </c>
      <c r="I62" s="140">
        <v>334</v>
      </c>
      <c r="J62" s="115">
        <v>64</v>
      </c>
      <c r="K62" s="116">
        <v>19.161676646706585</v>
      </c>
    </row>
    <row r="63" spans="1:11" ht="14.1" customHeight="1" x14ac:dyDescent="0.2">
      <c r="A63" s="306"/>
      <c r="B63" s="307" t="s">
        <v>294</v>
      </c>
      <c r="C63" s="308"/>
      <c r="D63" s="113">
        <v>1.6818251105126771</v>
      </c>
      <c r="E63" s="115">
        <v>331</v>
      </c>
      <c r="F63" s="114">
        <v>318</v>
      </c>
      <c r="G63" s="114">
        <v>307</v>
      </c>
      <c r="H63" s="114">
        <v>291</v>
      </c>
      <c r="I63" s="140">
        <v>277</v>
      </c>
      <c r="J63" s="115">
        <v>54</v>
      </c>
      <c r="K63" s="116">
        <v>19.494584837545126</v>
      </c>
    </row>
    <row r="64" spans="1:11" ht="14.1" customHeight="1" x14ac:dyDescent="0.2">
      <c r="A64" s="306" t="s">
        <v>295</v>
      </c>
      <c r="B64" s="307" t="s">
        <v>296</v>
      </c>
      <c r="C64" s="308"/>
      <c r="D64" s="113">
        <v>0.16767440678827294</v>
      </c>
      <c r="E64" s="115">
        <v>33</v>
      </c>
      <c r="F64" s="114">
        <v>31</v>
      </c>
      <c r="G64" s="114">
        <v>33</v>
      </c>
      <c r="H64" s="114">
        <v>33</v>
      </c>
      <c r="I64" s="140">
        <v>33</v>
      </c>
      <c r="J64" s="115">
        <v>0</v>
      </c>
      <c r="K64" s="116">
        <v>0</v>
      </c>
    </row>
    <row r="65" spans="1:11" ht="14.1" customHeight="1" x14ac:dyDescent="0.2">
      <c r="A65" s="306" t="s">
        <v>297</v>
      </c>
      <c r="B65" s="307" t="s">
        <v>298</v>
      </c>
      <c r="C65" s="308"/>
      <c r="D65" s="113">
        <v>0.66053554189319652</v>
      </c>
      <c r="E65" s="115">
        <v>130</v>
      </c>
      <c r="F65" s="114">
        <v>138</v>
      </c>
      <c r="G65" s="114">
        <v>133</v>
      </c>
      <c r="H65" s="114">
        <v>138</v>
      </c>
      <c r="I65" s="140">
        <v>135</v>
      </c>
      <c r="J65" s="115">
        <v>-5</v>
      </c>
      <c r="K65" s="116">
        <v>-3.7037037037037037</v>
      </c>
    </row>
    <row r="66" spans="1:11" ht="14.1" customHeight="1" x14ac:dyDescent="0.2">
      <c r="A66" s="306">
        <v>82</v>
      </c>
      <c r="B66" s="307" t="s">
        <v>299</v>
      </c>
      <c r="C66" s="308"/>
      <c r="D66" s="113">
        <v>2.2915502261063971</v>
      </c>
      <c r="E66" s="115">
        <v>451</v>
      </c>
      <c r="F66" s="114">
        <v>481</v>
      </c>
      <c r="G66" s="114">
        <v>457</v>
      </c>
      <c r="H66" s="114">
        <v>471</v>
      </c>
      <c r="I66" s="140">
        <v>467</v>
      </c>
      <c r="J66" s="115">
        <v>-16</v>
      </c>
      <c r="K66" s="116">
        <v>-3.4261241970021414</v>
      </c>
    </row>
    <row r="67" spans="1:11" ht="14.1" customHeight="1" x14ac:dyDescent="0.2">
      <c r="A67" s="306" t="s">
        <v>300</v>
      </c>
      <c r="B67" s="307" t="s">
        <v>301</v>
      </c>
      <c r="C67" s="308"/>
      <c r="D67" s="113">
        <v>1.2651796148569687</v>
      </c>
      <c r="E67" s="115">
        <v>249</v>
      </c>
      <c r="F67" s="114">
        <v>261</v>
      </c>
      <c r="G67" s="114">
        <v>239</v>
      </c>
      <c r="H67" s="114">
        <v>248</v>
      </c>
      <c r="I67" s="140">
        <v>253</v>
      </c>
      <c r="J67" s="115">
        <v>-4</v>
      </c>
      <c r="K67" s="116">
        <v>-1.5810276679841897</v>
      </c>
    </row>
    <row r="68" spans="1:11" ht="14.1" customHeight="1" x14ac:dyDescent="0.2">
      <c r="A68" s="306" t="s">
        <v>302</v>
      </c>
      <c r="B68" s="307" t="s">
        <v>303</v>
      </c>
      <c r="C68" s="308"/>
      <c r="D68" s="113">
        <v>0.75199430923225441</v>
      </c>
      <c r="E68" s="115">
        <v>148</v>
      </c>
      <c r="F68" s="114">
        <v>166</v>
      </c>
      <c r="G68" s="114">
        <v>160</v>
      </c>
      <c r="H68" s="114">
        <v>164</v>
      </c>
      <c r="I68" s="140">
        <v>152</v>
      </c>
      <c r="J68" s="115">
        <v>-4</v>
      </c>
      <c r="K68" s="116">
        <v>-2.6315789473684212</v>
      </c>
    </row>
    <row r="69" spans="1:11" ht="14.1" customHeight="1" x14ac:dyDescent="0.2">
      <c r="A69" s="306">
        <v>83</v>
      </c>
      <c r="B69" s="307" t="s">
        <v>304</v>
      </c>
      <c r="C69" s="308"/>
      <c r="D69" s="113">
        <v>3.1299222600477616</v>
      </c>
      <c r="E69" s="115">
        <v>616</v>
      </c>
      <c r="F69" s="114">
        <v>609</v>
      </c>
      <c r="G69" s="114">
        <v>608</v>
      </c>
      <c r="H69" s="114">
        <v>625</v>
      </c>
      <c r="I69" s="140">
        <v>632</v>
      </c>
      <c r="J69" s="115">
        <v>-16</v>
      </c>
      <c r="K69" s="116">
        <v>-2.5316455696202533</v>
      </c>
    </row>
    <row r="70" spans="1:11" ht="14.1" customHeight="1" x14ac:dyDescent="0.2">
      <c r="A70" s="306" t="s">
        <v>305</v>
      </c>
      <c r="B70" s="307" t="s">
        <v>306</v>
      </c>
      <c r="C70" s="308"/>
      <c r="D70" s="113">
        <v>2.245820842436868</v>
      </c>
      <c r="E70" s="115">
        <v>442</v>
      </c>
      <c r="F70" s="114">
        <v>423</v>
      </c>
      <c r="G70" s="114">
        <v>423</v>
      </c>
      <c r="H70" s="114">
        <v>445</v>
      </c>
      <c r="I70" s="140">
        <v>448</v>
      </c>
      <c r="J70" s="115">
        <v>-6</v>
      </c>
      <c r="K70" s="116">
        <v>-1.3392857142857142</v>
      </c>
    </row>
    <row r="71" spans="1:11" ht="14.1" customHeight="1" x14ac:dyDescent="0.2">
      <c r="A71" s="306"/>
      <c r="B71" s="307" t="s">
        <v>307</v>
      </c>
      <c r="C71" s="308"/>
      <c r="D71" s="113">
        <v>1.3109089985264977</v>
      </c>
      <c r="E71" s="115">
        <v>258</v>
      </c>
      <c r="F71" s="114">
        <v>261</v>
      </c>
      <c r="G71" s="114">
        <v>262</v>
      </c>
      <c r="H71" s="114">
        <v>273</v>
      </c>
      <c r="I71" s="140">
        <v>271</v>
      </c>
      <c r="J71" s="115">
        <v>-13</v>
      </c>
      <c r="K71" s="116">
        <v>-4.7970479704797047</v>
      </c>
    </row>
    <row r="72" spans="1:11" ht="14.1" customHeight="1" x14ac:dyDescent="0.2">
      <c r="A72" s="306">
        <v>84</v>
      </c>
      <c r="B72" s="307" t="s">
        <v>308</v>
      </c>
      <c r="C72" s="308"/>
      <c r="D72" s="113">
        <v>2.6218179970529953</v>
      </c>
      <c r="E72" s="115">
        <v>516</v>
      </c>
      <c r="F72" s="114">
        <v>530</v>
      </c>
      <c r="G72" s="114">
        <v>505</v>
      </c>
      <c r="H72" s="114">
        <v>490</v>
      </c>
      <c r="I72" s="140">
        <v>486</v>
      </c>
      <c r="J72" s="115">
        <v>30</v>
      </c>
      <c r="K72" s="116">
        <v>6.1728395061728394</v>
      </c>
    </row>
    <row r="73" spans="1:11" ht="14.1" customHeight="1" x14ac:dyDescent="0.2">
      <c r="A73" s="306" t="s">
        <v>309</v>
      </c>
      <c r="B73" s="307" t="s">
        <v>310</v>
      </c>
      <c r="C73" s="308"/>
      <c r="D73" s="113">
        <v>1.2092881459275444</v>
      </c>
      <c r="E73" s="115">
        <v>238</v>
      </c>
      <c r="F73" s="114">
        <v>237</v>
      </c>
      <c r="G73" s="114">
        <v>223</v>
      </c>
      <c r="H73" s="114">
        <v>217</v>
      </c>
      <c r="I73" s="140">
        <v>224</v>
      </c>
      <c r="J73" s="115">
        <v>14</v>
      </c>
      <c r="K73" s="116">
        <v>6.25</v>
      </c>
    </row>
    <row r="74" spans="1:11" ht="14.1" customHeight="1" x14ac:dyDescent="0.2">
      <c r="A74" s="306" t="s">
        <v>311</v>
      </c>
      <c r="B74" s="307" t="s">
        <v>312</v>
      </c>
      <c r="C74" s="308"/>
      <c r="D74" s="113">
        <v>2.5405213149738325E-2</v>
      </c>
      <c r="E74" s="115">
        <v>5</v>
      </c>
      <c r="F74" s="114">
        <v>4</v>
      </c>
      <c r="G74" s="114">
        <v>4</v>
      </c>
      <c r="H74" s="114">
        <v>4</v>
      </c>
      <c r="I74" s="140">
        <v>4</v>
      </c>
      <c r="J74" s="115">
        <v>1</v>
      </c>
      <c r="K74" s="116">
        <v>25</v>
      </c>
    </row>
    <row r="75" spans="1:11" ht="14.1" customHeight="1" x14ac:dyDescent="0.2">
      <c r="A75" s="306" t="s">
        <v>313</v>
      </c>
      <c r="B75" s="307" t="s">
        <v>314</v>
      </c>
      <c r="C75" s="308"/>
      <c r="D75" s="113">
        <v>3.5567298409633658E-2</v>
      </c>
      <c r="E75" s="115">
        <v>7</v>
      </c>
      <c r="F75" s="114">
        <v>7</v>
      </c>
      <c r="G75" s="114">
        <v>6</v>
      </c>
      <c r="H75" s="114">
        <v>6</v>
      </c>
      <c r="I75" s="140">
        <v>5</v>
      </c>
      <c r="J75" s="115">
        <v>2</v>
      </c>
      <c r="K75" s="116">
        <v>40</v>
      </c>
    </row>
    <row r="76" spans="1:11" ht="14.1" customHeight="1" x14ac:dyDescent="0.2">
      <c r="A76" s="306">
        <v>91</v>
      </c>
      <c r="B76" s="307" t="s">
        <v>315</v>
      </c>
      <c r="C76" s="308"/>
      <c r="D76" s="113">
        <v>0.2489710888674356</v>
      </c>
      <c r="E76" s="115">
        <v>49</v>
      </c>
      <c r="F76" s="114">
        <v>46</v>
      </c>
      <c r="G76" s="114">
        <v>45</v>
      </c>
      <c r="H76" s="114">
        <v>43</v>
      </c>
      <c r="I76" s="140">
        <v>41</v>
      </c>
      <c r="J76" s="115">
        <v>8</v>
      </c>
      <c r="K76" s="116">
        <v>19.512195121951219</v>
      </c>
    </row>
    <row r="77" spans="1:11" ht="14.1" customHeight="1" x14ac:dyDescent="0.2">
      <c r="A77" s="306">
        <v>92</v>
      </c>
      <c r="B77" s="307" t="s">
        <v>316</v>
      </c>
      <c r="C77" s="308"/>
      <c r="D77" s="113">
        <v>0.36583506935623189</v>
      </c>
      <c r="E77" s="115">
        <v>72</v>
      </c>
      <c r="F77" s="114">
        <v>69</v>
      </c>
      <c r="G77" s="114">
        <v>68</v>
      </c>
      <c r="H77" s="114">
        <v>72</v>
      </c>
      <c r="I77" s="140">
        <v>76</v>
      </c>
      <c r="J77" s="115">
        <v>-4</v>
      </c>
      <c r="K77" s="116">
        <v>-5.2631578947368425</v>
      </c>
    </row>
    <row r="78" spans="1:11" ht="14.1" customHeight="1" x14ac:dyDescent="0.2">
      <c r="A78" s="306">
        <v>93</v>
      </c>
      <c r="B78" s="307" t="s">
        <v>317</v>
      </c>
      <c r="C78" s="308"/>
      <c r="D78" s="113">
        <v>5.0810426299476651E-2</v>
      </c>
      <c r="E78" s="115">
        <v>10</v>
      </c>
      <c r="F78" s="114">
        <v>14</v>
      </c>
      <c r="G78" s="114">
        <v>15</v>
      </c>
      <c r="H78" s="114">
        <v>16</v>
      </c>
      <c r="I78" s="140">
        <v>16</v>
      </c>
      <c r="J78" s="115">
        <v>-6</v>
      </c>
      <c r="K78" s="116">
        <v>-37.5</v>
      </c>
    </row>
    <row r="79" spans="1:11" ht="14.1" customHeight="1" x14ac:dyDescent="0.2">
      <c r="A79" s="306">
        <v>94</v>
      </c>
      <c r="B79" s="307" t="s">
        <v>318</v>
      </c>
      <c r="C79" s="308"/>
      <c r="D79" s="113">
        <v>0.34042985620649358</v>
      </c>
      <c r="E79" s="115">
        <v>67</v>
      </c>
      <c r="F79" s="114">
        <v>70</v>
      </c>
      <c r="G79" s="114">
        <v>66</v>
      </c>
      <c r="H79" s="114">
        <v>60</v>
      </c>
      <c r="I79" s="140">
        <v>67</v>
      </c>
      <c r="J79" s="115">
        <v>0</v>
      </c>
      <c r="K79" s="116">
        <v>0</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4.2071032975966665</v>
      </c>
      <c r="E81" s="143">
        <v>828</v>
      </c>
      <c r="F81" s="144">
        <v>880</v>
      </c>
      <c r="G81" s="144">
        <v>889</v>
      </c>
      <c r="H81" s="144">
        <v>897</v>
      </c>
      <c r="I81" s="145">
        <v>880</v>
      </c>
      <c r="J81" s="143">
        <v>-52</v>
      </c>
      <c r="K81" s="146">
        <v>-5.9090909090909092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9335</v>
      </c>
      <c r="G12" s="536">
        <v>6518</v>
      </c>
      <c r="H12" s="536">
        <v>9212</v>
      </c>
      <c r="I12" s="536">
        <v>8181</v>
      </c>
      <c r="J12" s="537">
        <v>8394</v>
      </c>
      <c r="K12" s="538">
        <v>941</v>
      </c>
      <c r="L12" s="349">
        <v>11.210388372647129</v>
      </c>
    </row>
    <row r="13" spans="1:17" s="110" customFormat="1" ht="15" customHeight="1" x14ac:dyDescent="0.2">
      <c r="A13" s="350" t="s">
        <v>344</v>
      </c>
      <c r="B13" s="351" t="s">
        <v>345</v>
      </c>
      <c r="C13" s="347"/>
      <c r="D13" s="347"/>
      <c r="E13" s="348"/>
      <c r="F13" s="536">
        <v>5503</v>
      </c>
      <c r="G13" s="536">
        <v>3731</v>
      </c>
      <c r="H13" s="536">
        <v>5433</v>
      </c>
      <c r="I13" s="536">
        <v>5084</v>
      </c>
      <c r="J13" s="537">
        <v>5193</v>
      </c>
      <c r="K13" s="538">
        <v>310</v>
      </c>
      <c r="L13" s="349">
        <v>5.9695744271134217</v>
      </c>
    </row>
    <row r="14" spans="1:17" s="110" customFormat="1" ht="22.5" customHeight="1" x14ac:dyDescent="0.2">
      <c r="A14" s="350"/>
      <c r="B14" s="351" t="s">
        <v>346</v>
      </c>
      <c r="C14" s="347"/>
      <c r="D14" s="347"/>
      <c r="E14" s="348"/>
      <c r="F14" s="536">
        <v>3832</v>
      </c>
      <c r="G14" s="536">
        <v>2787</v>
      </c>
      <c r="H14" s="536">
        <v>3779</v>
      </c>
      <c r="I14" s="536">
        <v>3097</v>
      </c>
      <c r="J14" s="537">
        <v>3201</v>
      </c>
      <c r="K14" s="538">
        <v>631</v>
      </c>
      <c r="L14" s="349">
        <v>19.712589815682598</v>
      </c>
    </row>
    <row r="15" spans="1:17" s="110" customFormat="1" ht="15" customHeight="1" x14ac:dyDescent="0.2">
      <c r="A15" s="350" t="s">
        <v>347</v>
      </c>
      <c r="B15" s="351" t="s">
        <v>108</v>
      </c>
      <c r="C15" s="347"/>
      <c r="D15" s="347"/>
      <c r="E15" s="348"/>
      <c r="F15" s="536">
        <v>1652</v>
      </c>
      <c r="G15" s="536">
        <v>1451</v>
      </c>
      <c r="H15" s="536">
        <v>2829</v>
      </c>
      <c r="I15" s="536">
        <v>1444</v>
      </c>
      <c r="J15" s="537">
        <v>1560</v>
      </c>
      <c r="K15" s="538">
        <v>92</v>
      </c>
      <c r="L15" s="349">
        <v>5.8974358974358978</v>
      </c>
    </row>
    <row r="16" spans="1:17" s="110" customFormat="1" ht="15" customHeight="1" x14ac:dyDescent="0.2">
      <c r="A16" s="350"/>
      <c r="B16" s="351" t="s">
        <v>109</v>
      </c>
      <c r="C16" s="347"/>
      <c r="D16" s="347"/>
      <c r="E16" s="348"/>
      <c r="F16" s="536">
        <v>6801</v>
      </c>
      <c r="G16" s="536">
        <v>4645</v>
      </c>
      <c r="H16" s="536">
        <v>5812</v>
      </c>
      <c r="I16" s="536">
        <v>6022</v>
      </c>
      <c r="J16" s="537">
        <v>6127</v>
      </c>
      <c r="K16" s="538">
        <v>674</v>
      </c>
      <c r="L16" s="349">
        <v>11.000489636037212</v>
      </c>
    </row>
    <row r="17" spans="1:12" s="110" customFormat="1" ht="15" customHeight="1" x14ac:dyDescent="0.2">
      <c r="A17" s="350"/>
      <c r="B17" s="351" t="s">
        <v>110</v>
      </c>
      <c r="C17" s="347"/>
      <c r="D17" s="347"/>
      <c r="E17" s="348"/>
      <c r="F17" s="536">
        <v>806</v>
      </c>
      <c r="G17" s="536">
        <v>365</v>
      </c>
      <c r="H17" s="536">
        <v>504</v>
      </c>
      <c r="I17" s="536">
        <v>648</v>
      </c>
      <c r="J17" s="537">
        <v>623</v>
      </c>
      <c r="K17" s="538">
        <v>183</v>
      </c>
      <c r="L17" s="349">
        <v>29.373996789727126</v>
      </c>
    </row>
    <row r="18" spans="1:12" s="110" customFormat="1" ht="15" customHeight="1" x14ac:dyDescent="0.2">
      <c r="A18" s="350"/>
      <c r="B18" s="351" t="s">
        <v>111</v>
      </c>
      <c r="C18" s="347"/>
      <c r="D18" s="347"/>
      <c r="E18" s="348"/>
      <c r="F18" s="536">
        <v>76</v>
      </c>
      <c r="G18" s="536">
        <v>57</v>
      </c>
      <c r="H18" s="536">
        <v>67</v>
      </c>
      <c r="I18" s="536">
        <v>67</v>
      </c>
      <c r="J18" s="537">
        <v>84</v>
      </c>
      <c r="K18" s="538">
        <v>-8</v>
      </c>
      <c r="L18" s="349">
        <v>-9.5238095238095237</v>
      </c>
    </row>
    <row r="19" spans="1:12" s="110" customFormat="1" ht="15" customHeight="1" x14ac:dyDescent="0.2">
      <c r="A19" s="118" t="s">
        <v>113</v>
      </c>
      <c r="B19" s="119" t="s">
        <v>181</v>
      </c>
      <c r="C19" s="347"/>
      <c r="D19" s="347"/>
      <c r="E19" s="348"/>
      <c r="F19" s="536">
        <v>6577</v>
      </c>
      <c r="G19" s="536">
        <v>4182</v>
      </c>
      <c r="H19" s="536">
        <v>6521</v>
      </c>
      <c r="I19" s="536">
        <v>5767</v>
      </c>
      <c r="J19" s="537">
        <v>5925</v>
      </c>
      <c r="K19" s="538">
        <v>652</v>
      </c>
      <c r="L19" s="349">
        <v>11.004219409282701</v>
      </c>
    </row>
    <row r="20" spans="1:12" s="110" customFormat="1" ht="15" customHeight="1" x14ac:dyDescent="0.2">
      <c r="A20" s="118"/>
      <c r="B20" s="119" t="s">
        <v>182</v>
      </c>
      <c r="C20" s="347"/>
      <c r="D20" s="347"/>
      <c r="E20" s="348"/>
      <c r="F20" s="536">
        <v>2758</v>
      </c>
      <c r="G20" s="536">
        <v>2336</v>
      </c>
      <c r="H20" s="536">
        <v>2691</v>
      </c>
      <c r="I20" s="536">
        <v>2414</v>
      </c>
      <c r="J20" s="537">
        <v>2469</v>
      </c>
      <c r="K20" s="538">
        <v>289</v>
      </c>
      <c r="L20" s="349">
        <v>11.70514378290806</v>
      </c>
    </row>
    <row r="21" spans="1:12" s="110" customFormat="1" ht="15" customHeight="1" x14ac:dyDescent="0.2">
      <c r="A21" s="118" t="s">
        <v>113</v>
      </c>
      <c r="B21" s="119" t="s">
        <v>116</v>
      </c>
      <c r="C21" s="347"/>
      <c r="D21" s="347"/>
      <c r="E21" s="348"/>
      <c r="F21" s="536">
        <v>6037</v>
      </c>
      <c r="G21" s="536">
        <v>4115</v>
      </c>
      <c r="H21" s="536">
        <v>6039</v>
      </c>
      <c r="I21" s="536">
        <v>5006</v>
      </c>
      <c r="J21" s="537">
        <v>5406</v>
      </c>
      <c r="K21" s="538">
        <v>631</v>
      </c>
      <c r="L21" s="349">
        <v>11.672216056233815</v>
      </c>
    </row>
    <row r="22" spans="1:12" s="110" customFormat="1" ht="15" customHeight="1" x14ac:dyDescent="0.2">
      <c r="A22" s="118"/>
      <c r="B22" s="119" t="s">
        <v>117</v>
      </c>
      <c r="C22" s="347"/>
      <c r="D22" s="347"/>
      <c r="E22" s="348"/>
      <c r="F22" s="536">
        <v>3288</v>
      </c>
      <c r="G22" s="536">
        <v>2397</v>
      </c>
      <c r="H22" s="536">
        <v>3154</v>
      </c>
      <c r="I22" s="536">
        <v>3161</v>
      </c>
      <c r="J22" s="537">
        <v>2978</v>
      </c>
      <c r="K22" s="538">
        <v>310</v>
      </c>
      <c r="L22" s="349">
        <v>10.409670920080591</v>
      </c>
    </row>
    <row r="23" spans="1:12" s="110" customFormat="1" ht="15" customHeight="1" x14ac:dyDescent="0.2">
      <c r="A23" s="352" t="s">
        <v>347</v>
      </c>
      <c r="B23" s="353" t="s">
        <v>193</v>
      </c>
      <c r="C23" s="354"/>
      <c r="D23" s="354"/>
      <c r="E23" s="355"/>
      <c r="F23" s="539">
        <v>141</v>
      </c>
      <c r="G23" s="539">
        <v>233</v>
      </c>
      <c r="H23" s="539">
        <v>1227</v>
      </c>
      <c r="I23" s="539">
        <v>68</v>
      </c>
      <c r="J23" s="540">
        <v>142</v>
      </c>
      <c r="K23" s="541">
        <v>-1</v>
      </c>
      <c r="L23" s="356">
        <v>-0.70422535211267601</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28.9</v>
      </c>
      <c r="G25" s="542">
        <v>35.4</v>
      </c>
      <c r="H25" s="542">
        <v>35.799999999999997</v>
      </c>
      <c r="I25" s="542">
        <v>30.7</v>
      </c>
      <c r="J25" s="542">
        <v>31.4</v>
      </c>
      <c r="K25" s="543" t="s">
        <v>349</v>
      </c>
      <c r="L25" s="364">
        <v>-2.5</v>
      </c>
    </row>
    <row r="26" spans="1:12" s="110" customFormat="1" ht="15" customHeight="1" x14ac:dyDescent="0.2">
      <c r="A26" s="365" t="s">
        <v>105</v>
      </c>
      <c r="B26" s="366" t="s">
        <v>345</v>
      </c>
      <c r="C26" s="362"/>
      <c r="D26" s="362"/>
      <c r="E26" s="363"/>
      <c r="F26" s="542">
        <v>25.2</v>
      </c>
      <c r="G26" s="542">
        <v>31.4</v>
      </c>
      <c r="H26" s="542">
        <v>31.2</v>
      </c>
      <c r="I26" s="542">
        <v>27.3</v>
      </c>
      <c r="J26" s="544">
        <v>27.7</v>
      </c>
      <c r="K26" s="543" t="s">
        <v>349</v>
      </c>
      <c r="L26" s="364">
        <v>-2.5</v>
      </c>
    </row>
    <row r="27" spans="1:12" s="110" customFormat="1" ht="15" customHeight="1" x14ac:dyDescent="0.2">
      <c r="A27" s="365"/>
      <c r="B27" s="366" t="s">
        <v>346</v>
      </c>
      <c r="C27" s="362"/>
      <c r="D27" s="362"/>
      <c r="E27" s="363"/>
      <c r="F27" s="542">
        <v>34.299999999999997</v>
      </c>
      <c r="G27" s="542">
        <v>40.700000000000003</v>
      </c>
      <c r="H27" s="542">
        <v>42.5</v>
      </c>
      <c r="I27" s="542">
        <v>36.4</v>
      </c>
      <c r="J27" s="542">
        <v>37.5</v>
      </c>
      <c r="K27" s="543" t="s">
        <v>349</v>
      </c>
      <c r="L27" s="364">
        <v>-3.2000000000000028</v>
      </c>
    </row>
    <row r="28" spans="1:12" s="110" customFormat="1" ht="15" customHeight="1" x14ac:dyDescent="0.2">
      <c r="A28" s="365" t="s">
        <v>113</v>
      </c>
      <c r="B28" s="366" t="s">
        <v>108</v>
      </c>
      <c r="C28" s="362"/>
      <c r="D28" s="362"/>
      <c r="E28" s="363"/>
      <c r="F28" s="542">
        <v>48.2</v>
      </c>
      <c r="G28" s="542">
        <v>50</v>
      </c>
      <c r="H28" s="542">
        <v>54.1</v>
      </c>
      <c r="I28" s="542">
        <v>51.4</v>
      </c>
      <c r="J28" s="542">
        <v>51.8</v>
      </c>
      <c r="K28" s="543" t="s">
        <v>349</v>
      </c>
      <c r="L28" s="364">
        <v>-3.5999999999999943</v>
      </c>
    </row>
    <row r="29" spans="1:12" s="110" customFormat="1" ht="11.25" x14ac:dyDescent="0.2">
      <c r="A29" s="365"/>
      <c r="B29" s="366" t="s">
        <v>109</v>
      </c>
      <c r="C29" s="362"/>
      <c r="D29" s="362"/>
      <c r="E29" s="363"/>
      <c r="F29" s="542">
        <v>26</v>
      </c>
      <c r="G29" s="542">
        <v>32.299999999999997</v>
      </c>
      <c r="H29" s="542">
        <v>31</v>
      </c>
      <c r="I29" s="542">
        <v>27.1</v>
      </c>
      <c r="J29" s="544">
        <v>27.9</v>
      </c>
      <c r="K29" s="543" t="s">
        <v>349</v>
      </c>
      <c r="L29" s="364">
        <v>-1.8999999999999986</v>
      </c>
    </row>
    <row r="30" spans="1:12" s="110" customFormat="1" ht="15" customHeight="1" x14ac:dyDescent="0.2">
      <c r="A30" s="365"/>
      <c r="B30" s="366" t="s">
        <v>110</v>
      </c>
      <c r="C30" s="362"/>
      <c r="D30" s="362"/>
      <c r="E30" s="363"/>
      <c r="F30" s="542">
        <v>17.600000000000001</v>
      </c>
      <c r="G30" s="542">
        <v>22.7</v>
      </c>
      <c r="H30" s="542">
        <v>31.1</v>
      </c>
      <c r="I30" s="542">
        <v>20.399999999999999</v>
      </c>
      <c r="J30" s="542">
        <v>18.100000000000001</v>
      </c>
      <c r="K30" s="543" t="s">
        <v>349</v>
      </c>
      <c r="L30" s="364">
        <v>-0.5</v>
      </c>
    </row>
    <row r="31" spans="1:12" s="110" customFormat="1" ht="15" customHeight="1" x14ac:dyDescent="0.2">
      <c r="A31" s="365"/>
      <c r="B31" s="366" t="s">
        <v>111</v>
      </c>
      <c r="C31" s="362"/>
      <c r="D31" s="362"/>
      <c r="E31" s="363"/>
      <c r="F31" s="542">
        <v>31.6</v>
      </c>
      <c r="G31" s="542">
        <v>49.1</v>
      </c>
      <c r="H31" s="542">
        <v>44.8</v>
      </c>
      <c r="I31" s="542">
        <v>35.799999999999997</v>
      </c>
      <c r="J31" s="542">
        <v>42.9</v>
      </c>
      <c r="K31" s="543" t="s">
        <v>349</v>
      </c>
      <c r="L31" s="364">
        <v>-11.299999999999997</v>
      </c>
    </row>
    <row r="32" spans="1:12" s="110" customFormat="1" ht="15" customHeight="1" x14ac:dyDescent="0.2">
      <c r="A32" s="367" t="s">
        <v>113</v>
      </c>
      <c r="B32" s="368" t="s">
        <v>181</v>
      </c>
      <c r="C32" s="362"/>
      <c r="D32" s="362"/>
      <c r="E32" s="363"/>
      <c r="F32" s="542">
        <v>25.3</v>
      </c>
      <c r="G32" s="542">
        <v>30.5</v>
      </c>
      <c r="H32" s="542">
        <v>32.799999999999997</v>
      </c>
      <c r="I32" s="542">
        <v>26.4</v>
      </c>
      <c r="J32" s="544">
        <v>28.9</v>
      </c>
      <c r="K32" s="543" t="s">
        <v>349</v>
      </c>
      <c r="L32" s="364">
        <v>-3.5999999999999979</v>
      </c>
    </row>
    <row r="33" spans="1:12" s="110" customFormat="1" ht="15" customHeight="1" x14ac:dyDescent="0.2">
      <c r="A33" s="367"/>
      <c r="B33" s="368" t="s">
        <v>182</v>
      </c>
      <c r="C33" s="362"/>
      <c r="D33" s="362"/>
      <c r="E33" s="363"/>
      <c r="F33" s="542">
        <v>37.5</v>
      </c>
      <c r="G33" s="542">
        <v>43.6</v>
      </c>
      <c r="H33" s="542">
        <v>41.6</v>
      </c>
      <c r="I33" s="542">
        <v>40.9</v>
      </c>
      <c r="J33" s="542">
        <v>37.1</v>
      </c>
      <c r="K33" s="543" t="s">
        <v>349</v>
      </c>
      <c r="L33" s="364">
        <v>0.39999999999999858</v>
      </c>
    </row>
    <row r="34" spans="1:12" s="369" customFormat="1" ht="15" customHeight="1" x14ac:dyDescent="0.2">
      <c r="A34" s="367" t="s">
        <v>113</v>
      </c>
      <c r="B34" s="368" t="s">
        <v>116</v>
      </c>
      <c r="C34" s="362"/>
      <c r="D34" s="362"/>
      <c r="E34" s="363"/>
      <c r="F34" s="542">
        <v>29.6</v>
      </c>
      <c r="G34" s="542">
        <v>35.799999999999997</v>
      </c>
      <c r="H34" s="542">
        <v>36.700000000000003</v>
      </c>
      <c r="I34" s="542">
        <v>31.3</v>
      </c>
      <c r="J34" s="542">
        <v>31.4</v>
      </c>
      <c r="K34" s="543" t="s">
        <v>349</v>
      </c>
      <c r="L34" s="364">
        <v>-1.7999999999999972</v>
      </c>
    </row>
    <row r="35" spans="1:12" s="369" customFormat="1" ht="11.25" x14ac:dyDescent="0.2">
      <c r="A35" s="370"/>
      <c r="B35" s="371" t="s">
        <v>117</v>
      </c>
      <c r="C35" s="372"/>
      <c r="D35" s="372"/>
      <c r="E35" s="373"/>
      <c r="F35" s="545">
        <v>27.9</v>
      </c>
      <c r="G35" s="545">
        <v>34.6</v>
      </c>
      <c r="H35" s="545">
        <v>34.4</v>
      </c>
      <c r="I35" s="545">
        <v>29.8</v>
      </c>
      <c r="J35" s="546">
        <v>31.5</v>
      </c>
      <c r="K35" s="547" t="s">
        <v>349</v>
      </c>
      <c r="L35" s="374">
        <v>-3.6000000000000014</v>
      </c>
    </row>
    <row r="36" spans="1:12" s="369" customFormat="1" ht="15.95" customHeight="1" x14ac:dyDescent="0.2">
      <c r="A36" s="375" t="s">
        <v>350</v>
      </c>
      <c r="B36" s="376"/>
      <c r="C36" s="377"/>
      <c r="D36" s="376"/>
      <c r="E36" s="378"/>
      <c r="F36" s="548">
        <v>9140</v>
      </c>
      <c r="G36" s="548">
        <v>6212</v>
      </c>
      <c r="H36" s="548">
        <v>7763</v>
      </c>
      <c r="I36" s="548">
        <v>8061</v>
      </c>
      <c r="J36" s="548">
        <v>8195</v>
      </c>
      <c r="K36" s="549">
        <v>945</v>
      </c>
      <c r="L36" s="380">
        <v>11.531421598535692</v>
      </c>
    </row>
    <row r="37" spans="1:12" s="369" customFormat="1" ht="15.95" customHeight="1" x14ac:dyDescent="0.2">
      <c r="A37" s="381"/>
      <c r="B37" s="382" t="s">
        <v>113</v>
      </c>
      <c r="C37" s="382" t="s">
        <v>351</v>
      </c>
      <c r="D37" s="382"/>
      <c r="E37" s="383"/>
      <c r="F37" s="548">
        <v>2646</v>
      </c>
      <c r="G37" s="548">
        <v>2196</v>
      </c>
      <c r="H37" s="548">
        <v>2778</v>
      </c>
      <c r="I37" s="548">
        <v>2475</v>
      </c>
      <c r="J37" s="548">
        <v>2572</v>
      </c>
      <c r="K37" s="549">
        <v>74</v>
      </c>
      <c r="L37" s="380">
        <v>2.8771384136858478</v>
      </c>
    </row>
    <row r="38" spans="1:12" s="369" customFormat="1" ht="15.95" customHeight="1" x14ac:dyDescent="0.2">
      <c r="A38" s="381"/>
      <c r="B38" s="384" t="s">
        <v>105</v>
      </c>
      <c r="C38" s="384" t="s">
        <v>106</v>
      </c>
      <c r="D38" s="385"/>
      <c r="E38" s="383"/>
      <c r="F38" s="548">
        <v>5404</v>
      </c>
      <c r="G38" s="548">
        <v>3595</v>
      </c>
      <c r="H38" s="548">
        <v>4631</v>
      </c>
      <c r="I38" s="548">
        <v>5026</v>
      </c>
      <c r="J38" s="550">
        <v>5095</v>
      </c>
      <c r="K38" s="549">
        <v>309</v>
      </c>
      <c r="L38" s="380">
        <v>6.0647693817468102</v>
      </c>
    </row>
    <row r="39" spans="1:12" s="369" customFormat="1" ht="15.95" customHeight="1" x14ac:dyDescent="0.2">
      <c r="A39" s="381"/>
      <c r="B39" s="385"/>
      <c r="C39" s="382" t="s">
        <v>352</v>
      </c>
      <c r="D39" s="385"/>
      <c r="E39" s="383"/>
      <c r="F39" s="548">
        <v>1363</v>
      </c>
      <c r="G39" s="548">
        <v>1130</v>
      </c>
      <c r="H39" s="548">
        <v>1447</v>
      </c>
      <c r="I39" s="548">
        <v>1370</v>
      </c>
      <c r="J39" s="548">
        <v>1409</v>
      </c>
      <c r="K39" s="549">
        <v>-46</v>
      </c>
      <c r="L39" s="380">
        <v>-3.2647267565649396</v>
      </c>
    </row>
    <row r="40" spans="1:12" s="369" customFormat="1" ht="15.95" customHeight="1" x14ac:dyDescent="0.2">
      <c r="A40" s="381"/>
      <c r="B40" s="384"/>
      <c r="C40" s="384" t="s">
        <v>107</v>
      </c>
      <c r="D40" s="385"/>
      <c r="E40" s="383"/>
      <c r="F40" s="548">
        <v>3736</v>
      </c>
      <c r="G40" s="548">
        <v>2617</v>
      </c>
      <c r="H40" s="548">
        <v>3132</v>
      </c>
      <c r="I40" s="548">
        <v>3035</v>
      </c>
      <c r="J40" s="548">
        <v>3100</v>
      </c>
      <c r="K40" s="549">
        <v>636</v>
      </c>
      <c r="L40" s="380">
        <v>20.516129032258064</v>
      </c>
    </row>
    <row r="41" spans="1:12" s="369" customFormat="1" ht="24" customHeight="1" x14ac:dyDescent="0.2">
      <c r="A41" s="381"/>
      <c r="B41" s="385"/>
      <c r="C41" s="382" t="s">
        <v>352</v>
      </c>
      <c r="D41" s="385"/>
      <c r="E41" s="383"/>
      <c r="F41" s="548">
        <v>1283</v>
      </c>
      <c r="G41" s="548">
        <v>1066</v>
      </c>
      <c r="H41" s="548">
        <v>1331</v>
      </c>
      <c r="I41" s="548">
        <v>1105</v>
      </c>
      <c r="J41" s="550">
        <v>1163</v>
      </c>
      <c r="K41" s="549">
        <v>120</v>
      </c>
      <c r="L41" s="380">
        <v>10.318142734307825</v>
      </c>
    </row>
    <row r="42" spans="1:12" s="110" customFormat="1" ht="15" customHeight="1" x14ac:dyDescent="0.2">
      <c r="A42" s="381"/>
      <c r="B42" s="384" t="s">
        <v>113</v>
      </c>
      <c r="C42" s="384" t="s">
        <v>353</v>
      </c>
      <c r="D42" s="385"/>
      <c r="E42" s="383"/>
      <c r="F42" s="548">
        <v>1497</v>
      </c>
      <c r="G42" s="548">
        <v>1211</v>
      </c>
      <c r="H42" s="548">
        <v>1563</v>
      </c>
      <c r="I42" s="548">
        <v>1361</v>
      </c>
      <c r="J42" s="548">
        <v>1410</v>
      </c>
      <c r="K42" s="549">
        <v>87</v>
      </c>
      <c r="L42" s="380">
        <v>6.1702127659574471</v>
      </c>
    </row>
    <row r="43" spans="1:12" s="110" customFormat="1" ht="15" customHeight="1" x14ac:dyDescent="0.2">
      <c r="A43" s="381"/>
      <c r="B43" s="385"/>
      <c r="C43" s="382" t="s">
        <v>352</v>
      </c>
      <c r="D43" s="385"/>
      <c r="E43" s="383"/>
      <c r="F43" s="548">
        <v>722</v>
      </c>
      <c r="G43" s="548">
        <v>605</v>
      </c>
      <c r="H43" s="548">
        <v>846</v>
      </c>
      <c r="I43" s="548">
        <v>699</v>
      </c>
      <c r="J43" s="548">
        <v>730</v>
      </c>
      <c r="K43" s="549">
        <v>-8</v>
      </c>
      <c r="L43" s="380">
        <v>-1.095890410958904</v>
      </c>
    </row>
    <row r="44" spans="1:12" s="110" customFormat="1" ht="15" customHeight="1" x14ac:dyDescent="0.2">
      <c r="A44" s="381"/>
      <c r="B44" s="384"/>
      <c r="C44" s="366" t="s">
        <v>109</v>
      </c>
      <c r="D44" s="385"/>
      <c r="E44" s="383"/>
      <c r="F44" s="548">
        <v>6761</v>
      </c>
      <c r="G44" s="548">
        <v>4579</v>
      </c>
      <c r="H44" s="548">
        <v>5632</v>
      </c>
      <c r="I44" s="548">
        <v>5986</v>
      </c>
      <c r="J44" s="550">
        <v>6078</v>
      </c>
      <c r="K44" s="549">
        <v>683</v>
      </c>
      <c r="L44" s="380">
        <v>11.237249095097072</v>
      </c>
    </row>
    <row r="45" spans="1:12" s="110" customFormat="1" ht="15" customHeight="1" x14ac:dyDescent="0.2">
      <c r="A45" s="381"/>
      <c r="B45" s="385"/>
      <c r="C45" s="382" t="s">
        <v>352</v>
      </c>
      <c r="D45" s="385"/>
      <c r="E45" s="383"/>
      <c r="F45" s="548">
        <v>1758</v>
      </c>
      <c r="G45" s="548">
        <v>1480</v>
      </c>
      <c r="H45" s="548">
        <v>1746</v>
      </c>
      <c r="I45" s="548">
        <v>1620</v>
      </c>
      <c r="J45" s="548">
        <v>1693</v>
      </c>
      <c r="K45" s="549">
        <v>65</v>
      </c>
      <c r="L45" s="380">
        <v>3.8393384524512699</v>
      </c>
    </row>
    <row r="46" spans="1:12" s="110" customFormat="1" ht="15" customHeight="1" x14ac:dyDescent="0.2">
      <c r="A46" s="381"/>
      <c r="B46" s="384"/>
      <c r="C46" s="366" t="s">
        <v>110</v>
      </c>
      <c r="D46" s="385"/>
      <c r="E46" s="383"/>
      <c r="F46" s="548">
        <v>806</v>
      </c>
      <c r="G46" s="548">
        <v>365</v>
      </c>
      <c r="H46" s="548">
        <v>501</v>
      </c>
      <c r="I46" s="548">
        <v>647</v>
      </c>
      <c r="J46" s="548">
        <v>623</v>
      </c>
      <c r="K46" s="549">
        <v>183</v>
      </c>
      <c r="L46" s="380">
        <v>29.373996789727126</v>
      </c>
    </row>
    <row r="47" spans="1:12" s="110" customFormat="1" ht="15" customHeight="1" x14ac:dyDescent="0.2">
      <c r="A47" s="381"/>
      <c r="B47" s="385"/>
      <c r="C47" s="382" t="s">
        <v>352</v>
      </c>
      <c r="D47" s="385"/>
      <c r="E47" s="383"/>
      <c r="F47" s="548">
        <v>142</v>
      </c>
      <c r="G47" s="548">
        <v>83</v>
      </c>
      <c r="H47" s="548">
        <v>156</v>
      </c>
      <c r="I47" s="548">
        <v>132</v>
      </c>
      <c r="J47" s="550">
        <v>113</v>
      </c>
      <c r="K47" s="549">
        <v>29</v>
      </c>
      <c r="L47" s="380">
        <v>25.663716814159294</v>
      </c>
    </row>
    <row r="48" spans="1:12" s="110" customFormat="1" ht="15" customHeight="1" x14ac:dyDescent="0.2">
      <c r="A48" s="381"/>
      <c r="B48" s="385"/>
      <c r="C48" s="366" t="s">
        <v>111</v>
      </c>
      <c r="D48" s="386"/>
      <c r="E48" s="387"/>
      <c r="F48" s="548">
        <v>76</v>
      </c>
      <c r="G48" s="548">
        <v>57</v>
      </c>
      <c r="H48" s="548">
        <v>67</v>
      </c>
      <c r="I48" s="548">
        <v>67</v>
      </c>
      <c r="J48" s="548">
        <v>84</v>
      </c>
      <c r="K48" s="549">
        <v>-8</v>
      </c>
      <c r="L48" s="380">
        <v>-9.5238095238095237</v>
      </c>
    </row>
    <row r="49" spans="1:12" s="110" customFormat="1" ht="15" customHeight="1" x14ac:dyDescent="0.2">
      <c r="A49" s="381"/>
      <c r="B49" s="385"/>
      <c r="C49" s="382" t="s">
        <v>352</v>
      </c>
      <c r="D49" s="385"/>
      <c r="E49" s="383"/>
      <c r="F49" s="548">
        <v>24</v>
      </c>
      <c r="G49" s="548">
        <v>28</v>
      </c>
      <c r="H49" s="548">
        <v>30</v>
      </c>
      <c r="I49" s="548">
        <v>24</v>
      </c>
      <c r="J49" s="548">
        <v>36</v>
      </c>
      <c r="K49" s="549">
        <v>-12</v>
      </c>
      <c r="L49" s="380">
        <v>-33.333333333333336</v>
      </c>
    </row>
    <row r="50" spans="1:12" s="110" customFormat="1" ht="15" customHeight="1" x14ac:dyDescent="0.2">
      <c r="A50" s="381"/>
      <c r="B50" s="384" t="s">
        <v>113</v>
      </c>
      <c r="C50" s="382" t="s">
        <v>181</v>
      </c>
      <c r="D50" s="385"/>
      <c r="E50" s="383"/>
      <c r="F50" s="548">
        <v>6401</v>
      </c>
      <c r="G50" s="548">
        <v>3905</v>
      </c>
      <c r="H50" s="548">
        <v>5134</v>
      </c>
      <c r="I50" s="548">
        <v>5666</v>
      </c>
      <c r="J50" s="550">
        <v>5742</v>
      </c>
      <c r="K50" s="549">
        <v>659</v>
      </c>
      <c r="L50" s="380">
        <v>11.476837338906304</v>
      </c>
    </row>
    <row r="51" spans="1:12" s="110" customFormat="1" ht="15" customHeight="1" x14ac:dyDescent="0.2">
      <c r="A51" s="381"/>
      <c r="B51" s="385"/>
      <c r="C51" s="382" t="s">
        <v>352</v>
      </c>
      <c r="D51" s="385"/>
      <c r="E51" s="383"/>
      <c r="F51" s="548">
        <v>1618</v>
      </c>
      <c r="G51" s="548">
        <v>1190</v>
      </c>
      <c r="H51" s="548">
        <v>1685</v>
      </c>
      <c r="I51" s="548">
        <v>1496</v>
      </c>
      <c r="J51" s="548">
        <v>1661</v>
      </c>
      <c r="K51" s="549">
        <v>-43</v>
      </c>
      <c r="L51" s="380">
        <v>-2.5888019265502709</v>
      </c>
    </row>
    <row r="52" spans="1:12" s="110" customFormat="1" ht="15" customHeight="1" x14ac:dyDescent="0.2">
      <c r="A52" s="381"/>
      <c r="B52" s="384"/>
      <c r="C52" s="382" t="s">
        <v>182</v>
      </c>
      <c r="D52" s="385"/>
      <c r="E52" s="383"/>
      <c r="F52" s="548">
        <v>2739</v>
      </c>
      <c r="G52" s="548">
        <v>2307</v>
      </c>
      <c r="H52" s="548">
        <v>2629</v>
      </c>
      <c r="I52" s="548">
        <v>2395</v>
      </c>
      <c r="J52" s="548">
        <v>2453</v>
      </c>
      <c r="K52" s="549">
        <v>286</v>
      </c>
      <c r="L52" s="380">
        <v>11.659192825112108</v>
      </c>
    </row>
    <row r="53" spans="1:12" s="269" customFormat="1" ht="11.25" customHeight="1" x14ac:dyDescent="0.2">
      <c r="A53" s="381"/>
      <c r="B53" s="385"/>
      <c r="C53" s="382" t="s">
        <v>352</v>
      </c>
      <c r="D53" s="385"/>
      <c r="E53" s="383"/>
      <c r="F53" s="548">
        <v>1028</v>
      </c>
      <c r="G53" s="548">
        <v>1006</v>
      </c>
      <c r="H53" s="548">
        <v>1093</v>
      </c>
      <c r="I53" s="548">
        <v>979</v>
      </c>
      <c r="J53" s="550">
        <v>911</v>
      </c>
      <c r="K53" s="549">
        <v>117</v>
      </c>
      <c r="L53" s="380">
        <v>12.843029637760702</v>
      </c>
    </row>
    <row r="54" spans="1:12" s="151" customFormat="1" ht="12.75" customHeight="1" x14ac:dyDescent="0.2">
      <c r="A54" s="381"/>
      <c r="B54" s="384" t="s">
        <v>113</v>
      </c>
      <c r="C54" s="384" t="s">
        <v>116</v>
      </c>
      <c r="D54" s="385"/>
      <c r="E54" s="383"/>
      <c r="F54" s="548">
        <v>5885</v>
      </c>
      <c r="G54" s="548">
        <v>3889</v>
      </c>
      <c r="H54" s="548">
        <v>4877</v>
      </c>
      <c r="I54" s="548">
        <v>4920</v>
      </c>
      <c r="J54" s="548">
        <v>5264</v>
      </c>
      <c r="K54" s="549">
        <v>621</v>
      </c>
      <c r="L54" s="380">
        <v>11.79711246200608</v>
      </c>
    </row>
    <row r="55" spans="1:12" ht="11.25" x14ac:dyDescent="0.2">
      <c r="A55" s="381"/>
      <c r="B55" s="385"/>
      <c r="C55" s="382" t="s">
        <v>352</v>
      </c>
      <c r="D55" s="385"/>
      <c r="E55" s="383"/>
      <c r="F55" s="548">
        <v>1740</v>
      </c>
      <c r="G55" s="548">
        <v>1391</v>
      </c>
      <c r="H55" s="548">
        <v>1788</v>
      </c>
      <c r="I55" s="548">
        <v>1539</v>
      </c>
      <c r="J55" s="548">
        <v>1652</v>
      </c>
      <c r="K55" s="549">
        <v>88</v>
      </c>
      <c r="L55" s="380">
        <v>5.3268765133171909</v>
      </c>
    </row>
    <row r="56" spans="1:12" ht="14.25" customHeight="1" x14ac:dyDescent="0.2">
      <c r="A56" s="381"/>
      <c r="B56" s="385"/>
      <c r="C56" s="384" t="s">
        <v>117</v>
      </c>
      <c r="D56" s="385"/>
      <c r="E56" s="383"/>
      <c r="F56" s="548">
        <v>3245</v>
      </c>
      <c r="G56" s="548">
        <v>2318</v>
      </c>
      <c r="H56" s="548">
        <v>2872</v>
      </c>
      <c r="I56" s="548">
        <v>3127</v>
      </c>
      <c r="J56" s="548">
        <v>2921</v>
      </c>
      <c r="K56" s="549">
        <v>324</v>
      </c>
      <c r="L56" s="380">
        <v>11.09209174940089</v>
      </c>
    </row>
    <row r="57" spans="1:12" ht="18.75" customHeight="1" x14ac:dyDescent="0.2">
      <c r="A57" s="388"/>
      <c r="B57" s="389"/>
      <c r="C57" s="390" t="s">
        <v>352</v>
      </c>
      <c r="D57" s="389"/>
      <c r="E57" s="391"/>
      <c r="F57" s="551">
        <v>904</v>
      </c>
      <c r="G57" s="552">
        <v>803</v>
      </c>
      <c r="H57" s="552">
        <v>989</v>
      </c>
      <c r="I57" s="552">
        <v>932</v>
      </c>
      <c r="J57" s="552">
        <v>919</v>
      </c>
      <c r="K57" s="553">
        <f t="shared" ref="K57" si="0">IF(OR(F57=".",J57=".")=TRUE,".",IF(OR(F57="*",J57="*")=TRUE,"*",IF(AND(F57="-",J57="-")=TRUE,"-",IF(AND(ISNUMBER(J57),ISNUMBER(F57))=TRUE,IF(F57-J57=0,0,F57-J57),IF(ISNUMBER(F57)=TRUE,F57,-J57)))))</f>
        <v>-15</v>
      </c>
      <c r="L57" s="392">
        <f t="shared" ref="L57" si="1">IF(K57 =".",".",IF(K57 ="*","*",IF(K57="-","-",IF(K57=0,0,IF(OR(J57="-",J57=".",F57="-",F57=".")=TRUE,"X",IF(J57=0,"0,0",IF(ABS(K57*100/J57)&gt;250,".X",(K57*100/J57))))))))</f>
        <v>-1.632208922742111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9335</v>
      </c>
      <c r="E11" s="114">
        <v>6518</v>
      </c>
      <c r="F11" s="114">
        <v>9212</v>
      </c>
      <c r="G11" s="114">
        <v>8181</v>
      </c>
      <c r="H11" s="140">
        <v>8394</v>
      </c>
      <c r="I11" s="115">
        <v>941</v>
      </c>
      <c r="J11" s="116">
        <v>11.210388372647129</v>
      </c>
    </row>
    <row r="12" spans="1:15" s="110" customFormat="1" ht="24.95" customHeight="1" x14ac:dyDescent="0.2">
      <c r="A12" s="193" t="s">
        <v>132</v>
      </c>
      <c r="B12" s="194" t="s">
        <v>133</v>
      </c>
      <c r="C12" s="113">
        <v>0.48205677557579002</v>
      </c>
      <c r="D12" s="115">
        <v>45</v>
      </c>
      <c r="E12" s="114">
        <v>16</v>
      </c>
      <c r="F12" s="114">
        <v>52</v>
      </c>
      <c r="G12" s="114">
        <v>67</v>
      </c>
      <c r="H12" s="140">
        <v>49</v>
      </c>
      <c r="I12" s="115">
        <v>-4</v>
      </c>
      <c r="J12" s="116">
        <v>-8.1632653061224492</v>
      </c>
    </row>
    <row r="13" spans="1:15" s="110" customFormat="1" ht="24.95" customHeight="1" x14ac:dyDescent="0.2">
      <c r="A13" s="193" t="s">
        <v>134</v>
      </c>
      <c r="B13" s="199" t="s">
        <v>214</v>
      </c>
      <c r="C13" s="113">
        <v>0.91055168719871449</v>
      </c>
      <c r="D13" s="115">
        <v>85</v>
      </c>
      <c r="E13" s="114">
        <v>40</v>
      </c>
      <c r="F13" s="114">
        <v>111</v>
      </c>
      <c r="G13" s="114">
        <v>53</v>
      </c>
      <c r="H13" s="140">
        <v>67</v>
      </c>
      <c r="I13" s="115">
        <v>18</v>
      </c>
      <c r="J13" s="116">
        <v>26.865671641791046</v>
      </c>
    </row>
    <row r="14" spans="1:15" s="287" customFormat="1" ht="24.95" customHeight="1" x14ac:dyDescent="0.2">
      <c r="A14" s="193" t="s">
        <v>215</v>
      </c>
      <c r="B14" s="199" t="s">
        <v>137</v>
      </c>
      <c r="C14" s="113">
        <v>4.0385645420460632</v>
      </c>
      <c r="D14" s="115">
        <v>377</v>
      </c>
      <c r="E14" s="114">
        <v>285</v>
      </c>
      <c r="F14" s="114">
        <v>522</v>
      </c>
      <c r="G14" s="114">
        <v>300</v>
      </c>
      <c r="H14" s="140">
        <v>921</v>
      </c>
      <c r="I14" s="115">
        <v>-544</v>
      </c>
      <c r="J14" s="116">
        <v>-59.066232356134634</v>
      </c>
      <c r="K14" s="110"/>
      <c r="L14" s="110"/>
      <c r="M14" s="110"/>
      <c r="N14" s="110"/>
      <c r="O14" s="110"/>
    </row>
    <row r="15" spans="1:15" s="110" customFormat="1" ht="24.95" customHeight="1" x14ac:dyDescent="0.2">
      <c r="A15" s="193" t="s">
        <v>216</v>
      </c>
      <c r="B15" s="199" t="s">
        <v>217</v>
      </c>
      <c r="C15" s="113">
        <v>0.80342795929298338</v>
      </c>
      <c r="D15" s="115">
        <v>75</v>
      </c>
      <c r="E15" s="114">
        <v>55</v>
      </c>
      <c r="F15" s="114">
        <v>151</v>
      </c>
      <c r="G15" s="114">
        <v>66</v>
      </c>
      <c r="H15" s="140">
        <v>93</v>
      </c>
      <c r="I15" s="115">
        <v>-18</v>
      </c>
      <c r="J15" s="116">
        <v>-19.35483870967742</v>
      </c>
    </row>
    <row r="16" spans="1:15" s="287" customFormat="1" ht="24.95" customHeight="1" x14ac:dyDescent="0.2">
      <c r="A16" s="193" t="s">
        <v>218</v>
      </c>
      <c r="B16" s="199" t="s">
        <v>141</v>
      </c>
      <c r="C16" s="113">
        <v>2.2603106588109267</v>
      </c>
      <c r="D16" s="115">
        <v>211</v>
      </c>
      <c r="E16" s="114">
        <v>143</v>
      </c>
      <c r="F16" s="114">
        <v>252</v>
      </c>
      <c r="G16" s="114">
        <v>139</v>
      </c>
      <c r="H16" s="140">
        <v>703</v>
      </c>
      <c r="I16" s="115">
        <v>-492</v>
      </c>
      <c r="J16" s="116">
        <v>-69.985775248933138</v>
      </c>
      <c r="K16" s="110"/>
      <c r="L16" s="110"/>
      <c r="M16" s="110"/>
      <c r="N16" s="110"/>
      <c r="O16" s="110"/>
    </row>
    <row r="17" spans="1:15" s="110" customFormat="1" ht="24.95" customHeight="1" x14ac:dyDescent="0.2">
      <c r="A17" s="193" t="s">
        <v>142</v>
      </c>
      <c r="B17" s="199" t="s">
        <v>220</v>
      </c>
      <c r="C17" s="113">
        <v>0.97482592394215317</v>
      </c>
      <c r="D17" s="115">
        <v>91</v>
      </c>
      <c r="E17" s="114">
        <v>87</v>
      </c>
      <c r="F17" s="114">
        <v>119</v>
      </c>
      <c r="G17" s="114">
        <v>95</v>
      </c>
      <c r="H17" s="140">
        <v>125</v>
      </c>
      <c r="I17" s="115">
        <v>-34</v>
      </c>
      <c r="J17" s="116">
        <v>-27.2</v>
      </c>
    </row>
    <row r="18" spans="1:15" s="287" customFormat="1" ht="24.95" customHeight="1" x14ac:dyDescent="0.2">
      <c r="A18" s="201" t="s">
        <v>144</v>
      </c>
      <c r="B18" s="202" t="s">
        <v>145</v>
      </c>
      <c r="C18" s="113">
        <v>9.0305302624531336</v>
      </c>
      <c r="D18" s="115">
        <v>843</v>
      </c>
      <c r="E18" s="114">
        <v>457</v>
      </c>
      <c r="F18" s="114">
        <v>912</v>
      </c>
      <c r="G18" s="114">
        <v>680</v>
      </c>
      <c r="H18" s="140">
        <v>690</v>
      </c>
      <c r="I18" s="115">
        <v>153</v>
      </c>
      <c r="J18" s="116">
        <v>22.173913043478262</v>
      </c>
      <c r="K18" s="110"/>
      <c r="L18" s="110"/>
      <c r="M18" s="110"/>
      <c r="N18" s="110"/>
      <c r="O18" s="110"/>
    </row>
    <row r="19" spans="1:15" s="110" customFormat="1" ht="24.95" customHeight="1" x14ac:dyDescent="0.2">
      <c r="A19" s="193" t="s">
        <v>146</v>
      </c>
      <c r="B19" s="199" t="s">
        <v>147</v>
      </c>
      <c r="C19" s="113">
        <v>18.200321371183716</v>
      </c>
      <c r="D19" s="115">
        <v>1699</v>
      </c>
      <c r="E19" s="114">
        <v>1199</v>
      </c>
      <c r="F19" s="114">
        <v>1529</v>
      </c>
      <c r="G19" s="114">
        <v>1237</v>
      </c>
      <c r="H19" s="140">
        <v>1250</v>
      </c>
      <c r="I19" s="115">
        <v>449</v>
      </c>
      <c r="J19" s="116">
        <v>35.92</v>
      </c>
    </row>
    <row r="20" spans="1:15" s="287" customFormat="1" ht="24.95" customHeight="1" x14ac:dyDescent="0.2">
      <c r="A20" s="193" t="s">
        <v>148</v>
      </c>
      <c r="B20" s="199" t="s">
        <v>149</v>
      </c>
      <c r="C20" s="113">
        <v>4.8848419925013387</v>
      </c>
      <c r="D20" s="115">
        <v>456</v>
      </c>
      <c r="E20" s="114">
        <v>394</v>
      </c>
      <c r="F20" s="114">
        <v>397</v>
      </c>
      <c r="G20" s="114">
        <v>370</v>
      </c>
      <c r="H20" s="140">
        <v>330</v>
      </c>
      <c r="I20" s="115">
        <v>126</v>
      </c>
      <c r="J20" s="116">
        <v>38.18181818181818</v>
      </c>
      <c r="K20" s="110"/>
      <c r="L20" s="110"/>
      <c r="M20" s="110"/>
      <c r="N20" s="110"/>
      <c r="O20" s="110"/>
    </row>
    <row r="21" spans="1:15" s="110" customFormat="1" ht="24.95" customHeight="1" x14ac:dyDescent="0.2">
      <c r="A21" s="201" t="s">
        <v>150</v>
      </c>
      <c r="B21" s="202" t="s">
        <v>151</v>
      </c>
      <c r="C21" s="113">
        <v>4.6063202999464385</v>
      </c>
      <c r="D21" s="115">
        <v>430</v>
      </c>
      <c r="E21" s="114">
        <v>341</v>
      </c>
      <c r="F21" s="114">
        <v>397</v>
      </c>
      <c r="G21" s="114">
        <v>363</v>
      </c>
      <c r="H21" s="140">
        <v>461</v>
      </c>
      <c r="I21" s="115">
        <v>-31</v>
      </c>
      <c r="J21" s="116">
        <v>-6.7245119305856829</v>
      </c>
    </row>
    <row r="22" spans="1:15" s="110" customFormat="1" ht="24.95" customHeight="1" x14ac:dyDescent="0.2">
      <c r="A22" s="201" t="s">
        <v>152</v>
      </c>
      <c r="B22" s="199" t="s">
        <v>153</v>
      </c>
      <c r="C22" s="113">
        <v>8.2271023031601498</v>
      </c>
      <c r="D22" s="115">
        <v>768</v>
      </c>
      <c r="E22" s="114">
        <v>468</v>
      </c>
      <c r="F22" s="114">
        <v>678</v>
      </c>
      <c r="G22" s="114">
        <v>1056</v>
      </c>
      <c r="H22" s="140">
        <v>650</v>
      </c>
      <c r="I22" s="115">
        <v>118</v>
      </c>
      <c r="J22" s="116">
        <v>18.153846153846153</v>
      </c>
    </row>
    <row r="23" spans="1:15" s="110" customFormat="1" ht="24.95" customHeight="1" x14ac:dyDescent="0.2">
      <c r="A23" s="193" t="s">
        <v>154</v>
      </c>
      <c r="B23" s="199" t="s">
        <v>155</v>
      </c>
      <c r="C23" s="113">
        <v>6.9630423138725224</v>
      </c>
      <c r="D23" s="115">
        <v>650</v>
      </c>
      <c r="E23" s="114">
        <v>278</v>
      </c>
      <c r="F23" s="114">
        <v>469</v>
      </c>
      <c r="G23" s="114">
        <v>263</v>
      </c>
      <c r="H23" s="140">
        <v>355</v>
      </c>
      <c r="I23" s="115">
        <v>295</v>
      </c>
      <c r="J23" s="116">
        <v>83.098591549295776</v>
      </c>
    </row>
    <row r="24" spans="1:15" s="110" customFormat="1" ht="24.95" customHeight="1" x14ac:dyDescent="0.2">
      <c r="A24" s="193" t="s">
        <v>156</v>
      </c>
      <c r="B24" s="199" t="s">
        <v>221</v>
      </c>
      <c r="C24" s="113">
        <v>11.033743974290305</v>
      </c>
      <c r="D24" s="115">
        <v>1030</v>
      </c>
      <c r="E24" s="114">
        <v>827</v>
      </c>
      <c r="F24" s="114">
        <v>997</v>
      </c>
      <c r="G24" s="114">
        <v>1416</v>
      </c>
      <c r="H24" s="140">
        <v>954</v>
      </c>
      <c r="I24" s="115">
        <v>76</v>
      </c>
      <c r="J24" s="116">
        <v>7.9664570230607969</v>
      </c>
    </row>
    <row r="25" spans="1:15" s="110" customFormat="1" ht="24.95" customHeight="1" x14ac:dyDescent="0.2">
      <c r="A25" s="193" t="s">
        <v>222</v>
      </c>
      <c r="B25" s="204" t="s">
        <v>159</v>
      </c>
      <c r="C25" s="113">
        <v>11.301553294054633</v>
      </c>
      <c r="D25" s="115">
        <v>1055</v>
      </c>
      <c r="E25" s="114">
        <v>686</v>
      </c>
      <c r="F25" s="114">
        <v>811</v>
      </c>
      <c r="G25" s="114">
        <v>821</v>
      </c>
      <c r="H25" s="140">
        <v>796</v>
      </c>
      <c r="I25" s="115">
        <v>259</v>
      </c>
      <c r="J25" s="116">
        <v>32.537688442211056</v>
      </c>
    </row>
    <row r="26" spans="1:15" s="110" customFormat="1" ht="24.95" customHeight="1" x14ac:dyDescent="0.2">
      <c r="A26" s="201">
        <v>782.78300000000002</v>
      </c>
      <c r="B26" s="203" t="s">
        <v>160</v>
      </c>
      <c r="C26" s="113">
        <v>2.9244777718264596</v>
      </c>
      <c r="D26" s="115">
        <v>273</v>
      </c>
      <c r="E26" s="114">
        <v>234</v>
      </c>
      <c r="F26" s="114">
        <v>264</v>
      </c>
      <c r="G26" s="114">
        <v>341</v>
      </c>
      <c r="H26" s="140">
        <v>407</v>
      </c>
      <c r="I26" s="115">
        <v>-134</v>
      </c>
      <c r="J26" s="116">
        <v>-32.923832923832926</v>
      </c>
    </row>
    <row r="27" spans="1:15" s="110" customFormat="1" ht="24.95" customHeight="1" x14ac:dyDescent="0.2">
      <c r="A27" s="193" t="s">
        <v>161</v>
      </c>
      <c r="B27" s="199" t="s">
        <v>162</v>
      </c>
      <c r="C27" s="113">
        <v>5.9132297803963576</v>
      </c>
      <c r="D27" s="115">
        <v>552</v>
      </c>
      <c r="E27" s="114">
        <v>346</v>
      </c>
      <c r="F27" s="114">
        <v>558</v>
      </c>
      <c r="G27" s="114">
        <v>371</v>
      </c>
      <c r="H27" s="140">
        <v>380</v>
      </c>
      <c r="I27" s="115">
        <v>172</v>
      </c>
      <c r="J27" s="116">
        <v>45.263157894736842</v>
      </c>
    </row>
    <row r="28" spans="1:15" s="110" customFormat="1" ht="24.95" customHeight="1" x14ac:dyDescent="0.2">
      <c r="A28" s="193" t="s">
        <v>163</v>
      </c>
      <c r="B28" s="199" t="s">
        <v>164</v>
      </c>
      <c r="C28" s="113">
        <v>2.1424745581146225</v>
      </c>
      <c r="D28" s="115">
        <v>200</v>
      </c>
      <c r="E28" s="114">
        <v>214</v>
      </c>
      <c r="F28" s="114">
        <v>413</v>
      </c>
      <c r="G28" s="114">
        <v>141</v>
      </c>
      <c r="H28" s="140">
        <v>216</v>
      </c>
      <c r="I28" s="115">
        <v>-16</v>
      </c>
      <c r="J28" s="116">
        <v>-7.4074074074074074</v>
      </c>
    </row>
    <row r="29" spans="1:15" s="110" customFormat="1" ht="24.95" customHeight="1" x14ac:dyDescent="0.2">
      <c r="A29" s="193">
        <v>86</v>
      </c>
      <c r="B29" s="199" t="s">
        <v>165</v>
      </c>
      <c r="C29" s="113">
        <v>2.5174076057846815</v>
      </c>
      <c r="D29" s="115">
        <v>235</v>
      </c>
      <c r="E29" s="114">
        <v>168</v>
      </c>
      <c r="F29" s="114">
        <v>285</v>
      </c>
      <c r="G29" s="114">
        <v>164</v>
      </c>
      <c r="H29" s="140">
        <v>169</v>
      </c>
      <c r="I29" s="115">
        <v>66</v>
      </c>
      <c r="J29" s="116">
        <v>39.053254437869825</v>
      </c>
    </row>
    <row r="30" spans="1:15" s="110" customFormat="1" ht="24.95" customHeight="1" x14ac:dyDescent="0.2">
      <c r="A30" s="193">
        <v>87.88</v>
      </c>
      <c r="B30" s="204" t="s">
        <v>166</v>
      </c>
      <c r="C30" s="113">
        <v>3.6850562399571505</v>
      </c>
      <c r="D30" s="115">
        <v>344</v>
      </c>
      <c r="E30" s="114">
        <v>349</v>
      </c>
      <c r="F30" s="114">
        <v>510</v>
      </c>
      <c r="G30" s="114">
        <v>257</v>
      </c>
      <c r="H30" s="140">
        <v>388</v>
      </c>
      <c r="I30" s="115">
        <v>-44</v>
      </c>
      <c r="J30" s="116">
        <v>-11.340206185567011</v>
      </c>
    </row>
    <row r="31" spans="1:15" s="110" customFormat="1" ht="24.95" customHeight="1" x14ac:dyDescent="0.2">
      <c r="A31" s="193" t="s">
        <v>167</v>
      </c>
      <c r="B31" s="199" t="s">
        <v>168</v>
      </c>
      <c r="C31" s="113">
        <v>3.1387252276379218</v>
      </c>
      <c r="D31" s="115">
        <v>293</v>
      </c>
      <c r="E31" s="114">
        <v>216</v>
      </c>
      <c r="F31" s="114">
        <v>307</v>
      </c>
      <c r="G31" s="114">
        <v>281</v>
      </c>
      <c r="H31" s="140">
        <v>311</v>
      </c>
      <c r="I31" s="115">
        <v>-18</v>
      </c>
      <c r="J31" s="116">
        <v>-5.787781350482315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0.48205677557579002</v>
      </c>
      <c r="D34" s="115">
        <v>45</v>
      </c>
      <c r="E34" s="114">
        <v>16</v>
      </c>
      <c r="F34" s="114">
        <v>52</v>
      </c>
      <c r="G34" s="114">
        <v>67</v>
      </c>
      <c r="H34" s="140">
        <v>49</v>
      </c>
      <c r="I34" s="115">
        <v>-4</v>
      </c>
      <c r="J34" s="116">
        <v>-8.1632653061224492</v>
      </c>
    </row>
    <row r="35" spans="1:10" s="110" customFormat="1" ht="24.95" customHeight="1" x14ac:dyDescent="0.2">
      <c r="A35" s="292" t="s">
        <v>171</v>
      </c>
      <c r="B35" s="293" t="s">
        <v>172</v>
      </c>
      <c r="C35" s="113">
        <v>13.979646491697912</v>
      </c>
      <c r="D35" s="115">
        <v>1305</v>
      </c>
      <c r="E35" s="114">
        <v>782</v>
      </c>
      <c r="F35" s="114">
        <v>1545</v>
      </c>
      <c r="G35" s="114">
        <v>1033</v>
      </c>
      <c r="H35" s="140">
        <v>1678</v>
      </c>
      <c r="I35" s="115">
        <v>-373</v>
      </c>
      <c r="J35" s="116">
        <v>-22.228843861740167</v>
      </c>
    </row>
    <row r="36" spans="1:10" s="110" customFormat="1" ht="24.95" customHeight="1" x14ac:dyDescent="0.2">
      <c r="A36" s="294" t="s">
        <v>173</v>
      </c>
      <c r="B36" s="295" t="s">
        <v>174</v>
      </c>
      <c r="C36" s="125">
        <v>85.538296732726295</v>
      </c>
      <c r="D36" s="143">
        <v>7985</v>
      </c>
      <c r="E36" s="144">
        <v>5720</v>
      </c>
      <c r="F36" s="144">
        <v>7615</v>
      </c>
      <c r="G36" s="144">
        <v>7081</v>
      </c>
      <c r="H36" s="145">
        <v>6667</v>
      </c>
      <c r="I36" s="143">
        <v>1318</v>
      </c>
      <c r="J36" s="146">
        <v>19.76901154942253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9335</v>
      </c>
      <c r="F11" s="264">
        <v>6518</v>
      </c>
      <c r="G11" s="264">
        <v>9212</v>
      </c>
      <c r="H11" s="264">
        <v>8181</v>
      </c>
      <c r="I11" s="265">
        <v>8394</v>
      </c>
      <c r="J11" s="263">
        <v>941</v>
      </c>
      <c r="K11" s="266">
        <v>11.210388372647129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24.113551151580076</v>
      </c>
      <c r="E13" s="115">
        <v>2251</v>
      </c>
      <c r="F13" s="114">
        <v>1579</v>
      </c>
      <c r="G13" s="114">
        <v>2157</v>
      </c>
      <c r="H13" s="114">
        <v>1883</v>
      </c>
      <c r="I13" s="140">
        <v>2042</v>
      </c>
      <c r="J13" s="115">
        <v>209</v>
      </c>
      <c r="K13" s="116">
        <v>10.235063663075417</v>
      </c>
    </row>
    <row r="14" spans="1:15" ht="15.95" customHeight="1" x14ac:dyDescent="0.2">
      <c r="A14" s="306" t="s">
        <v>230</v>
      </c>
      <c r="B14" s="307"/>
      <c r="C14" s="308"/>
      <c r="D14" s="113">
        <v>44.874129619710764</v>
      </c>
      <c r="E14" s="115">
        <v>4189</v>
      </c>
      <c r="F14" s="114">
        <v>3058</v>
      </c>
      <c r="G14" s="114">
        <v>4748</v>
      </c>
      <c r="H14" s="114">
        <v>3528</v>
      </c>
      <c r="I14" s="140">
        <v>3714</v>
      </c>
      <c r="J14" s="115">
        <v>475</v>
      </c>
      <c r="K14" s="116">
        <v>12.789445341949381</v>
      </c>
    </row>
    <row r="15" spans="1:15" ht="15.95" customHeight="1" x14ac:dyDescent="0.2">
      <c r="A15" s="306" t="s">
        <v>231</v>
      </c>
      <c r="B15" s="307"/>
      <c r="C15" s="308"/>
      <c r="D15" s="113">
        <v>15.190144617032672</v>
      </c>
      <c r="E15" s="115">
        <v>1418</v>
      </c>
      <c r="F15" s="114">
        <v>952</v>
      </c>
      <c r="G15" s="114">
        <v>1070</v>
      </c>
      <c r="H15" s="114">
        <v>1188</v>
      </c>
      <c r="I15" s="140">
        <v>1240</v>
      </c>
      <c r="J15" s="115">
        <v>178</v>
      </c>
      <c r="K15" s="116">
        <v>14.35483870967742</v>
      </c>
    </row>
    <row r="16" spans="1:15" ht="15.95" customHeight="1" x14ac:dyDescent="0.2">
      <c r="A16" s="306" t="s">
        <v>232</v>
      </c>
      <c r="B16" s="307"/>
      <c r="C16" s="308"/>
      <c r="D16" s="113">
        <v>15.790037493304768</v>
      </c>
      <c r="E16" s="115">
        <v>1474</v>
      </c>
      <c r="F16" s="114">
        <v>923</v>
      </c>
      <c r="G16" s="114">
        <v>1208</v>
      </c>
      <c r="H16" s="114">
        <v>1572</v>
      </c>
      <c r="I16" s="140">
        <v>1391</v>
      </c>
      <c r="J16" s="115">
        <v>83</v>
      </c>
      <c r="K16" s="116">
        <v>5.9669302659956864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0.54633101231922876</v>
      </c>
      <c r="E18" s="115">
        <v>51</v>
      </c>
      <c r="F18" s="114">
        <v>22</v>
      </c>
      <c r="G18" s="114">
        <v>82</v>
      </c>
      <c r="H18" s="114">
        <v>76</v>
      </c>
      <c r="I18" s="140">
        <v>61</v>
      </c>
      <c r="J18" s="115">
        <v>-10</v>
      </c>
      <c r="K18" s="116">
        <v>-16.393442622950818</v>
      </c>
    </row>
    <row r="19" spans="1:11" ht="14.1" customHeight="1" x14ac:dyDescent="0.2">
      <c r="A19" s="306" t="s">
        <v>235</v>
      </c>
      <c r="B19" s="307" t="s">
        <v>236</v>
      </c>
      <c r="C19" s="308"/>
      <c r="D19" s="113">
        <v>0.3320835565077665</v>
      </c>
      <c r="E19" s="115">
        <v>31</v>
      </c>
      <c r="F19" s="114">
        <v>15</v>
      </c>
      <c r="G19" s="114">
        <v>59</v>
      </c>
      <c r="H19" s="114">
        <v>61</v>
      </c>
      <c r="I19" s="140">
        <v>33</v>
      </c>
      <c r="J19" s="115">
        <v>-2</v>
      </c>
      <c r="K19" s="116">
        <v>-6.0606060606060606</v>
      </c>
    </row>
    <row r="20" spans="1:11" ht="14.1" customHeight="1" x14ac:dyDescent="0.2">
      <c r="A20" s="306">
        <v>12</v>
      </c>
      <c r="B20" s="307" t="s">
        <v>237</v>
      </c>
      <c r="C20" s="308"/>
      <c r="D20" s="113">
        <v>0.83556507766470278</v>
      </c>
      <c r="E20" s="115">
        <v>78</v>
      </c>
      <c r="F20" s="114">
        <v>36</v>
      </c>
      <c r="G20" s="114">
        <v>70</v>
      </c>
      <c r="H20" s="114">
        <v>64</v>
      </c>
      <c r="I20" s="140">
        <v>77</v>
      </c>
      <c r="J20" s="115">
        <v>1</v>
      </c>
      <c r="K20" s="116">
        <v>1.2987012987012987</v>
      </c>
    </row>
    <row r="21" spans="1:11" ht="14.1" customHeight="1" x14ac:dyDescent="0.2">
      <c r="A21" s="306">
        <v>21</v>
      </c>
      <c r="B21" s="307" t="s">
        <v>238</v>
      </c>
      <c r="C21" s="308"/>
      <c r="D21" s="113">
        <v>9.6411355115158012E-2</v>
      </c>
      <c r="E21" s="115">
        <v>9</v>
      </c>
      <c r="F21" s="114">
        <v>4</v>
      </c>
      <c r="G21" s="114" t="s">
        <v>513</v>
      </c>
      <c r="H21" s="114" t="s">
        <v>513</v>
      </c>
      <c r="I21" s="140">
        <v>6</v>
      </c>
      <c r="J21" s="115">
        <v>3</v>
      </c>
      <c r="K21" s="116">
        <v>50</v>
      </c>
    </row>
    <row r="22" spans="1:11" ht="14.1" customHeight="1" x14ac:dyDescent="0.2">
      <c r="A22" s="306">
        <v>22</v>
      </c>
      <c r="B22" s="307" t="s">
        <v>239</v>
      </c>
      <c r="C22" s="308"/>
      <c r="D22" s="113">
        <v>0.49276914836636315</v>
      </c>
      <c r="E22" s="115">
        <v>46</v>
      </c>
      <c r="F22" s="114">
        <v>22</v>
      </c>
      <c r="G22" s="114">
        <v>81</v>
      </c>
      <c r="H22" s="114">
        <v>27</v>
      </c>
      <c r="I22" s="140">
        <v>41</v>
      </c>
      <c r="J22" s="115">
        <v>5</v>
      </c>
      <c r="K22" s="116">
        <v>12.195121951219512</v>
      </c>
    </row>
    <row r="23" spans="1:11" ht="14.1" customHeight="1" x14ac:dyDescent="0.2">
      <c r="A23" s="306">
        <v>23</v>
      </c>
      <c r="B23" s="307" t="s">
        <v>240</v>
      </c>
      <c r="C23" s="308"/>
      <c r="D23" s="113">
        <v>0.3320835565077665</v>
      </c>
      <c r="E23" s="115">
        <v>31</v>
      </c>
      <c r="F23" s="114">
        <v>28</v>
      </c>
      <c r="G23" s="114">
        <v>47</v>
      </c>
      <c r="H23" s="114">
        <v>39</v>
      </c>
      <c r="I23" s="140">
        <v>45</v>
      </c>
      <c r="J23" s="115">
        <v>-14</v>
      </c>
      <c r="K23" s="116">
        <v>-31.111111111111111</v>
      </c>
    </row>
    <row r="24" spans="1:11" ht="14.1" customHeight="1" x14ac:dyDescent="0.2">
      <c r="A24" s="306">
        <v>24</v>
      </c>
      <c r="B24" s="307" t="s">
        <v>241</v>
      </c>
      <c r="C24" s="308"/>
      <c r="D24" s="113">
        <v>0.82485270487412965</v>
      </c>
      <c r="E24" s="115">
        <v>77</v>
      </c>
      <c r="F24" s="114">
        <v>36</v>
      </c>
      <c r="G24" s="114">
        <v>85</v>
      </c>
      <c r="H24" s="114">
        <v>57</v>
      </c>
      <c r="I24" s="140">
        <v>72</v>
      </c>
      <c r="J24" s="115">
        <v>5</v>
      </c>
      <c r="K24" s="116">
        <v>6.9444444444444446</v>
      </c>
    </row>
    <row r="25" spans="1:11" ht="14.1" customHeight="1" x14ac:dyDescent="0.2">
      <c r="A25" s="306">
        <v>25</v>
      </c>
      <c r="B25" s="307" t="s">
        <v>242</v>
      </c>
      <c r="C25" s="308"/>
      <c r="D25" s="113">
        <v>2.7852169255490091</v>
      </c>
      <c r="E25" s="115">
        <v>260</v>
      </c>
      <c r="F25" s="114">
        <v>140</v>
      </c>
      <c r="G25" s="114">
        <v>234</v>
      </c>
      <c r="H25" s="114">
        <v>235</v>
      </c>
      <c r="I25" s="140">
        <v>226</v>
      </c>
      <c r="J25" s="115">
        <v>34</v>
      </c>
      <c r="K25" s="116">
        <v>15.044247787610619</v>
      </c>
    </row>
    <row r="26" spans="1:11" ht="14.1" customHeight="1" x14ac:dyDescent="0.2">
      <c r="A26" s="306">
        <v>26</v>
      </c>
      <c r="B26" s="307" t="s">
        <v>243</v>
      </c>
      <c r="C26" s="308"/>
      <c r="D26" s="113">
        <v>2.0889126941617566</v>
      </c>
      <c r="E26" s="115">
        <v>195</v>
      </c>
      <c r="F26" s="114">
        <v>143</v>
      </c>
      <c r="G26" s="114">
        <v>285</v>
      </c>
      <c r="H26" s="114">
        <v>338</v>
      </c>
      <c r="I26" s="140">
        <v>220</v>
      </c>
      <c r="J26" s="115">
        <v>-25</v>
      </c>
      <c r="K26" s="116">
        <v>-11.363636363636363</v>
      </c>
    </row>
    <row r="27" spans="1:11" ht="14.1" customHeight="1" x14ac:dyDescent="0.2">
      <c r="A27" s="306">
        <v>27</v>
      </c>
      <c r="B27" s="307" t="s">
        <v>244</v>
      </c>
      <c r="C27" s="308"/>
      <c r="D27" s="113">
        <v>1.5211569362613819</v>
      </c>
      <c r="E27" s="115">
        <v>142</v>
      </c>
      <c r="F27" s="114">
        <v>87</v>
      </c>
      <c r="G27" s="114">
        <v>115</v>
      </c>
      <c r="H27" s="114">
        <v>128</v>
      </c>
      <c r="I27" s="140">
        <v>344</v>
      </c>
      <c r="J27" s="115">
        <v>-202</v>
      </c>
      <c r="K27" s="116">
        <v>-58.720930232558139</v>
      </c>
    </row>
    <row r="28" spans="1:11" ht="14.1" customHeight="1" x14ac:dyDescent="0.2">
      <c r="A28" s="306">
        <v>28</v>
      </c>
      <c r="B28" s="307" t="s">
        <v>245</v>
      </c>
      <c r="C28" s="308"/>
      <c r="D28" s="113">
        <v>8.5698982324584894E-2</v>
      </c>
      <c r="E28" s="115">
        <v>8</v>
      </c>
      <c r="F28" s="114">
        <v>13</v>
      </c>
      <c r="G28" s="114">
        <v>9</v>
      </c>
      <c r="H28" s="114">
        <v>10</v>
      </c>
      <c r="I28" s="140" t="s">
        <v>513</v>
      </c>
      <c r="J28" s="115" t="s">
        <v>513</v>
      </c>
      <c r="K28" s="116" t="s">
        <v>513</v>
      </c>
    </row>
    <row r="29" spans="1:11" ht="14.1" customHeight="1" x14ac:dyDescent="0.2">
      <c r="A29" s="306">
        <v>29</v>
      </c>
      <c r="B29" s="307" t="s">
        <v>246</v>
      </c>
      <c r="C29" s="308"/>
      <c r="D29" s="113">
        <v>2.185324049276915</v>
      </c>
      <c r="E29" s="115">
        <v>204</v>
      </c>
      <c r="F29" s="114">
        <v>179</v>
      </c>
      <c r="G29" s="114">
        <v>217</v>
      </c>
      <c r="H29" s="114">
        <v>224</v>
      </c>
      <c r="I29" s="140">
        <v>253</v>
      </c>
      <c r="J29" s="115">
        <v>-49</v>
      </c>
      <c r="K29" s="116">
        <v>-19.367588932806324</v>
      </c>
    </row>
    <row r="30" spans="1:11" ht="14.1" customHeight="1" x14ac:dyDescent="0.2">
      <c r="A30" s="306" t="s">
        <v>247</v>
      </c>
      <c r="B30" s="307" t="s">
        <v>248</v>
      </c>
      <c r="C30" s="308"/>
      <c r="D30" s="113" t="s">
        <v>513</v>
      </c>
      <c r="E30" s="115" t="s">
        <v>513</v>
      </c>
      <c r="F30" s="114">
        <v>51</v>
      </c>
      <c r="G30" s="114" t="s">
        <v>513</v>
      </c>
      <c r="H30" s="114">
        <v>87</v>
      </c>
      <c r="I30" s="140">
        <v>67</v>
      </c>
      <c r="J30" s="115" t="s">
        <v>513</v>
      </c>
      <c r="K30" s="116" t="s">
        <v>513</v>
      </c>
    </row>
    <row r="31" spans="1:11" ht="14.1" customHeight="1" x14ac:dyDescent="0.2">
      <c r="A31" s="306" t="s">
        <v>249</v>
      </c>
      <c r="B31" s="307" t="s">
        <v>250</v>
      </c>
      <c r="C31" s="308"/>
      <c r="D31" s="113">
        <v>1.628280664167113</v>
      </c>
      <c r="E31" s="115">
        <v>152</v>
      </c>
      <c r="F31" s="114">
        <v>128</v>
      </c>
      <c r="G31" s="114">
        <v>170</v>
      </c>
      <c r="H31" s="114">
        <v>137</v>
      </c>
      <c r="I31" s="140">
        <v>186</v>
      </c>
      <c r="J31" s="115">
        <v>-34</v>
      </c>
      <c r="K31" s="116">
        <v>-18.27956989247312</v>
      </c>
    </row>
    <row r="32" spans="1:11" ht="14.1" customHeight="1" x14ac:dyDescent="0.2">
      <c r="A32" s="306">
        <v>31</v>
      </c>
      <c r="B32" s="307" t="s">
        <v>251</v>
      </c>
      <c r="C32" s="308"/>
      <c r="D32" s="113">
        <v>0.81414033208355652</v>
      </c>
      <c r="E32" s="115">
        <v>76</v>
      </c>
      <c r="F32" s="114">
        <v>44</v>
      </c>
      <c r="G32" s="114">
        <v>49</v>
      </c>
      <c r="H32" s="114">
        <v>40</v>
      </c>
      <c r="I32" s="140">
        <v>34</v>
      </c>
      <c r="J32" s="115">
        <v>42</v>
      </c>
      <c r="K32" s="116">
        <v>123.52941176470588</v>
      </c>
    </row>
    <row r="33" spans="1:11" ht="14.1" customHeight="1" x14ac:dyDescent="0.2">
      <c r="A33" s="306">
        <v>32</v>
      </c>
      <c r="B33" s="307" t="s">
        <v>252</v>
      </c>
      <c r="C33" s="308"/>
      <c r="D33" s="113">
        <v>5.452597750401714</v>
      </c>
      <c r="E33" s="115">
        <v>509</v>
      </c>
      <c r="F33" s="114">
        <v>299</v>
      </c>
      <c r="G33" s="114">
        <v>539</v>
      </c>
      <c r="H33" s="114">
        <v>451</v>
      </c>
      <c r="I33" s="140">
        <v>485</v>
      </c>
      <c r="J33" s="115">
        <v>24</v>
      </c>
      <c r="K33" s="116">
        <v>4.9484536082474229</v>
      </c>
    </row>
    <row r="34" spans="1:11" ht="14.1" customHeight="1" x14ac:dyDescent="0.2">
      <c r="A34" s="306">
        <v>33</v>
      </c>
      <c r="B34" s="307" t="s">
        <v>253</v>
      </c>
      <c r="C34" s="308"/>
      <c r="D34" s="113">
        <v>1.2640599892876272</v>
      </c>
      <c r="E34" s="115">
        <v>118</v>
      </c>
      <c r="F34" s="114">
        <v>77</v>
      </c>
      <c r="G34" s="114">
        <v>181</v>
      </c>
      <c r="H34" s="114">
        <v>95</v>
      </c>
      <c r="I34" s="140">
        <v>125</v>
      </c>
      <c r="J34" s="115">
        <v>-7</v>
      </c>
      <c r="K34" s="116">
        <v>-5.6</v>
      </c>
    </row>
    <row r="35" spans="1:11" ht="14.1" customHeight="1" x14ac:dyDescent="0.2">
      <c r="A35" s="306">
        <v>34</v>
      </c>
      <c r="B35" s="307" t="s">
        <v>254</v>
      </c>
      <c r="C35" s="308"/>
      <c r="D35" s="113">
        <v>2.0782003213711837</v>
      </c>
      <c r="E35" s="115">
        <v>194</v>
      </c>
      <c r="F35" s="114">
        <v>74</v>
      </c>
      <c r="G35" s="114">
        <v>176</v>
      </c>
      <c r="H35" s="114">
        <v>129</v>
      </c>
      <c r="I35" s="140">
        <v>139</v>
      </c>
      <c r="J35" s="115">
        <v>55</v>
      </c>
      <c r="K35" s="116">
        <v>39.568345323741006</v>
      </c>
    </row>
    <row r="36" spans="1:11" ht="14.1" customHeight="1" x14ac:dyDescent="0.2">
      <c r="A36" s="306">
        <v>41</v>
      </c>
      <c r="B36" s="307" t="s">
        <v>255</v>
      </c>
      <c r="C36" s="308"/>
      <c r="D36" s="113">
        <v>0.68559185859667915</v>
      </c>
      <c r="E36" s="115">
        <v>64</v>
      </c>
      <c r="F36" s="114">
        <v>41</v>
      </c>
      <c r="G36" s="114">
        <v>54</v>
      </c>
      <c r="H36" s="114">
        <v>63</v>
      </c>
      <c r="I36" s="140">
        <v>92</v>
      </c>
      <c r="J36" s="115">
        <v>-28</v>
      </c>
      <c r="K36" s="116">
        <v>-30.434782608695652</v>
      </c>
    </row>
    <row r="37" spans="1:11" ht="14.1" customHeight="1" x14ac:dyDescent="0.2">
      <c r="A37" s="306">
        <v>42</v>
      </c>
      <c r="B37" s="307" t="s">
        <v>256</v>
      </c>
      <c r="C37" s="308"/>
      <c r="D37" s="113">
        <v>7.4986609534011789E-2</v>
      </c>
      <c r="E37" s="115">
        <v>7</v>
      </c>
      <c r="F37" s="114">
        <v>5</v>
      </c>
      <c r="G37" s="114">
        <v>15</v>
      </c>
      <c r="H37" s="114">
        <v>7</v>
      </c>
      <c r="I37" s="140">
        <v>7</v>
      </c>
      <c r="J37" s="115">
        <v>0</v>
      </c>
      <c r="K37" s="116">
        <v>0</v>
      </c>
    </row>
    <row r="38" spans="1:11" ht="14.1" customHeight="1" x14ac:dyDescent="0.2">
      <c r="A38" s="306">
        <v>43</v>
      </c>
      <c r="B38" s="307" t="s">
        <v>257</v>
      </c>
      <c r="C38" s="308"/>
      <c r="D38" s="113">
        <v>6.6309587573647564</v>
      </c>
      <c r="E38" s="115">
        <v>619</v>
      </c>
      <c r="F38" s="114">
        <v>409</v>
      </c>
      <c r="G38" s="114">
        <v>543</v>
      </c>
      <c r="H38" s="114">
        <v>804</v>
      </c>
      <c r="I38" s="140">
        <v>540</v>
      </c>
      <c r="J38" s="115">
        <v>79</v>
      </c>
      <c r="K38" s="116">
        <v>14.62962962962963</v>
      </c>
    </row>
    <row r="39" spans="1:11" ht="14.1" customHeight="1" x14ac:dyDescent="0.2">
      <c r="A39" s="306">
        <v>51</v>
      </c>
      <c r="B39" s="307" t="s">
        <v>258</v>
      </c>
      <c r="C39" s="308"/>
      <c r="D39" s="113">
        <v>5.923942153186931</v>
      </c>
      <c r="E39" s="115">
        <v>553</v>
      </c>
      <c r="F39" s="114">
        <v>272</v>
      </c>
      <c r="G39" s="114">
        <v>380</v>
      </c>
      <c r="H39" s="114">
        <v>363</v>
      </c>
      <c r="I39" s="140">
        <v>365</v>
      </c>
      <c r="J39" s="115">
        <v>188</v>
      </c>
      <c r="K39" s="116">
        <v>51.506849315068493</v>
      </c>
    </row>
    <row r="40" spans="1:11" ht="14.1" customHeight="1" x14ac:dyDescent="0.2">
      <c r="A40" s="306" t="s">
        <v>259</v>
      </c>
      <c r="B40" s="307" t="s">
        <v>260</v>
      </c>
      <c r="C40" s="308"/>
      <c r="D40" s="113">
        <v>5.0133904659882162</v>
      </c>
      <c r="E40" s="115">
        <v>468</v>
      </c>
      <c r="F40" s="114">
        <v>231</v>
      </c>
      <c r="G40" s="114">
        <v>341</v>
      </c>
      <c r="H40" s="114">
        <v>308</v>
      </c>
      <c r="I40" s="140">
        <v>331</v>
      </c>
      <c r="J40" s="115">
        <v>137</v>
      </c>
      <c r="K40" s="116">
        <v>41.389728096676734</v>
      </c>
    </row>
    <row r="41" spans="1:11" ht="14.1" customHeight="1" x14ac:dyDescent="0.2">
      <c r="A41" s="306"/>
      <c r="B41" s="307" t="s">
        <v>261</v>
      </c>
      <c r="C41" s="308"/>
      <c r="D41" s="113">
        <v>4.3706480985538301</v>
      </c>
      <c r="E41" s="115">
        <v>408</v>
      </c>
      <c r="F41" s="114">
        <v>172</v>
      </c>
      <c r="G41" s="114">
        <v>283</v>
      </c>
      <c r="H41" s="114">
        <v>281</v>
      </c>
      <c r="I41" s="140">
        <v>275</v>
      </c>
      <c r="J41" s="115">
        <v>133</v>
      </c>
      <c r="K41" s="116">
        <v>48.363636363636367</v>
      </c>
    </row>
    <row r="42" spans="1:11" ht="14.1" customHeight="1" x14ac:dyDescent="0.2">
      <c r="A42" s="306">
        <v>52</v>
      </c>
      <c r="B42" s="307" t="s">
        <v>262</v>
      </c>
      <c r="C42" s="308"/>
      <c r="D42" s="113">
        <v>3.4279592929833957</v>
      </c>
      <c r="E42" s="115">
        <v>320</v>
      </c>
      <c r="F42" s="114">
        <v>361</v>
      </c>
      <c r="G42" s="114">
        <v>330</v>
      </c>
      <c r="H42" s="114">
        <v>300</v>
      </c>
      <c r="I42" s="140">
        <v>249</v>
      </c>
      <c r="J42" s="115">
        <v>71</v>
      </c>
      <c r="K42" s="116">
        <v>28.514056224899598</v>
      </c>
    </row>
    <row r="43" spans="1:11" ht="14.1" customHeight="1" x14ac:dyDescent="0.2">
      <c r="A43" s="306" t="s">
        <v>263</v>
      </c>
      <c r="B43" s="307" t="s">
        <v>264</v>
      </c>
      <c r="C43" s="308"/>
      <c r="D43" s="113">
        <v>3.2351365827530798</v>
      </c>
      <c r="E43" s="115">
        <v>302</v>
      </c>
      <c r="F43" s="114">
        <v>342</v>
      </c>
      <c r="G43" s="114">
        <v>315</v>
      </c>
      <c r="H43" s="114">
        <v>293</v>
      </c>
      <c r="I43" s="140">
        <v>239</v>
      </c>
      <c r="J43" s="115">
        <v>63</v>
      </c>
      <c r="K43" s="116">
        <v>26.359832635983263</v>
      </c>
    </row>
    <row r="44" spans="1:11" ht="14.1" customHeight="1" x14ac:dyDescent="0.2">
      <c r="A44" s="306">
        <v>53</v>
      </c>
      <c r="B44" s="307" t="s">
        <v>265</v>
      </c>
      <c r="C44" s="308"/>
      <c r="D44" s="113">
        <v>0.9855382967327263</v>
      </c>
      <c r="E44" s="115">
        <v>92</v>
      </c>
      <c r="F44" s="114">
        <v>54</v>
      </c>
      <c r="G44" s="114">
        <v>97</v>
      </c>
      <c r="H44" s="114">
        <v>90</v>
      </c>
      <c r="I44" s="140">
        <v>67</v>
      </c>
      <c r="J44" s="115">
        <v>25</v>
      </c>
      <c r="K44" s="116">
        <v>37.313432835820898</v>
      </c>
    </row>
    <row r="45" spans="1:11" ht="14.1" customHeight="1" x14ac:dyDescent="0.2">
      <c r="A45" s="306" t="s">
        <v>266</v>
      </c>
      <c r="B45" s="307" t="s">
        <v>267</v>
      </c>
      <c r="C45" s="308"/>
      <c r="D45" s="113">
        <v>0.97482592394215317</v>
      </c>
      <c r="E45" s="115">
        <v>91</v>
      </c>
      <c r="F45" s="114">
        <v>54</v>
      </c>
      <c r="G45" s="114">
        <v>96</v>
      </c>
      <c r="H45" s="114">
        <v>87</v>
      </c>
      <c r="I45" s="140">
        <v>66</v>
      </c>
      <c r="J45" s="115">
        <v>25</v>
      </c>
      <c r="K45" s="116">
        <v>37.878787878787875</v>
      </c>
    </row>
    <row r="46" spans="1:11" ht="14.1" customHeight="1" x14ac:dyDescent="0.2">
      <c r="A46" s="306">
        <v>54</v>
      </c>
      <c r="B46" s="307" t="s">
        <v>268</v>
      </c>
      <c r="C46" s="308"/>
      <c r="D46" s="113">
        <v>4.0814140332083557</v>
      </c>
      <c r="E46" s="115">
        <v>381</v>
      </c>
      <c r="F46" s="114">
        <v>266</v>
      </c>
      <c r="G46" s="114">
        <v>233</v>
      </c>
      <c r="H46" s="114">
        <v>272</v>
      </c>
      <c r="I46" s="140">
        <v>267</v>
      </c>
      <c r="J46" s="115">
        <v>114</v>
      </c>
      <c r="K46" s="116">
        <v>42.696629213483149</v>
      </c>
    </row>
    <row r="47" spans="1:11" ht="14.1" customHeight="1" x14ac:dyDescent="0.2">
      <c r="A47" s="306">
        <v>61</v>
      </c>
      <c r="B47" s="307" t="s">
        <v>269</v>
      </c>
      <c r="C47" s="308"/>
      <c r="D47" s="113">
        <v>5.3776111408677023</v>
      </c>
      <c r="E47" s="115">
        <v>502</v>
      </c>
      <c r="F47" s="114">
        <v>296</v>
      </c>
      <c r="G47" s="114">
        <v>420</v>
      </c>
      <c r="H47" s="114">
        <v>496</v>
      </c>
      <c r="I47" s="140">
        <v>436</v>
      </c>
      <c r="J47" s="115">
        <v>66</v>
      </c>
      <c r="K47" s="116">
        <v>15.137614678899082</v>
      </c>
    </row>
    <row r="48" spans="1:11" ht="14.1" customHeight="1" x14ac:dyDescent="0.2">
      <c r="A48" s="306">
        <v>62</v>
      </c>
      <c r="B48" s="307" t="s">
        <v>270</v>
      </c>
      <c r="C48" s="308"/>
      <c r="D48" s="113">
        <v>6.6630958757364755</v>
      </c>
      <c r="E48" s="115">
        <v>622</v>
      </c>
      <c r="F48" s="114">
        <v>583</v>
      </c>
      <c r="G48" s="114">
        <v>768</v>
      </c>
      <c r="H48" s="114">
        <v>575</v>
      </c>
      <c r="I48" s="140">
        <v>527</v>
      </c>
      <c r="J48" s="115">
        <v>95</v>
      </c>
      <c r="K48" s="116">
        <v>18.026565464895636</v>
      </c>
    </row>
    <row r="49" spans="1:11" ht="14.1" customHeight="1" x14ac:dyDescent="0.2">
      <c r="A49" s="306">
        <v>63</v>
      </c>
      <c r="B49" s="307" t="s">
        <v>271</v>
      </c>
      <c r="C49" s="308"/>
      <c r="D49" s="113">
        <v>3.7064809855382967</v>
      </c>
      <c r="E49" s="115">
        <v>346</v>
      </c>
      <c r="F49" s="114">
        <v>294</v>
      </c>
      <c r="G49" s="114">
        <v>304</v>
      </c>
      <c r="H49" s="114">
        <v>309</v>
      </c>
      <c r="I49" s="140">
        <v>400</v>
      </c>
      <c r="J49" s="115">
        <v>-54</v>
      </c>
      <c r="K49" s="116">
        <v>-13.5</v>
      </c>
    </row>
    <row r="50" spans="1:11" ht="14.1" customHeight="1" x14ac:dyDescent="0.2">
      <c r="A50" s="306" t="s">
        <v>272</v>
      </c>
      <c r="B50" s="307" t="s">
        <v>273</v>
      </c>
      <c r="C50" s="308"/>
      <c r="D50" s="113">
        <v>0.53561863952865563</v>
      </c>
      <c r="E50" s="115">
        <v>50</v>
      </c>
      <c r="F50" s="114">
        <v>37</v>
      </c>
      <c r="G50" s="114">
        <v>63</v>
      </c>
      <c r="H50" s="114">
        <v>49</v>
      </c>
      <c r="I50" s="140">
        <v>76</v>
      </c>
      <c r="J50" s="115">
        <v>-26</v>
      </c>
      <c r="K50" s="116">
        <v>-34.210526315789473</v>
      </c>
    </row>
    <row r="51" spans="1:11" ht="14.1" customHeight="1" x14ac:dyDescent="0.2">
      <c r="A51" s="306" t="s">
        <v>274</v>
      </c>
      <c r="B51" s="307" t="s">
        <v>275</v>
      </c>
      <c r="C51" s="308"/>
      <c r="D51" s="113">
        <v>2.656668452062132</v>
      </c>
      <c r="E51" s="115">
        <v>248</v>
      </c>
      <c r="F51" s="114">
        <v>226</v>
      </c>
      <c r="G51" s="114">
        <v>192</v>
      </c>
      <c r="H51" s="114">
        <v>218</v>
      </c>
      <c r="I51" s="140">
        <v>244</v>
      </c>
      <c r="J51" s="115">
        <v>4</v>
      </c>
      <c r="K51" s="116">
        <v>1.639344262295082</v>
      </c>
    </row>
    <row r="52" spans="1:11" ht="14.1" customHeight="1" x14ac:dyDescent="0.2">
      <c r="A52" s="306">
        <v>71</v>
      </c>
      <c r="B52" s="307" t="s">
        <v>276</v>
      </c>
      <c r="C52" s="308"/>
      <c r="D52" s="113">
        <v>20.2785216925549</v>
      </c>
      <c r="E52" s="115">
        <v>1893</v>
      </c>
      <c r="F52" s="114">
        <v>1262</v>
      </c>
      <c r="G52" s="114">
        <v>1635</v>
      </c>
      <c r="H52" s="114">
        <v>1526</v>
      </c>
      <c r="I52" s="140">
        <v>1633</v>
      </c>
      <c r="J52" s="115">
        <v>260</v>
      </c>
      <c r="K52" s="116">
        <v>15.921616656460502</v>
      </c>
    </row>
    <row r="53" spans="1:11" ht="14.1" customHeight="1" x14ac:dyDescent="0.2">
      <c r="A53" s="306" t="s">
        <v>277</v>
      </c>
      <c r="B53" s="307" t="s">
        <v>278</v>
      </c>
      <c r="C53" s="308"/>
      <c r="D53" s="113">
        <v>5.7739689341189075</v>
      </c>
      <c r="E53" s="115">
        <v>539</v>
      </c>
      <c r="F53" s="114">
        <v>376</v>
      </c>
      <c r="G53" s="114">
        <v>501</v>
      </c>
      <c r="H53" s="114">
        <v>514</v>
      </c>
      <c r="I53" s="140">
        <v>551</v>
      </c>
      <c r="J53" s="115">
        <v>-12</v>
      </c>
      <c r="K53" s="116">
        <v>-2.1778584392014517</v>
      </c>
    </row>
    <row r="54" spans="1:11" ht="14.1" customHeight="1" x14ac:dyDescent="0.2">
      <c r="A54" s="306" t="s">
        <v>279</v>
      </c>
      <c r="B54" s="307" t="s">
        <v>280</v>
      </c>
      <c r="C54" s="308"/>
      <c r="D54" s="113">
        <v>12.297803963577932</v>
      </c>
      <c r="E54" s="115">
        <v>1148</v>
      </c>
      <c r="F54" s="114">
        <v>751</v>
      </c>
      <c r="G54" s="114">
        <v>1015</v>
      </c>
      <c r="H54" s="114">
        <v>848</v>
      </c>
      <c r="I54" s="140">
        <v>920</v>
      </c>
      <c r="J54" s="115">
        <v>228</v>
      </c>
      <c r="K54" s="116">
        <v>24.782608695652176</v>
      </c>
    </row>
    <row r="55" spans="1:11" ht="14.1" customHeight="1" x14ac:dyDescent="0.2">
      <c r="A55" s="306">
        <v>72</v>
      </c>
      <c r="B55" s="307" t="s">
        <v>281</v>
      </c>
      <c r="C55" s="308"/>
      <c r="D55" s="113">
        <v>4.4349223352972684</v>
      </c>
      <c r="E55" s="115">
        <v>414</v>
      </c>
      <c r="F55" s="114">
        <v>359</v>
      </c>
      <c r="G55" s="114">
        <v>459</v>
      </c>
      <c r="H55" s="114">
        <v>359</v>
      </c>
      <c r="I55" s="140">
        <v>424</v>
      </c>
      <c r="J55" s="115">
        <v>-10</v>
      </c>
      <c r="K55" s="116">
        <v>-2.358490566037736</v>
      </c>
    </row>
    <row r="56" spans="1:11" ht="14.1" customHeight="1" x14ac:dyDescent="0.2">
      <c r="A56" s="306" t="s">
        <v>282</v>
      </c>
      <c r="B56" s="307" t="s">
        <v>283</v>
      </c>
      <c r="C56" s="308"/>
      <c r="D56" s="113">
        <v>0.99625066952329944</v>
      </c>
      <c r="E56" s="115">
        <v>93</v>
      </c>
      <c r="F56" s="114">
        <v>47</v>
      </c>
      <c r="G56" s="114">
        <v>144</v>
      </c>
      <c r="H56" s="114">
        <v>57</v>
      </c>
      <c r="I56" s="140">
        <v>87</v>
      </c>
      <c r="J56" s="115">
        <v>6</v>
      </c>
      <c r="K56" s="116">
        <v>6.8965517241379306</v>
      </c>
    </row>
    <row r="57" spans="1:11" ht="14.1" customHeight="1" x14ac:dyDescent="0.2">
      <c r="A57" s="306" t="s">
        <v>284</v>
      </c>
      <c r="B57" s="307" t="s">
        <v>285</v>
      </c>
      <c r="C57" s="308"/>
      <c r="D57" s="113">
        <v>1.5961435457953936</v>
      </c>
      <c r="E57" s="115">
        <v>149</v>
      </c>
      <c r="F57" s="114">
        <v>124</v>
      </c>
      <c r="G57" s="114">
        <v>102</v>
      </c>
      <c r="H57" s="114">
        <v>116</v>
      </c>
      <c r="I57" s="140">
        <v>151</v>
      </c>
      <c r="J57" s="115">
        <v>-2</v>
      </c>
      <c r="K57" s="116">
        <v>-1.3245033112582782</v>
      </c>
    </row>
    <row r="58" spans="1:11" ht="14.1" customHeight="1" x14ac:dyDescent="0.2">
      <c r="A58" s="306">
        <v>73</v>
      </c>
      <c r="B58" s="307" t="s">
        <v>286</v>
      </c>
      <c r="C58" s="308"/>
      <c r="D58" s="113">
        <v>1.8425281199785752</v>
      </c>
      <c r="E58" s="115">
        <v>172</v>
      </c>
      <c r="F58" s="114">
        <v>94</v>
      </c>
      <c r="G58" s="114">
        <v>134</v>
      </c>
      <c r="H58" s="114">
        <v>134</v>
      </c>
      <c r="I58" s="140">
        <v>124</v>
      </c>
      <c r="J58" s="115">
        <v>48</v>
      </c>
      <c r="K58" s="116">
        <v>38.70967741935484</v>
      </c>
    </row>
    <row r="59" spans="1:11" ht="14.1" customHeight="1" x14ac:dyDescent="0.2">
      <c r="A59" s="306" t="s">
        <v>287</v>
      </c>
      <c r="B59" s="307" t="s">
        <v>288</v>
      </c>
      <c r="C59" s="308"/>
      <c r="D59" s="113">
        <v>1.4997321906802357</v>
      </c>
      <c r="E59" s="115">
        <v>140</v>
      </c>
      <c r="F59" s="114">
        <v>70</v>
      </c>
      <c r="G59" s="114">
        <v>112</v>
      </c>
      <c r="H59" s="114">
        <v>111</v>
      </c>
      <c r="I59" s="140">
        <v>91</v>
      </c>
      <c r="J59" s="115">
        <v>49</v>
      </c>
      <c r="K59" s="116">
        <v>53.846153846153847</v>
      </c>
    </row>
    <row r="60" spans="1:11" ht="14.1" customHeight="1" x14ac:dyDescent="0.2">
      <c r="A60" s="306">
        <v>81</v>
      </c>
      <c r="B60" s="307" t="s">
        <v>289</v>
      </c>
      <c r="C60" s="308"/>
      <c r="D60" s="113">
        <v>4.1778253883235132</v>
      </c>
      <c r="E60" s="115">
        <v>390</v>
      </c>
      <c r="F60" s="114">
        <v>335</v>
      </c>
      <c r="G60" s="114">
        <v>439</v>
      </c>
      <c r="H60" s="114">
        <v>282</v>
      </c>
      <c r="I60" s="140">
        <v>331</v>
      </c>
      <c r="J60" s="115">
        <v>59</v>
      </c>
      <c r="K60" s="116">
        <v>17.82477341389728</v>
      </c>
    </row>
    <row r="61" spans="1:11" ht="14.1" customHeight="1" x14ac:dyDescent="0.2">
      <c r="A61" s="306" t="s">
        <v>290</v>
      </c>
      <c r="B61" s="307" t="s">
        <v>291</v>
      </c>
      <c r="C61" s="308"/>
      <c r="D61" s="113">
        <v>1.5961435457953936</v>
      </c>
      <c r="E61" s="115">
        <v>149</v>
      </c>
      <c r="F61" s="114">
        <v>80</v>
      </c>
      <c r="G61" s="114">
        <v>214</v>
      </c>
      <c r="H61" s="114">
        <v>95</v>
      </c>
      <c r="I61" s="140">
        <v>91</v>
      </c>
      <c r="J61" s="115">
        <v>58</v>
      </c>
      <c r="K61" s="116">
        <v>63.736263736263737</v>
      </c>
    </row>
    <row r="62" spans="1:11" ht="14.1" customHeight="1" x14ac:dyDescent="0.2">
      <c r="A62" s="306" t="s">
        <v>292</v>
      </c>
      <c r="B62" s="307" t="s">
        <v>293</v>
      </c>
      <c r="C62" s="308"/>
      <c r="D62" s="113">
        <v>1.1247991430101767</v>
      </c>
      <c r="E62" s="115">
        <v>105</v>
      </c>
      <c r="F62" s="114">
        <v>157</v>
      </c>
      <c r="G62" s="114">
        <v>123</v>
      </c>
      <c r="H62" s="114">
        <v>99</v>
      </c>
      <c r="I62" s="140">
        <v>132</v>
      </c>
      <c r="J62" s="115">
        <v>-27</v>
      </c>
      <c r="K62" s="116">
        <v>-20.454545454545453</v>
      </c>
    </row>
    <row r="63" spans="1:11" ht="14.1" customHeight="1" x14ac:dyDescent="0.2">
      <c r="A63" s="306"/>
      <c r="B63" s="307" t="s">
        <v>294</v>
      </c>
      <c r="C63" s="308"/>
      <c r="D63" s="113">
        <v>1.0283877878950187</v>
      </c>
      <c r="E63" s="115">
        <v>96</v>
      </c>
      <c r="F63" s="114">
        <v>149</v>
      </c>
      <c r="G63" s="114">
        <v>110</v>
      </c>
      <c r="H63" s="114">
        <v>91</v>
      </c>
      <c r="I63" s="140">
        <v>126</v>
      </c>
      <c r="J63" s="115">
        <v>-30</v>
      </c>
      <c r="K63" s="116">
        <v>-23.80952380952381</v>
      </c>
    </row>
    <row r="64" spans="1:11" ht="14.1" customHeight="1" x14ac:dyDescent="0.2">
      <c r="A64" s="306" t="s">
        <v>295</v>
      </c>
      <c r="B64" s="307" t="s">
        <v>296</v>
      </c>
      <c r="C64" s="308"/>
      <c r="D64" s="113">
        <v>0.37493304767005892</v>
      </c>
      <c r="E64" s="115">
        <v>35</v>
      </c>
      <c r="F64" s="114">
        <v>27</v>
      </c>
      <c r="G64" s="114">
        <v>35</v>
      </c>
      <c r="H64" s="114">
        <v>30</v>
      </c>
      <c r="I64" s="140">
        <v>34</v>
      </c>
      <c r="J64" s="115">
        <v>1</v>
      </c>
      <c r="K64" s="116">
        <v>2.9411764705882355</v>
      </c>
    </row>
    <row r="65" spans="1:11" ht="14.1" customHeight="1" x14ac:dyDescent="0.2">
      <c r="A65" s="306" t="s">
        <v>297</v>
      </c>
      <c r="B65" s="307" t="s">
        <v>298</v>
      </c>
      <c r="C65" s="308"/>
      <c r="D65" s="113">
        <v>0.47134440278521694</v>
      </c>
      <c r="E65" s="115">
        <v>44</v>
      </c>
      <c r="F65" s="114">
        <v>28</v>
      </c>
      <c r="G65" s="114">
        <v>24</v>
      </c>
      <c r="H65" s="114">
        <v>14</v>
      </c>
      <c r="I65" s="140">
        <v>35</v>
      </c>
      <c r="J65" s="115">
        <v>9</v>
      </c>
      <c r="K65" s="116">
        <v>25.714285714285715</v>
      </c>
    </row>
    <row r="66" spans="1:11" ht="14.1" customHeight="1" x14ac:dyDescent="0.2">
      <c r="A66" s="306">
        <v>82</v>
      </c>
      <c r="B66" s="307" t="s">
        <v>299</v>
      </c>
      <c r="C66" s="308"/>
      <c r="D66" s="113">
        <v>1.7889662560257098</v>
      </c>
      <c r="E66" s="115">
        <v>167</v>
      </c>
      <c r="F66" s="114">
        <v>174</v>
      </c>
      <c r="G66" s="114">
        <v>252</v>
      </c>
      <c r="H66" s="114">
        <v>135</v>
      </c>
      <c r="I66" s="140">
        <v>208</v>
      </c>
      <c r="J66" s="115">
        <v>-41</v>
      </c>
      <c r="K66" s="116">
        <v>-19.71153846153846</v>
      </c>
    </row>
    <row r="67" spans="1:11" ht="14.1" customHeight="1" x14ac:dyDescent="0.2">
      <c r="A67" s="306" t="s">
        <v>300</v>
      </c>
      <c r="B67" s="307" t="s">
        <v>301</v>
      </c>
      <c r="C67" s="308"/>
      <c r="D67" s="113">
        <v>0.9855382967327263</v>
      </c>
      <c r="E67" s="115">
        <v>92</v>
      </c>
      <c r="F67" s="114">
        <v>132</v>
      </c>
      <c r="G67" s="114">
        <v>148</v>
      </c>
      <c r="H67" s="114">
        <v>76</v>
      </c>
      <c r="I67" s="140">
        <v>122</v>
      </c>
      <c r="J67" s="115">
        <v>-30</v>
      </c>
      <c r="K67" s="116">
        <v>-24.590163934426229</v>
      </c>
    </row>
    <row r="68" spans="1:11" ht="14.1" customHeight="1" x14ac:dyDescent="0.2">
      <c r="A68" s="306" t="s">
        <v>302</v>
      </c>
      <c r="B68" s="307" t="s">
        <v>303</v>
      </c>
      <c r="C68" s="308"/>
      <c r="D68" s="113">
        <v>0.52490626673808249</v>
      </c>
      <c r="E68" s="115">
        <v>49</v>
      </c>
      <c r="F68" s="114">
        <v>31</v>
      </c>
      <c r="G68" s="114">
        <v>73</v>
      </c>
      <c r="H68" s="114">
        <v>43</v>
      </c>
      <c r="I68" s="140">
        <v>73</v>
      </c>
      <c r="J68" s="115">
        <v>-24</v>
      </c>
      <c r="K68" s="116">
        <v>-32.876712328767127</v>
      </c>
    </row>
    <row r="69" spans="1:11" ht="14.1" customHeight="1" x14ac:dyDescent="0.2">
      <c r="A69" s="306">
        <v>83</v>
      </c>
      <c r="B69" s="307" t="s">
        <v>304</v>
      </c>
      <c r="C69" s="308"/>
      <c r="D69" s="113">
        <v>3.1601499732190681</v>
      </c>
      <c r="E69" s="115">
        <v>295</v>
      </c>
      <c r="F69" s="114">
        <v>244</v>
      </c>
      <c r="G69" s="114">
        <v>528</v>
      </c>
      <c r="H69" s="114">
        <v>207</v>
      </c>
      <c r="I69" s="140">
        <v>274</v>
      </c>
      <c r="J69" s="115">
        <v>21</v>
      </c>
      <c r="K69" s="116">
        <v>7.664233576642336</v>
      </c>
    </row>
    <row r="70" spans="1:11" ht="14.1" customHeight="1" x14ac:dyDescent="0.2">
      <c r="A70" s="306" t="s">
        <v>305</v>
      </c>
      <c r="B70" s="307" t="s">
        <v>306</v>
      </c>
      <c r="C70" s="308"/>
      <c r="D70" s="113">
        <v>2.5602570969469736</v>
      </c>
      <c r="E70" s="115">
        <v>239</v>
      </c>
      <c r="F70" s="114">
        <v>210</v>
      </c>
      <c r="G70" s="114">
        <v>477</v>
      </c>
      <c r="H70" s="114">
        <v>174</v>
      </c>
      <c r="I70" s="140">
        <v>202</v>
      </c>
      <c r="J70" s="115">
        <v>37</v>
      </c>
      <c r="K70" s="116">
        <v>18.316831683168317</v>
      </c>
    </row>
    <row r="71" spans="1:11" ht="14.1" customHeight="1" x14ac:dyDescent="0.2">
      <c r="A71" s="306"/>
      <c r="B71" s="307" t="s">
        <v>307</v>
      </c>
      <c r="C71" s="308"/>
      <c r="D71" s="113">
        <v>1.5640064274236742</v>
      </c>
      <c r="E71" s="115">
        <v>146</v>
      </c>
      <c r="F71" s="114">
        <v>132</v>
      </c>
      <c r="G71" s="114">
        <v>281</v>
      </c>
      <c r="H71" s="114">
        <v>79</v>
      </c>
      <c r="I71" s="140">
        <v>130</v>
      </c>
      <c r="J71" s="115">
        <v>16</v>
      </c>
      <c r="K71" s="116">
        <v>12.307692307692308</v>
      </c>
    </row>
    <row r="72" spans="1:11" ht="14.1" customHeight="1" x14ac:dyDescent="0.2">
      <c r="A72" s="306">
        <v>84</v>
      </c>
      <c r="B72" s="307" t="s">
        <v>308</v>
      </c>
      <c r="C72" s="308"/>
      <c r="D72" s="113">
        <v>1.3176218532404929</v>
      </c>
      <c r="E72" s="115">
        <v>123</v>
      </c>
      <c r="F72" s="114">
        <v>66</v>
      </c>
      <c r="G72" s="114">
        <v>189</v>
      </c>
      <c r="H72" s="114">
        <v>97</v>
      </c>
      <c r="I72" s="140">
        <v>95</v>
      </c>
      <c r="J72" s="115">
        <v>28</v>
      </c>
      <c r="K72" s="116">
        <v>29.473684210526315</v>
      </c>
    </row>
    <row r="73" spans="1:11" ht="14.1" customHeight="1" x14ac:dyDescent="0.2">
      <c r="A73" s="306" t="s">
        <v>309</v>
      </c>
      <c r="B73" s="307" t="s">
        <v>310</v>
      </c>
      <c r="C73" s="308"/>
      <c r="D73" s="113">
        <v>0.6320299946438136</v>
      </c>
      <c r="E73" s="115">
        <v>59</v>
      </c>
      <c r="F73" s="114">
        <v>29</v>
      </c>
      <c r="G73" s="114">
        <v>120</v>
      </c>
      <c r="H73" s="114">
        <v>26</v>
      </c>
      <c r="I73" s="140">
        <v>55</v>
      </c>
      <c r="J73" s="115">
        <v>4</v>
      </c>
      <c r="K73" s="116">
        <v>7.2727272727272725</v>
      </c>
    </row>
    <row r="74" spans="1:11" ht="14.1" customHeight="1" x14ac:dyDescent="0.2">
      <c r="A74" s="306" t="s">
        <v>311</v>
      </c>
      <c r="B74" s="307" t="s">
        <v>312</v>
      </c>
      <c r="C74" s="308"/>
      <c r="D74" s="113">
        <v>5.3561863952865559E-2</v>
      </c>
      <c r="E74" s="115">
        <v>5</v>
      </c>
      <c r="F74" s="114">
        <v>4</v>
      </c>
      <c r="G74" s="114">
        <v>16</v>
      </c>
      <c r="H74" s="114">
        <v>3</v>
      </c>
      <c r="I74" s="140">
        <v>7</v>
      </c>
      <c r="J74" s="115">
        <v>-2</v>
      </c>
      <c r="K74" s="116">
        <v>-28.571428571428573</v>
      </c>
    </row>
    <row r="75" spans="1:11" ht="14.1" customHeight="1" x14ac:dyDescent="0.2">
      <c r="A75" s="306" t="s">
        <v>313</v>
      </c>
      <c r="B75" s="307" t="s">
        <v>314</v>
      </c>
      <c r="C75" s="308"/>
      <c r="D75" s="113">
        <v>3.2137118371719335E-2</v>
      </c>
      <c r="E75" s="115">
        <v>3</v>
      </c>
      <c r="F75" s="114">
        <v>0</v>
      </c>
      <c r="G75" s="114" t="s">
        <v>513</v>
      </c>
      <c r="H75" s="114">
        <v>6</v>
      </c>
      <c r="I75" s="140" t="s">
        <v>513</v>
      </c>
      <c r="J75" s="115" t="s">
        <v>513</v>
      </c>
      <c r="K75" s="116" t="s">
        <v>513</v>
      </c>
    </row>
    <row r="76" spans="1:11" ht="14.1" customHeight="1" x14ac:dyDescent="0.2">
      <c r="A76" s="306">
        <v>91</v>
      </c>
      <c r="B76" s="307" t="s">
        <v>315</v>
      </c>
      <c r="C76" s="308"/>
      <c r="D76" s="113">
        <v>0.22495982860203534</v>
      </c>
      <c r="E76" s="115">
        <v>21</v>
      </c>
      <c r="F76" s="114">
        <v>23</v>
      </c>
      <c r="G76" s="114">
        <v>29</v>
      </c>
      <c r="H76" s="114">
        <v>16</v>
      </c>
      <c r="I76" s="140">
        <v>17</v>
      </c>
      <c r="J76" s="115">
        <v>4</v>
      </c>
      <c r="K76" s="116">
        <v>23.529411764705884</v>
      </c>
    </row>
    <row r="77" spans="1:11" ht="14.1" customHeight="1" x14ac:dyDescent="0.2">
      <c r="A77" s="306">
        <v>92</v>
      </c>
      <c r="B77" s="307" t="s">
        <v>316</v>
      </c>
      <c r="C77" s="308"/>
      <c r="D77" s="113">
        <v>3.5457953936797</v>
      </c>
      <c r="E77" s="115">
        <v>331</v>
      </c>
      <c r="F77" s="114">
        <v>153</v>
      </c>
      <c r="G77" s="114">
        <v>151</v>
      </c>
      <c r="H77" s="114">
        <v>194</v>
      </c>
      <c r="I77" s="140">
        <v>174</v>
      </c>
      <c r="J77" s="115">
        <v>157</v>
      </c>
      <c r="K77" s="116">
        <v>90.229885057471265</v>
      </c>
    </row>
    <row r="78" spans="1:11" ht="14.1" customHeight="1" x14ac:dyDescent="0.2">
      <c r="A78" s="306">
        <v>93</v>
      </c>
      <c r="B78" s="307" t="s">
        <v>317</v>
      </c>
      <c r="C78" s="308"/>
      <c r="D78" s="113">
        <v>0.16068559185859668</v>
      </c>
      <c r="E78" s="115">
        <v>15</v>
      </c>
      <c r="F78" s="114">
        <v>14</v>
      </c>
      <c r="G78" s="114">
        <v>33</v>
      </c>
      <c r="H78" s="114">
        <v>17</v>
      </c>
      <c r="I78" s="140">
        <v>18</v>
      </c>
      <c r="J78" s="115">
        <v>-3</v>
      </c>
      <c r="K78" s="116">
        <v>-16.666666666666668</v>
      </c>
    </row>
    <row r="79" spans="1:11" ht="14.1" customHeight="1" x14ac:dyDescent="0.2">
      <c r="A79" s="306">
        <v>94</v>
      </c>
      <c r="B79" s="307" t="s">
        <v>318</v>
      </c>
      <c r="C79" s="308"/>
      <c r="D79" s="113">
        <v>7.4986609534011789E-2</v>
      </c>
      <c r="E79" s="115">
        <v>7</v>
      </c>
      <c r="F79" s="114">
        <v>3</v>
      </c>
      <c r="G79" s="114">
        <v>11</v>
      </c>
      <c r="H79" s="114">
        <v>7</v>
      </c>
      <c r="I79" s="140">
        <v>6</v>
      </c>
      <c r="J79" s="115">
        <v>1</v>
      </c>
      <c r="K79" s="116">
        <v>16.666666666666668</v>
      </c>
    </row>
    <row r="80" spans="1:11" ht="14.1" customHeight="1" x14ac:dyDescent="0.2">
      <c r="A80" s="306" t="s">
        <v>319</v>
      </c>
      <c r="B80" s="307" t="s">
        <v>320</v>
      </c>
      <c r="C80" s="308"/>
      <c r="D80" s="113">
        <v>0</v>
      </c>
      <c r="E80" s="115">
        <v>0</v>
      </c>
      <c r="F80" s="114">
        <v>0</v>
      </c>
      <c r="G80" s="114" t="s">
        <v>513</v>
      </c>
      <c r="H80" s="114" t="s">
        <v>513</v>
      </c>
      <c r="I80" s="140" t="s">
        <v>513</v>
      </c>
      <c r="J80" s="115" t="s">
        <v>513</v>
      </c>
      <c r="K80" s="116" t="s">
        <v>513</v>
      </c>
    </row>
    <row r="81" spans="1:11" ht="14.1" customHeight="1" x14ac:dyDescent="0.2">
      <c r="A81" s="310" t="s">
        <v>321</v>
      </c>
      <c r="B81" s="311" t="s">
        <v>333</v>
      </c>
      <c r="C81" s="312"/>
      <c r="D81" s="125">
        <v>3.2137118371719335E-2</v>
      </c>
      <c r="E81" s="143">
        <v>3</v>
      </c>
      <c r="F81" s="144">
        <v>6</v>
      </c>
      <c r="G81" s="144">
        <v>29</v>
      </c>
      <c r="H81" s="144">
        <v>10</v>
      </c>
      <c r="I81" s="145">
        <v>7</v>
      </c>
      <c r="J81" s="143">
        <v>-4</v>
      </c>
      <c r="K81" s="146">
        <v>-57.142857142857146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9166</v>
      </c>
      <c r="E11" s="114">
        <v>6771</v>
      </c>
      <c r="F11" s="114">
        <v>8127</v>
      </c>
      <c r="G11" s="114">
        <v>8147</v>
      </c>
      <c r="H11" s="140">
        <v>8109</v>
      </c>
      <c r="I11" s="115">
        <v>1057</v>
      </c>
      <c r="J11" s="116">
        <v>13.03489949438895</v>
      </c>
    </row>
    <row r="12" spans="1:15" s="110" customFormat="1" ht="24.95" customHeight="1" x14ac:dyDescent="0.2">
      <c r="A12" s="193" t="s">
        <v>132</v>
      </c>
      <c r="B12" s="194" t="s">
        <v>133</v>
      </c>
      <c r="C12" s="113">
        <v>0.31638664630154922</v>
      </c>
      <c r="D12" s="115">
        <v>29</v>
      </c>
      <c r="E12" s="114">
        <v>57</v>
      </c>
      <c r="F12" s="114">
        <v>58</v>
      </c>
      <c r="G12" s="114">
        <v>34</v>
      </c>
      <c r="H12" s="140">
        <v>28</v>
      </c>
      <c r="I12" s="115">
        <v>1</v>
      </c>
      <c r="J12" s="116">
        <v>3.5714285714285716</v>
      </c>
    </row>
    <row r="13" spans="1:15" s="110" customFormat="1" ht="24.95" customHeight="1" x14ac:dyDescent="0.2">
      <c r="A13" s="193" t="s">
        <v>134</v>
      </c>
      <c r="B13" s="199" t="s">
        <v>214</v>
      </c>
      <c r="C13" s="113">
        <v>1.3091861226271002</v>
      </c>
      <c r="D13" s="115">
        <v>120</v>
      </c>
      <c r="E13" s="114">
        <v>55</v>
      </c>
      <c r="F13" s="114">
        <v>43</v>
      </c>
      <c r="G13" s="114">
        <v>58</v>
      </c>
      <c r="H13" s="140">
        <v>64</v>
      </c>
      <c r="I13" s="115">
        <v>56</v>
      </c>
      <c r="J13" s="116">
        <v>87.5</v>
      </c>
    </row>
    <row r="14" spans="1:15" s="287" customFormat="1" ht="24.95" customHeight="1" x14ac:dyDescent="0.2">
      <c r="A14" s="193" t="s">
        <v>215</v>
      </c>
      <c r="B14" s="199" t="s">
        <v>137</v>
      </c>
      <c r="C14" s="113">
        <v>5.6731398647174336</v>
      </c>
      <c r="D14" s="115">
        <v>520</v>
      </c>
      <c r="E14" s="114">
        <v>353</v>
      </c>
      <c r="F14" s="114">
        <v>325</v>
      </c>
      <c r="G14" s="114">
        <v>375</v>
      </c>
      <c r="H14" s="140">
        <v>390</v>
      </c>
      <c r="I14" s="115">
        <v>130</v>
      </c>
      <c r="J14" s="116">
        <v>33.333333333333336</v>
      </c>
      <c r="K14" s="110"/>
      <c r="L14" s="110"/>
      <c r="M14" s="110"/>
      <c r="N14" s="110"/>
      <c r="O14" s="110"/>
    </row>
    <row r="15" spans="1:15" s="110" customFormat="1" ht="24.95" customHeight="1" x14ac:dyDescent="0.2">
      <c r="A15" s="193" t="s">
        <v>216</v>
      </c>
      <c r="B15" s="199" t="s">
        <v>217</v>
      </c>
      <c r="C15" s="113">
        <v>1.0473488981016801</v>
      </c>
      <c r="D15" s="115">
        <v>96</v>
      </c>
      <c r="E15" s="114">
        <v>94</v>
      </c>
      <c r="F15" s="114">
        <v>102</v>
      </c>
      <c r="G15" s="114">
        <v>84</v>
      </c>
      <c r="H15" s="140">
        <v>99</v>
      </c>
      <c r="I15" s="115">
        <v>-3</v>
      </c>
      <c r="J15" s="116">
        <v>-3.0303030303030303</v>
      </c>
    </row>
    <row r="16" spans="1:15" s="287" customFormat="1" ht="24.95" customHeight="1" x14ac:dyDescent="0.2">
      <c r="A16" s="193" t="s">
        <v>218</v>
      </c>
      <c r="B16" s="199" t="s">
        <v>141</v>
      </c>
      <c r="C16" s="113">
        <v>2.8365699323587168</v>
      </c>
      <c r="D16" s="115">
        <v>260</v>
      </c>
      <c r="E16" s="114">
        <v>168</v>
      </c>
      <c r="F16" s="114">
        <v>154</v>
      </c>
      <c r="G16" s="114">
        <v>194</v>
      </c>
      <c r="H16" s="140">
        <v>192</v>
      </c>
      <c r="I16" s="115">
        <v>68</v>
      </c>
      <c r="J16" s="116">
        <v>35.416666666666664</v>
      </c>
      <c r="K16" s="110"/>
      <c r="L16" s="110"/>
      <c r="M16" s="110"/>
      <c r="N16" s="110"/>
      <c r="O16" s="110"/>
    </row>
    <row r="17" spans="1:15" s="110" customFormat="1" ht="24.95" customHeight="1" x14ac:dyDescent="0.2">
      <c r="A17" s="193" t="s">
        <v>142</v>
      </c>
      <c r="B17" s="199" t="s">
        <v>220</v>
      </c>
      <c r="C17" s="113">
        <v>1.7892210342570369</v>
      </c>
      <c r="D17" s="115">
        <v>164</v>
      </c>
      <c r="E17" s="114">
        <v>91</v>
      </c>
      <c r="F17" s="114">
        <v>69</v>
      </c>
      <c r="G17" s="114">
        <v>97</v>
      </c>
      <c r="H17" s="140">
        <v>99</v>
      </c>
      <c r="I17" s="115">
        <v>65</v>
      </c>
      <c r="J17" s="116">
        <v>65.656565656565661</v>
      </c>
    </row>
    <row r="18" spans="1:15" s="287" customFormat="1" ht="24.95" customHeight="1" x14ac:dyDescent="0.2">
      <c r="A18" s="201" t="s">
        <v>144</v>
      </c>
      <c r="B18" s="202" t="s">
        <v>145</v>
      </c>
      <c r="C18" s="113">
        <v>7.0477852934758891</v>
      </c>
      <c r="D18" s="115">
        <v>646</v>
      </c>
      <c r="E18" s="114">
        <v>653</v>
      </c>
      <c r="F18" s="114">
        <v>775</v>
      </c>
      <c r="G18" s="114">
        <v>617</v>
      </c>
      <c r="H18" s="140">
        <v>565</v>
      </c>
      <c r="I18" s="115">
        <v>81</v>
      </c>
      <c r="J18" s="116">
        <v>14.336283185840708</v>
      </c>
      <c r="K18" s="110"/>
      <c r="L18" s="110"/>
      <c r="M18" s="110"/>
      <c r="N18" s="110"/>
      <c r="O18" s="110"/>
    </row>
    <row r="19" spans="1:15" s="110" customFormat="1" ht="24.95" customHeight="1" x14ac:dyDescent="0.2">
      <c r="A19" s="193" t="s">
        <v>146</v>
      </c>
      <c r="B19" s="199" t="s">
        <v>147</v>
      </c>
      <c r="C19" s="113">
        <v>20.521492472179794</v>
      </c>
      <c r="D19" s="115">
        <v>1881</v>
      </c>
      <c r="E19" s="114">
        <v>1159</v>
      </c>
      <c r="F19" s="114">
        <v>1397</v>
      </c>
      <c r="G19" s="114">
        <v>1739</v>
      </c>
      <c r="H19" s="140">
        <v>1590</v>
      </c>
      <c r="I19" s="115">
        <v>291</v>
      </c>
      <c r="J19" s="116">
        <v>18.30188679245283</v>
      </c>
    </row>
    <row r="20" spans="1:15" s="287" customFormat="1" ht="24.95" customHeight="1" x14ac:dyDescent="0.2">
      <c r="A20" s="193" t="s">
        <v>148</v>
      </c>
      <c r="B20" s="199" t="s">
        <v>149</v>
      </c>
      <c r="C20" s="113">
        <v>4.5276020074187215</v>
      </c>
      <c r="D20" s="115">
        <v>415</v>
      </c>
      <c r="E20" s="114">
        <v>341</v>
      </c>
      <c r="F20" s="114">
        <v>358</v>
      </c>
      <c r="G20" s="114">
        <v>322</v>
      </c>
      <c r="H20" s="140">
        <v>359</v>
      </c>
      <c r="I20" s="115">
        <v>56</v>
      </c>
      <c r="J20" s="116">
        <v>15.598885793871867</v>
      </c>
      <c r="K20" s="110"/>
      <c r="L20" s="110"/>
      <c r="M20" s="110"/>
      <c r="N20" s="110"/>
      <c r="O20" s="110"/>
    </row>
    <row r="21" spans="1:15" s="110" customFormat="1" ht="24.95" customHeight="1" x14ac:dyDescent="0.2">
      <c r="A21" s="201" t="s">
        <v>150</v>
      </c>
      <c r="B21" s="202" t="s">
        <v>151</v>
      </c>
      <c r="C21" s="113">
        <v>4.5821514291948509</v>
      </c>
      <c r="D21" s="115">
        <v>420</v>
      </c>
      <c r="E21" s="114">
        <v>393</v>
      </c>
      <c r="F21" s="114">
        <v>395</v>
      </c>
      <c r="G21" s="114">
        <v>376</v>
      </c>
      <c r="H21" s="140">
        <v>383</v>
      </c>
      <c r="I21" s="115">
        <v>37</v>
      </c>
      <c r="J21" s="116">
        <v>9.6605744125326378</v>
      </c>
    </row>
    <row r="22" spans="1:15" s="110" customFormat="1" ht="24.95" customHeight="1" x14ac:dyDescent="0.2">
      <c r="A22" s="201" t="s">
        <v>152</v>
      </c>
      <c r="B22" s="199" t="s">
        <v>153</v>
      </c>
      <c r="C22" s="113">
        <v>7.2114335588042771</v>
      </c>
      <c r="D22" s="115">
        <v>661</v>
      </c>
      <c r="E22" s="114">
        <v>476</v>
      </c>
      <c r="F22" s="114">
        <v>573</v>
      </c>
      <c r="G22" s="114">
        <v>959</v>
      </c>
      <c r="H22" s="140">
        <v>496</v>
      </c>
      <c r="I22" s="115">
        <v>165</v>
      </c>
      <c r="J22" s="116">
        <v>33.266129032258064</v>
      </c>
    </row>
    <row r="23" spans="1:15" s="110" customFormat="1" ht="24.95" customHeight="1" x14ac:dyDescent="0.2">
      <c r="A23" s="193" t="s">
        <v>154</v>
      </c>
      <c r="B23" s="199" t="s">
        <v>155</v>
      </c>
      <c r="C23" s="113">
        <v>7.7023783547894391</v>
      </c>
      <c r="D23" s="115">
        <v>706</v>
      </c>
      <c r="E23" s="114">
        <v>266</v>
      </c>
      <c r="F23" s="114">
        <v>374</v>
      </c>
      <c r="G23" s="114">
        <v>397</v>
      </c>
      <c r="H23" s="140">
        <v>417</v>
      </c>
      <c r="I23" s="115">
        <v>289</v>
      </c>
      <c r="J23" s="116">
        <v>69.304556354916073</v>
      </c>
    </row>
    <row r="24" spans="1:15" s="110" customFormat="1" ht="24.95" customHeight="1" x14ac:dyDescent="0.2">
      <c r="A24" s="193" t="s">
        <v>156</v>
      </c>
      <c r="B24" s="199" t="s">
        <v>221</v>
      </c>
      <c r="C24" s="113">
        <v>11.062622736198996</v>
      </c>
      <c r="D24" s="115">
        <v>1014</v>
      </c>
      <c r="E24" s="114">
        <v>783</v>
      </c>
      <c r="F24" s="114">
        <v>898</v>
      </c>
      <c r="G24" s="114">
        <v>1067</v>
      </c>
      <c r="H24" s="140">
        <v>1356</v>
      </c>
      <c r="I24" s="115">
        <v>-342</v>
      </c>
      <c r="J24" s="116">
        <v>-25.221238938053098</v>
      </c>
    </row>
    <row r="25" spans="1:15" s="110" customFormat="1" ht="24.95" customHeight="1" x14ac:dyDescent="0.2">
      <c r="A25" s="193" t="s">
        <v>222</v>
      </c>
      <c r="B25" s="204" t="s">
        <v>159</v>
      </c>
      <c r="C25" s="113">
        <v>11.193541348461705</v>
      </c>
      <c r="D25" s="115">
        <v>1026</v>
      </c>
      <c r="E25" s="114">
        <v>765</v>
      </c>
      <c r="F25" s="114">
        <v>727</v>
      </c>
      <c r="G25" s="114">
        <v>642</v>
      </c>
      <c r="H25" s="140">
        <v>766</v>
      </c>
      <c r="I25" s="115">
        <v>260</v>
      </c>
      <c r="J25" s="116">
        <v>33.942558746736296</v>
      </c>
    </row>
    <row r="26" spans="1:15" s="110" customFormat="1" ht="24.95" customHeight="1" x14ac:dyDescent="0.2">
      <c r="A26" s="201">
        <v>782.78300000000002</v>
      </c>
      <c r="B26" s="203" t="s">
        <v>160</v>
      </c>
      <c r="C26" s="113">
        <v>3.3384246126991055</v>
      </c>
      <c r="D26" s="115">
        <v>306</v>
      </c>
      <c r="E26" s="114">
        <v>307</v>
      </c>
      <c r="F26" s="114">
        <v>385</v>
      </c>
      <c r="G26" s="114">
        <v>372</v>
      </c>
      <c r="H26" s="140">
        <v>371</v>
      </c>
      <c r="I26" s="115">
        <v>-65</v>
      </c>
      <c r="J26" s="116">
        <v>-17.520215633423181</v>
      </c>
    </row>
    <row r="27" spans="1:15" s="110" customFormat="1" ht="24.95" customHeight="1" x14ac:dyDescent="0.2">
      <c r="A27" s="193" t="s">
        <v>161</v>
      </c>
      <c r="B27" s="199" t="s">
        <v>162</v>
      </c>
      <c r="C27" s="113">
        <v>4.1893955924067203</v>
      </c>
      <c r="D27" s="115">
        <v>384</v>
      </c>
      <c r="E27" s="114">
        <v>269</v>
      </c>
      <c r="F27" s="114">
        <v>423</v>
      </c>
      <c r="G27" s="114">
        <v>289</v>
      </c>
      <c r="H27" s="140">
        <v>367</v>
      </c>
      <c r="I27" s="115">
        <v>17</v>
      </c>
      <c r="J27" s="116">
        <v>4.6321525885558579</v>
      </c>
    </row>
    <row r="28" spans="1:15" s="110" customFormat="1" ht="24.95" customHeight="1" x14ac:dyDescent="0.2">
      <c r="A28" s="193" t="s">
        <v>163</v>
      </c>
      <c r="B28" s="199" t="s">
        <v>164</v>
      </c>
      <c r="C28" s="113">
        <v>2.1492472179794895</v>
      </c>
      <c r="D28" s="115">
        <v>197</v>
      </c>
      <c r="E28" s="114">
        <v>182</v>
      </c>
      <c r="F28" s="114">
        <v>354</v>
      </c>
      <c r="G28" s="114">
        <v>217</v>
      </c>
      <c r="H28" s="140">
        <v>229</v>
      </c>
      <c r="I28" s="115">
        <v>-32</v>
      </c>
      <c r="J28" s="116">
        <v>-13.973799126637555</v>
      </c>
    </row>
    <row r="29" spans="1:15" s="110" customFormat="1" ht="24.95" customHeight="1" x14ac:dyDescent="0.2">
      <c r="A29" s="193">
        <v>86</v>
      </c>
      <c r="B29" s="199" t="s">
        <v>165</v>
      </c>
      <c r="C29" s="113">
        <v>2.8911193541348461</v>
      </c>
      <c r="D29" s="115">
        <v>265</v>
      </c>
      <c r="E29" s="114">
        <v>163</v>
      </c>
      <c r="F29" s="114">
        <v>264</v>
      </c>
      <c r="G29" s="114">
        <v>169</v>
      </c>
      <c r="H29" s="140">
        <v>157</v>
      </c>
      <c r="I29" s="115">
        <v>108</v>
      </c>
      <c r="J29" s="116">
        <v>68.789808917197448</v>
      </c>
    </row>
    <row r="30" spans="1:15" s="110" customFormat="1" ht="24.95" customHeight="1" x14ac:dyDescent="0.2">
      <c r="A30" s="193">
        <v>87.88</v>
      </c>
      <c r="B30" s="204" t="s">
        <v>166</v>
      </c>
      <c r="C30" s="113">
        <v>3.4802531093170415</v>
      </c>
      <c r="D30" s="115">
        <v>319</v>
      </c>
      <c r="E30" s="114">
        <v>288</v>
      </c>
      <c r="F30" s="114">
        <v>492</v>
      </c>
      <c r="G30" s="114">
        <v>247</v>
      </c>
      <c r="H30" s="140">
        <v>291</v>
      </c>
      <c r="I30" s="115">
        <v>28</v>
      </c>
      <c r="J30" s="116">
        <v>9.6219931271477659</v>
      </c>
    </row>
    <row r="31" spans="1:15" s="110" customFormat="1" ht="24.95" customHeight="1" x14ac:dyDescent="0.2">
      <c r="A31" s="193" t="s">
        <v>167</v>
      </c>
      <c r="B31" s="199" t="s">
        <v>168</v>
      </c>
      <c r="C31" s="113">
        <v>2.8038402792930395</v>
      </c>
      <c r="D31" s="115">
        <v>257</v>
      </c>
      <c r="E31" s="114">
        <v>261</v>
      </c>
      <c r="F31" s="114">
        <v>286</v>
      </c>
      <c r="G31" s="114">
        <v>267</v>
      </c>
      <c r="H31" s="140">
        <v>280</v>
      </c>
      <c r="I31" s="115">
        <v>-23</v>
      </c>
      <c r="J31" s="116">
        <v>-8.2142857142857135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0.31638664630154922</v>
      </c>
      <c r="D34" s="115">
        <v>29</v>
      </c>
      <c r="E34" s="114">
        <v>57</v>
      </c>
      <c r="F34" s="114">
        <v>58</v>
      </c>
      <c r="G34" s="114">
        <v>34</v>
      </c>
      <c r="H34" s="140">
        <v>28</v>
      </c>
      <c r="I34" s="115">
        <v>1</v>
      </c>
      <c r="J34" s="116">
        <v>3.5714285714285716</v>
      </c>
    </row>
    <row r="35" spans="1:10" s="110" customFormat="1" ht="24.95" customHeight="1" x14ac:dyDescent="0.2">
      <c r="A35" s="292" t="s">
        <v>171</v>
      </c>
      <c r="B35" s="293" t="s">
        <v>172</v>
      </c>
      <c r="C35" s="113">
        <v>14.030111280820423</v>
      </c>
      <c r="D35" s="115">
        <v>1286</v>
      </c>
      <c r="E35" s="114">
        <v>1061</v>
      </c>
      <c r="F35" s="114">
        <v>1143</v>
      </c>
      <c r="G35" s="114">
        <v>1050</v>
      </c>
      <c r="H35" s="140">
        <v>1019</v>
      </c>
      <c r="I35" s="115">
        <v>267</v>
      </c>
      <c r="J35" s="116">
        <v>26.202158979391559</v>
      </c>
    </row>
    <row r="36" spans="1:10" s="110" customFormat="1" ht="24.95" customHeight="1" x14ac:dyDescent="0.2">
      <c r="A36" s="294" t="s">
        <v>173</v>
      </c>
      <c r="B36" s="295" t="s">
        <v>174</v>
      </c>
      <c r="C36" s="125">
        <v>85.653502072878027</v>
      </c>
      <c r="D36" s="143">
        <v>7851</v>
      </c>
      <c r="E36" s="144">
        <v>5653</v>
      </c>
      <c r="F36" s="144">
        <v>6926</v>
      </c>
      <c r="G36" s="144">
        <v>7063</v>
      </c>
      <c r="H36" s="145">
        <v>7062</v>
      </c>
      <c r="I36" s="143">
        <v>789</v>
      </c>
      <c r="J36" s="146">
        <v>11.172472387425659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9166</v>
      </c>
      <c r="F11" s="264">
        <v>6771</v>
      </c>
      <c r="G11" s="264">
        <v>8127</v>
      </c>
      <c r="H11" s="264">
        <v>8147</v>
      </c>
      <c r="I11" s="265">
        <v>8109</v>
      </c>
      <c r="J11" s="263">
        <v>1057</v>
      </c>
      <c r="K11" s="266">
        <v>13.03489949438895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19.735980798603535</v>
      </c>
      <c r="E13" s="115">
        <v>1809</v>
      </c>
      <c r="F13" s="114">
        <v>1722</v>
      </c>
      <c r="G13" s="114">
        <v>2031</v>
      </c>
      <c r="H13" s="114">
        <v>1537</v>
      </c>
      <c r="I13" s="140">
        <v>1622</v>
      </c>
      <c r="J13" s="115">
        <v>187</v>
      </c>
      <c r="K13" s="116">
        <v>11.528976572133169</v>
      </c>
    </row>
    <row r="14" spans="1:17" ht="15.95" customHeight="1" x14ac:dyDescent="0.2">
      <c r="A14" s="306" t="s">
        <v>230</v>
      </c>
      <c r="B14" s="307"/>
      <c r="C14" s="308"/>
      <c r="D14" s="113">
        <v>49.792712197250708</v>
      </c>
      <c r="E14" s="115">
        <v>4564</v>
      </c>
      <c r="F14" s="114">
        <v>3295</v>
      </c>
      <c r="G14" s="114">
        <v>3989</v>
      </c>
      <c r="H14" s="114">
        <v>3917</v>
      </c>
      <c r="I14" s="140">
        <v>3908</v>
      </c>
      <c r="J14" s="115">
        <v>656</v>
      </c>
      <c r="K14" s="116">
        <v>16.786079836233366</v>
      </c>
    </row>
    <row r="15" spans="1:17" ht="15.95" customHeight="1" x14ac:dyDescent="0.2">
      <c r="A15" s="306" t="s">
        <v>231</v>
      </c>
      <c r="B15" s="307"/>
      <c r="C15" s="308"/>
      <c r="D15" s="113">
        <v>15.055640410211652</v>
      </c>
      <c r="E15" s="115">
        <v>1380</v>
      </c>
      <c r="F15" s="114">
        <v>906</v>
      </c>
      <c r="G15" s="114">
        <v>1017</v>
      </c>
      <c r="H15" s="114">
        <v>1162</v>
      </c>
      <c r="I15" s="140">
        <v>1216</v>
      </c>
      <c r="J15" s="115">
        <v>164</v>
      </c>
      <c r="K15" s="116">
        <v>13.486842105263158</v>
      </c>
    </row>
    <row r="16" spans="1:17" ht="15.95" customHeight="1" x14ac:dyDescent="0.2">
      <c r="A16" s="306" t="s">
        <v>232</v>
      </c>
      <c r="B16" s="307"/>
      <c r="C16" s="308"/>
      <c r="D16" s="113">
        <v>15.3720270565132</v>
      </c>
      <c r="E16" s="115">
        <v>1409</v>
      </c>
      <c r="F16" s="114">
        <v>843</v>
      </c>
      <c r="G16" s="114">
        <v>1083</v>
      </c>
      <c r="H16" s="114">
        <v>1528</v>
      </c>
      <c r="I16" s="140">
        <v>1356</v>
      </c>
      <c r="J16" s="115">
        <v>53</v>
      </c>
      <c r="K16" s="116">
        <v>3.9085545722713864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0.44730525856425923</v>
      </c>
      <c r="E18" s="115">
        <v>41</v>
      </c>
      <c r="F18" s="114">
        <v>91</v>
      </c>
      <c r="G18" s="114">
        <v>73</v>
      </c>
      <c r="H18" s="114">
        <v>37</v>
      </c>
      <c r="I18" s="140">
        <v>43</v>
      </c>
      <c r="J18" s="115">
        <v>-2</v>
      </c>
      <c r="K18" s="116">
        <v>-4.6511627906976747</v>
      </c>
    </row>
    <row r="19" spans="1:11" ht="14.1" customHeight="1" x14ac:dyDescent="0.2">
      <c r="A19" s="306" t="s">
        <v>235</v>
      </c>
      <c r="B19" s="307" t="s">
        <v>236</v>
      </c>
      <c r="C19" s="308"/>
      <c r="D19" s="113">
        <v>0.20728780274929084</v>
      </c>
      <c r="E19" s="115">
        <v>19</v>
      </c>
      <c r="F19" s="114">
        <v>78</v>
      </c>
      <c r="G19" s="114">
        <v>53</v>
      </c>
      <c r="H19" s="114">
        <v>26</v>
      </c>
      <c r="I19" s="140">
        <v>24</v>
      </c>
      <c r="J19" s="115">
        <v>-5</v>
      </c>
      <c r="K19" s="116">
        <v>-20.833333333333332</v>
      </c>
    </row>
    <row r="20" spans="1:11" ht="14.1" customHeight="1" x14ac:dyDescent="0.2">
      <c r="A20" s="306">
        <v>12</v>
      </c>
      <c r="B20" s="307" t="s">
        <v>237</v>
      </c>
      <c r="C20" s="308"/>
      <c r="D20" s="113">
        <v>0.77460178922103429</v>
      </c>
      <c r="E20" s="115">
        <v>71</v>
      </c>
      <c r="F20" s="114">
        <v>67</v>
      </c>
      <c r="G20" s="114">
        <v>68</v>
      </c>
      <c r="H20" s="114">
        <v>34</v>
      </c>
      <c r="I20" s="140">
        <v>80</v>
      </c>
      <c r="J20" s="115">
        <v>-9</v>
      </c>
      <c r="K20" s="116">
        <v>-11.25</v>
      </c>
    </row>
    <row r="21" spans="1:11" ht="14.1" customHeight="1" x14ac:dyDescent="0.2">
      <c r="A21" s="306">
        <v>21</v>
      </c>
      <c r="B21" s="307" t="s">
        <v>238</v>
      </c>
      <c r="C21" s="308"/>
      <c r="D21" s="113">
        <v>7.6369190486580849E-2</v>
      </c>
      <c r="E21" s="115">
        <v>7</v>
      </c>
      <c r="F21" s="114">
        <v>4</v>
      </c>
      <c r="G21" s="114" t="s">
        <v>513</v>
      </c>
      <c r="H21" s="114">
        <v>7</v>
      </c>
      <c r="I21" s="140">
        <v>7</v>
      </c>
      <c r="J21" s="115">
        <v>0</v>
      </c>
      <c r="K21" s="116">
        <v>0</v>
      </c>
    </row>
    <row r="22" spans="1:11" ht="14.1" customHeight="1" x14ac:dyDescent="0.2">
      <c r="A22" s="306">
        <v>22</v>
      </c>
      <c r="B22" s="307" t="s">
        <v>239</v>
      </c>
      <c r="C22" s="308"/>
      <c r="D22" s="113">
        <v>0.51276456469561427</v>
      </c>
      <c r="E22" s="115">
        <v>47</v>
      </c>
      <c r="F22" s="114">
        <v>27</v>
      </c>
      <c r="G22" s="114">
        <v>54</v>
      </c>
      <c r="H22" s="114">
        <v>31</v>
      </c>
      <c r="I22" s="140">
        <v>35</v>
      </c>
      <c r="J22" s="115">
        <v>12</v>
      </c>
      <c r="K22" s="116">
        <v>34.285714285714285</v>
      </c>
    </row>
    <row r="23" spans="1:11" ht="14.1" customHeight="1" x14ac:dyDescent="0.2">
      <c r="A23" s="306">
        <v>23</v>
      </c>
      <c r="B23" s="307" t="s">
        <v>240</v>
      </c>
      <c r="C23" s="308"/>
      <c r="D23" s="113">
        <v>0.62186340824787256</v>
      </c>
      <c r="E23" s="115">
        <v>57</v>
      </c>
      <c r="F23" s="114">
        <v>41</v>
      </c>
      <c r="G23" s="114">
        <v>51</v>
      </c>
      <c r="H23" s="114">
        <v>33</v>
      </c>
      <c r="I23" s="140">
        <v>38</v>
      </c>
      <c r="J23" s="115">
        <v>19</v>
      </c>
      <c r="K23" s="116">
        <v>50</v>
      </c>
    </row>
    <row r="24" spans="1:11" ht="14.1" customHeight="1" x14ac:dyDescent="0.2">
      <c r="A24" s="306">
        <v>24</v>
      </c>
      <c r="B24" s="307" t="s">
        <v>241</v>
      </c>
      <c r="C24" s="308"/>
      <c r="D24" s="113">
        <v>0.82915121099716338</v>
      </c>
      <c r="E24" s="115">
        <v>76</v>
      </c>
      <c r="F24" s="114">
        <v>63</v>
      </c>
      <c r="G24" s="114">
        <v>56</v>
      </c>
      <c r="H24" s="114">
        <v>71</v>
      </c>
      <c r="I24" s="140">
        <v>76</v>
      </c>
      <c r="J24" s="115">
        <v>0</v>
      </c>
      <c r="K24" s="116">
        <v>0</v>
      </c>
    </row>
    <row r="25" spans="1:11" ht="14.1" customHeight="1" x14ac:dyDescent="0.2">
      <c r="A25" s="306">
        <v>25</v>
      </c>
      <c r="B25" s="307" t="s">
        <v>242</v>
      </c>
      <c r="C25" s="308"/>
      <c r="D25" s="113">
        <v>3.3056949596334277</v>
      </c>
      <c r="E25" s="115">
        <v>303</v>
      </c>
      <c r="F25" s="114">
        <v>139</v>
      </c>
      <c r="G25" s="114">
        <v>181</v>
      </c>
      <c r="H25" s="114">
        <v>252</v>
      </c>
      <c r="I25" s="140">
        <v>176</v>
      </c>
      <c r="J25" s="115">
        <v>127</v>
      </c>
      <c r="K25" s="116">
        <v>72.159090909090907</v>
      </c>
    </row>
    <row r="26" spans="1:11" ht="14.1" customHeight="1" x14ac:dyDescent="0.2">
      <c r="A26" s="306">
        <v>26</v>
      </c>
      <c r="B26" s="307" t="s">
        <v>243</v>
      </c>
      <c r="C26" s="308"/>
      <c r="D26" s="113">
        <v>2.3347152520183285</v>
      </c>
      <c r="E26" s="115">
        <v>214</v>
      </c>
      <c r="F26" s="114">
        <v>187</v>
      </c>
      <c r="G26" s="114">
        <v>189</v>
      </c>
      <c r="H26" s="114">
        <v>321</v>
      </c>
      <c r="I26" s="140">
        <v>198</v>
      </c>
      <c r="J26" s="115">
        <v>16</v>
      </c>
      <c r="K26" s="116">
        <v>8.0808080808080813</v>
      </c>
    </row>
    <row r="27" spans="1:11" ht="14.1" customHeight="1" x14ac:dyDescent="0.2">
      <c r="A27" s="306">
        <v>27</v>
      </c>
      <c r="B27" s="307" t="s">
        <v>244</v>
      </c>
      <c r="C27" s="308"/>
      <c r="D27" s="113">
        <v>1.8219506873227145</v>
      </c>
      <c r="E27" s="115">
        <v>167</v>
      </c>
      <c r="F27" s="114">
        <v>79</v>
      </c>
      <c r="G27" s="114">
        <v>83</v>
      </c>
      <c r="H27" s="114">
        <v>182</v>
      </c>
      <c r="I27" s="140">
        <v>355</v>
      </c>
      <c r="J27" s="115">
        <v>-188</v>
      </c>
      <c r="K27" s="116">
        <v>-52.95774647887324</v>
      </c>
    </row>
    <row r="28" spans="1:11" ht="14.1" customHeight="1" x14ac:dyDescent="0.2">
      <c r="A28" s="306">
        <v>28</v>
      </c>
      <c r="B28" s="307" t="s">
        <v>245</v>
      </c>
      <c r="C28" s="308"/>
      <c r="D28" s="113">
        <v>0.14182849661793584</v>
      </c>
      <c r="E28" s="115">
        <v>13</v>
      </c>
      <c r="F28" s="114">
        <v>13</v>
      </c>
      <c r="G28" s="114">
        <v>9</v>
      </c>
      <c r="H28" s="114">
        <v>7</v>
      </c>
      <c r="I28" s="140">
        <v>7</v>
      </c>
      <c r="J28" s="115">
        <v>6</v>
      </c>
      <c r="K28" s="116">
        <v>85.714285714285708</v>
      </c>
    </row>
    <row r="29" spans="1:11" ht="14.1" customHeight="1" x14ac:dyDescent="0.2">
      <c r="A29" s="306">
        <v>29</v>
      </c>
      <c r="B29" s="307" t="s">
        <v>246</v>
      </c>
      <c r="C29" s="308"/>
      <c r="D29" s="113">
        <v>2.6292821296094262</v>
      </c>
      <c r="E29" s="115">
        <v>241</v>
      </c>
      <c r="F29" s="114">
        <v>175</v>
      </c>
      <c r="G29" s="114">
        <v>227</v>
      </c>
      <c r="H29" s="114">
        <v>220</v>
      </c>
      <c r="I29" s="140">
        <v>217</v>
      </c>
      <c r="J29" s="115">
        <v>24</v>
      </c>
      <c r="K29" s="116">
        <v>11.059907834101383</v>
      </c>
    </row>
    <row r="30" spans="1:11" ht="14.1" customHeight="1" x14ac:dyDescent="0.2">
      <c r="A30" s="306" t="s">
        <v>247</v>
      </c>
      <c r="B30" s="307" t="s">
        <v>248</v>
      </c>
      <c r="C30" s="308"/>
      <c r="D30" s="113">
        <v>0.48003491162993672</v>
      </c>
      <c r="E30" s="115">
        <v>44</v>
      </c>
      <c r="F30" s="114" t="s">
        <v>513</v>
      </c>
      <c r="G30" s="114">
        <v>45</v>
      </c>
      <c r="H30" s="114" t="s">
        <v>513</v>
      </c>
      <c r="I30" s="140">
        <v>59</v>
      </c>
      <c r="J30" s="115">
        <v>-15</v>
      </c>
      <c r="K30" s="116">
        <v>-25.423728813559322</v>
      </c>
    </row>
    <row r="31" spans="1:11" ht="14.1" customHeight="1" x14ac:dyDescent="0.2">
      <c r="A31" s="306" t="s">
        <v>249</v>
      </c>
      <c r="B31" s="307" t="s">
        <v>250</v>
      </c>
      <c r="C31" s="308"/>
      <c r="D31" s="113">
        <v>2.1492472179794895</v>
      </c>
      <c r="E31" s="115">
        <v>197</v>
      </c>
      <c r="F31" s="114">
        <v>137</v>
      </c>
      <c r="G31" s="114">
        <v>182</v>
      </c>
      <c r="H31" s="114">
        <v>158</v>
      </c>
      <c r="I31" s="140">
        <v>158</v>
      </c>
      <c r="J31" s="115">
        <v>39</v>
      </c>
      <c r="K31" s="116">
        <v>24.683544303797468</v>
      </c>
    </row>
    <row r="32" spans="1:11" ht="14.1" customHeight="1" x14ac:dyDescent="0.2">
      <c r="A32" s="306">
        <v>31</v>
      </c>
      <c r="B32" s="307" t="s">
        <v>251</v>
      </c>
      <c r="C32" s="308"/>
      <c r="D32" s="113">
        <v>0.88370063277329258</v>
      </c>
      <c r="E32" s="115">
        <v>81</v>
      </c>
      <c r="F32" s="114">
        <v>29</v>
      </c>
      <c r="G32" s="114">
        <v>36</v>
      </c>
      <c r="H32" s="114">
        <v>31</v>
      </c>
      <c r="I32" s="140">
        <v>48</v>
      </c>
      <c r="J32" s="115">
        <v>33</v>
      </c>
      <c r="K32" s="116">
        <v>68.75</v>
      </c>
    </row>
    <row r="33" spans="1:11" ht="14.1" customHeight="1" x14ac:dyDescent="0.2">
      <c r="A33" s="306">
        <v>32</v>
      </c>
      <c r="B33" s="307" t="s">
        <v>252</v>
      </c>
      <c r="C33" s="308"/>
      <c r="D33" s="113">
        <v>3.8620990617499453</v>
      </c>
      <c r="E33" s="115">
        <v>354</v>
      </c>
      <c r="F33" s="114">
        <v>506</v>
      </c>
      <c r="G33" s="114">
        <v>480</v>
      </c>
      <c r="H33" s="114">
        <v>415</v>
      </c>
      <c r="I33" s="140">
        <v>331</v>
      </c>
      <c r="J33" s="115">
        <v>23</v>
      </c>
      <c r="K33" s="116">
        <v>6.9486404833836861</v>
      </c>
    </row>
    <row r="34" spans="1:11" ht="14.1" customHeight="1" x14ac:dyDescent="0.2">
      <c r="A34" s="306">
        <v>33</v>
      </c>
      <c r="B34" s="307" t="s">
        <v>253</v>
      </c>
      <c r="C34" s="308"/>
      <c r="D34" s="113">
        <v>1.1237180885882609</v>
      </c>
      <c r="E34" s="115">
        <v>103</v>
      </c>
      <c r="F34" s="114">
        <v>116</v>
      </c>
      <c r="G34" s="114">
        <v>109</v>
      </c>
      <c r="H34" s="114">
        <v>119</v>
      </c>
      <c r="I34" s="140">
        <v>82</v>
      </c>
      <c r="J34" s="115">
        <v>21</v>
      </c>
      <c r="K34" s="116">
        <v>25.609756097560975</v>
      </c>
    </row>
    <row r="35" spans="1:11" ht="14.1" customHeight="1" x14ac:dyDescent="0.2">
      <c r="A35" s="306">
        <v>34</v>
      </c>
      <c r="B35" s="307" t="s">
        <v>254</v>
      </c>
      <c r="C35" s="308"/>
      <c r="D35" s="113">
        <v>1.6692123063495528</v>
      </c>
      <c r="E35" s="115">
        <v>153</v>
      </c>
      <c r="F35" s="114">
        <v>113</v>
      </c>
      <c r="G35" s="114">
        <v>127</v>
      </c>
      <c r="H35" s="114">
        <v>149</v>
      </c>
      <c r="I35" s="140">
        <v>130</v>
      </c>
      <c r="J35" s="115">
        <v>23</v>
      </c>
      <c r="K35" s="116">
        <v>17.692307692307693</v>
      </c>
    </row>
    <row r="36" spans="1:11" ht="14.1" customHeight="1" x14ac:dyDescent="0.2">
      <c r="A36" s="306">
        <v>41</v>
      </c>
      <c r="B36" s="307" t="s">
        <v>255</v>
      </c>
      <c r="C36" s="308"/>
      <c r="D36" s="113">
        <v>1.17826751036439</v>
      </c>
      <c r="E36" s="115">
        <v>108</v>
      </c>
      <c r="F36" s="114">
        <v>34</v>
      </c>
      <c r="G36" s="114">
        <v>47</v>
      </c>
      <c r="H36" s="114">
        <v>73</v>
      </c>
      <c r="I36" s="140">
        <v>42</v>
      </c>
      <c r="J36" s="115">
        <v>66</v>
      </c>
      <c r="K36" s="116">
        <v>157.14285714285714</v>
      </c>
    </row>
    <row r="37" spans="1:11" ht="14.1" customHeight="1" x14ac:dyDescent="0.2">
      <c r="A37" s="306">
        <v>42</v>
      </c>
      <c r="B37" s="307" t="s">
        <v>256</v>
      </c>
      <c r="C37" s="308"/>
      <c r="D37" s="113">
        <v>6.5459306131355005E-2</v>
      </c>
      <c r="E37" s="115">
        <v>6</v>
      </c>
      <c r="F37" s="114">
        <v>4</v>
      </c>
      <c r="G37" s="114">
        <v>12</v>
      </c>
      <c r="H37" s="114">
        <v>7</v>
      </c>
      <c r="I37" s="140">
        <v>9</v>
      </c>
      <c r="J37" s="115">
        <v>-3</v>
      </c>
      <c r="K37" s="116">
        <v>-33.333333333333336</v>
      </c>
    </row>
    <row r="38" spans="1:11" ht="14.1" customHeight="1" x14ac:dyDescent="0.2">
      <c r="A38" s="306">
        <v>43</v>
      </c>
      <c r="B38" s="307" t="s">
        <v>257</v>
      </c>
      <c r="C38" s="308"/>
      <c r="D38" s="113">
        <v>6.0440759327951126</v>
      </c>
      <c r="E38" s="115">
        <v>554</v>
      </c>
      <c r="F38" s="114">
        <v>370</v>
      </c>
      <c r="G38" s="114">
        <v>383</v>
      </c>
      <c r="H38" s="114">
        <v>733</v>
      </c>
      <c r="I38" s="140">
        <v>400</v>
      </c>
      <c r="J38" s="115">
        <v>154</v>
      </c>
      <c r="K38" s="116">
        <v>38.5</v>
      </c>
    </row>
    <row r="39" spans="1:11" ht="14.1" customHeight="1" x14ac:dyDescent="0.2">
      <c r="A39" s="306">
        <v>51</v>
      </c>
      <c r="B39" s="307" t="s">
        <v>258</v>
      </c>
      <c r="C39" s="308"/>
      <c r="D39" s="113">
        <v>4.6912502727471086</v>
      </c>
      <c r="E39" s="115">
        <v>430</v>
      </c>
      <c r="F39" s="114">
        <v>300</v>
      </c>
      <c r="G39" s="114">
        <v>370</v>
      </c>
      <c r="H39" s="114">
        <v>311</v>
      </c>
      <c r="I39" s="140">
        <v>355</v>
      </c>
      <c r="J39" s="115">
        <v>75</v>
      </c>
      <c r="K39" s="116">
        <v>21.12676056338028</v>
      </c>
    </row>
    <row r="40" spans="1:11" ht="14.1" customHeight="1" x14ac:dyDescent="0.2">
      <c r="A40" s="306" t="s">
        <v>259</v>
      </c>
      <c r="B40" s="307" t="s">
        <v>260</v>
      </c>
      <c r="C40" s="308"/>
      <c r="D40" s="113">
        <v>3.9057385991708489</v>
      </c>
      <c r="E40" s="115">
        <v>358</v>
      </c>
      <c r="F40" s="114">
        <v>266</v>
      </c>
      <c r="G40" s="114">
        <v>335</v>
      </c>
      <c r="H40" s="114">
        <v>268</v>
      </c>
      <c r="I40" s="140">
        <v>321</v>
      </c>
      <c r="J40" s="115">
        <v>37</v>
      </c>
      <c r="K40" s="116">
        <v>11.526479750778817</v>
      </c>
    </row>
    <row r="41" spans="1:11" ht="14.1" customHeight="1" x14ac:dyDescent="0.2">
      <c r="A41" s="306"/>
      <c r="B41" s="307" t="s">
        <v>261</v>
      </c>
      <c r="C41" s="308"/>
      <c r="D41" s="113">
        <v>3.2293257691468469</v>
      </c>
      <c r="E41" s="115">
        <v>296</v>
      </c>
      <c r="F41" s="114">
        <v>211</v>
      </c>
      <c r="G41" s="114">
        <v>279</v>
      </c>
      <c r="H41" s="114">
        <v>225</v>
      </c>
      <c r="I41" s="140">
        <v>240</v>
      </c>
      <c r="J41" s="115">
        <v>56</v>
      </c>
      <c r="K41" s="116">
        <v>23.333333333333332</v>
      </c>
    </row>
    <row r="42" spans="1:11" ht="14.1" customHeight="1" x14ac:dyDescent="0.2">
      <c r="A42" s="306">
        <v>52</v>
      </c>
      <c r="B42" s="307" t="s">
        <v>262</v>
      </c>
      <c r="C42" s="308"/>
      <c r="D42" s="113">
        <v>3.9602880209469782</v>
      </c>
      <c r="E42" s="115">
        <v>363</v>
      </c>
      <c r="F42" s="114">
        <v>295</v>
      </c>
      <c r="G42" s="114">
        <v>291</v>
      </c>
      <c r="H42" s="114">
        <v>243</v>
      </c>
      <c r="I42" s="140">
        <v>289</v>
      </c>
      <c r="J42" s="115">
        <v>74</v>
      </c>
      <c r="K42" s="116">
        <v>25.605536332179931</v>
      </c>
    </row>
    <row r="43" spans="1:11" ht="14.1" customHeight="1" x14ac:dyDescent="0.2">
      <c r="A43" s="306" t="s">
        <v>263</v>
      </c>
      <c r="B43" s="307" t="s">
        <v>264</v>
      </c>
      <c r="C43" s="308"/>
      <c r="D43" s="113">
        <v>3.6875409120663321</v>
      </c>
      <c r="E43" s="115">
        <v>338</v>
      </c>
      <c r="F43" s="114">
        <v>278</v>
      </c>
      <c r="G43" s="114">
        <v>280</v>
      </c>
      <c r="H43" s="114">
        <v>237</v>
      </c>
      <c r="I43" s="140">
        <v>278</v>
      </c>
      <c r="J43" s="115">
        <v>60</v>
      </c>
      <c r="K43" s="116">
        <v>21.582733812949641</v>
      </c>
    </row>
    <row r="44" spans="1:11" ht="14.1" customHeight="1" x14ac:dyDescent="0.2">
      <c r="A44" s="306">
        <v>53</v>
      </c>
      <c r="B44" s="307" t="s">
        <v>265</v>
      </c>
      <c r="C44" s="308"/>
      <c r="D44" s="113">
        <v>1.3964651974689068</v>
      </c>
      <c r="E44" s="115">
        <v>128</v>
      </c>
      <c r="F44" s="114">
        <v>93</v>
      </c>
      <c r="G44" s="114">
        <v>109</v>
      </c>
      <c r="H44" s="114">
        <v>90</v>
      </c>
      <c r="I44" s="140">
        <v>73</v>
      </c>
      <c r="J44" s="115">
        <v>55</v>
      </c>
      <c r="K44" s="116">
        <v>75.342465753424662</v>
      </c>
    </row>
    <row r="45" spans="1:11" ht="14.1" customHeight="1" x14ac:dyDescent="0.2">
      <c r="A45" s="306" t="s">
        <v>266</v>
      </c>
      <c r="B45" s="307" t="s">
        <v>267</v>
      </c>
      <c r="C45" s="308"/>
      <c r="D45" s="113">
        <v>1.3637355444032293</v>
      </c>
      <c r="E45" s="115">
        <v>125</v>
      </c>
      <c r="F45" s="114">
        <v>91</v>
      </c>
      <c r="G45" s="114">
        <v>109</v>
      </c>
      <c r="H45" s="114">
        <v>90</v>
      </c>
      <c r="I45" s="140">
        <v>71</v>
      </c>
      <c r="J45" s="115">
        <v>54</v>
      </c>
      <c r="K45" s="116">
        <v>76.056338028169009</v>
      </c>
    </row>
    <row r="46" spans="1:11" ht="14.1" customHeight="1" x14ac:dyDescent="0.2">
      <c r="A46" s="306">
        <v>54</v>
      </c>
      <c r="B46" s="307" t="s">
        <v>268</v>
      </c>
      <c r="C46" s="308"/>
      <c r="D46" s="113">
        <v>4.0257473270783333</v>
      </c>
      <c r="E46" s="115">
        <v>369</v>
      </c>
      <c r="F46" s="114">
        <v>227</v>
      </c>
      <c r="G46" s="114">
        <v>231</v>
      </c>
      <c r="H46" s="114">
        <v>221</v>
      </c>
      <c r="I46" s="140">
        <v>291</v>
      </c>
      <c r="J46" s="115">
        <v>78</v>
      </c>
      <c r="K46" s="116">
        <v>26.804123711340207</v>
      </c>
    </row>
    <row r="47" spans="1:11" ht="14.1" customHeight="1" x14ac:dyDescent="0.2">
      <c r="A47" s="306">
        <v>61</v>
      </c>
      <c r="B47" s="307" t="s">
        <v>269</v>
      </c>
      <c r="C47" s="308"/>
      <c r="D47" s="113">
        <v>5.8695177831114993</v>
      </c>
      <c r="E47" s="115">
        <v>538</v>
      </c>
      <c r="F47" s="114">
        <v>329</v>
      </c>
      <c r="G47" s="114">
        <v>386</v>
      </c>
      <c r="H47" s="114">
        <v>475</v>
      </c>
      <c r="I47" s="140">
        <v>401</v>
      </c>
      <c r="J47" s="115">
        <v>137</v>
      </c>
      <c r="K47" s="116">
        <v>34.164588528678301</v>
      </c>
    </row>
    <row r="48" spans="1:11" ht="14.1" customHeight="1" x14ac:dyDescent="0.2">
      <c r="A48" s="306">
        <v>62</v>
      </c>
      <c r="B48" s="307" t="s">
        <v>270</v>
      </c>
      <c r="C48" s="308"/>
      <c r="D48" s="113">
        <v>7.5278202051058258</v>
      </c>
      <c r="E48" s="115">
        <v>690</v>
      </c>
      <c r="F48" s="114">
        <v>594</v>
      </c>
      <c r="G48" s="114">
        <v>743</v>
      </c>
      <c r="H48" s="114">
        <v>634</v>
      </c>
      <c r="I48" s="140">
        <v>700</v>
      </c>
      <c r="J48" s="115">
        <v>-10</v>
      </c>
      <c r="K48" s="116">
        <v>-1.4285714285714286</v>
      </c>
    </row>
    <row r="49" spans="1:11" ht="14.1" customHeight="1" x14ac:dyDescent="0.2">
      <c r="A49" s="306">
        <v>63</v>
      </c>
      <c r="B49" s="307" t="s">
        <v>271</v>
      </c>
      <c r="C49" s="308"/>
      <c r="D49" s="113">
        <v>3.8402792930394938</v>
      </c>
      <c r="E49" s="115">
        <v>352</v>
      </c>
      <c r="F49" s="114">
        <v>272</v>
      </c>
      <c r="G49" s="114">
        <v>297</v>
      </c>
      <c r="H49" s="114">
        <v>308</v>
      </c>
      <c r="I49" s="140">
        <v>298</v>
      </c>
      <c r="J49" s="115">
        <v>54</v>
      </c>
      <c r="K49" s="116">
        <v>18.120805369127517</v>
      </c>
    </row>
    <row r="50" spans="1:11" ht="14.1" customHeight="1" x14ac:dyDescent="0.2">
      <c r="A50" s="306" t="s">
        <v>272</v>
      </c>
      <c r="B50" s="307" t="s">
        <v>273</v>
      </c>
      <c r="C50" s="308"/>
      <c r="D50" s="113">
        <v>0.6000436395374209</v>
      </c>
      <c r="E50" s="115">
        <v>55</v>
      </c>
      <c r="F50" s="114">
        <v>42</v>
      </c>
      <c r="G50" s="114">
        <v>39</v>
      </c>
      <c r="H50" s="114">
        <v>68</v>
      </c>
      <c r="I50" s="140">
        <v>57</v>
      </c>
      <c r="J50" s="115">
        <v>-2</v>
      </c>
      <c r="K50" s="116">
        <v>-3.5087719298245612</v>
      </c>
    </row>
    <row r="51" spans="1:11" ht="14.1" customHeight="1" x14ac:dyDescent="0.2">
      <c r="A51" s="306" t="s">
        <v>274</v>
      </c>
      <c r="B51" s="307" t="s">
        <v>275</v>
      </c>
      <c r="C51" s="308"/>
      <c r="D51" s="113">
        <v>2.4438140955705872</v>
      </c>
      <c r="E51" s="115">
        <v>224</v>
      </c>
      <c r="F51" s="114">
        <v>186</v>
      </c>
      <c r="G51" s="114">
        <v>214</v>
      </c>
      <c r="H51" s="114">
        <v>188</v>
      </c>
      <c r="I51" s="140">
        <v>185</v>
      </c>
      <c r="J51" s="115">
        <v>39</v>
      </c>
      <c r="K51" s="116">
        <v>21.081081081081081</v>
      </c>
    </row>
    <row r="52" spans="1:11" ht="14.1" customHeight="1" x14ac:dyDescent="0.2">
      <c r="A52" s="306">
        <v>71</v>
      </c>
      <c r="B52" s="307" t="s">
        <v>276</v>
      </c>
      <c r="C52" s="308"/>
      <c r="D52" s="113">
        <v>19.735980798603535</v>
      </c>
      <c r="E52" s="115">
        <v>1809</v>
      </c>
      <c r="F52" s="114">
        <v>1214</v>
      </c>
      <c r="G52" s="114">
        <v>1425</v>
      </c>
      <c r="H52" s="114">
        <v>1574</v>
      </c>
      <c r="I52" s="140">
        <v>1739</v>
      </c>
      <c r="J52" s="115">
        <v>70</v>
      </c>
      <c r="K52" s="116">
        <v>4.0253018976423229</v>
      </c>
    </row>
    <row r="53" spans="1:11" ht="14.1" customHeight="1" x14ac:dyDescent="0.2">
      <c r="A53" s="306" t="s">
        <v>277</v>
      </c>
      <c r="B53" s="307" t="s">
        <v>278</v>
      </c>
      <c r="C53" s="308"/>
      <c r="D53" s="113">
        <v>6.0004363953742095</v>
      </c>
      <c r="E53" s="115">
        <v>550</v>
      </c>
      <c r="F53" s="114">
        <v>401</v>
      </c>
      <c r="G53" s="114">
        <v>414</v>
      </c>
      <c r="H53" s="114">
        <v>560</v>
      </c>
      <c r="I53" s="140">
        <v>622</v>
      </c>
      <c r="J53" s="115">
        <v>-72</v>
      </c>
      <c r="K53" s="116">
        <v>-11.57556270096463</v>
      </c>
    </row>
    <row r="54" spans="1:11" ht="14.1" customHeight="1" x14ac:dyDescent="0.2">
      <c r="A54" s="306" t="s">
        <v>279</v>
      </c>
      <c r="B54" s="307" t="s">
        <v>280</v>
      </c>
      <c r="C54" s="308"/>
      <c r="D54" s="113">
        <v>11.171721579751255</v>
      </c>
      <c r="E54" s="115">
        <v>1024</v>
      </c>
      <c r="F54" s="114">
        <v>700</v>
      </c>
      <c r="G54" s="114">
        <v>857</v>
      </c>
      <c r="H54" s="114">
        <v>829</v>
      </c>
      <c r="I54" s="140">
        <v>889</v>
      </c>
      <c r="J54" s="115">
        <v>135</v>
      </c>
      <c r="K54" s="116">
        <v>15.185601799775029</v>
      </c>
    </row>
    <row r="55" spans="1:11" ht="14.1" customHeight="1" x14ac:dyDescent="0.2">
      <c r="A55" s="306">
        <v>72</v>
      </c>
      <c r="B55" s="307" t="s">
        <v>281</v>
      </c>
      <c r="C55" s="308"/>
      <c r="D55" s="113">
        <v>5.1058258782456907</v>
      </c>
      <c r="E55" s="115">
        <v>468</v>
      </c>
      <c r="F55" s="114">
        <v>370</v>
      </c>
      <c r="G55" s="114">
        <v>431</v>
      </c>
      <c r="H55" s="114">
        <v>442</v>
      </c>
      <c r="I55" s="140">
        <v>534</v>
      </c>
      <c r="J55" s="115">
        <v>-66</v>
      </c>
      <c r="K55" s="116">
        <v>-12.359550561797754</v>
      </c>
    </row>
    <row r="56" spans="1:11" ht="14.1" customHeight="1" x14ac:dyDescent="0.2">
      <c r="A56" s="306" t="s">
        <v>282</v>
      </c>
      <c r="B56" s="307" t="s">
        <v>283</v>
      </c>
      <c r="C56" s="308"/>
      <c r="D56" s="113">
        <v>1.6583024219943268</v>
      </c>
      <c r="E56" s="115">
        <v>152</v>
      </c>
      <c r="F56" s="114">
        <v>111</v>
      </c>
      <c r="G56" s="114">
        <v>123</v>
      </c>
      <c r="H56" s="114">
        <v>140</v>
      </c>
      <c r="I56" s="140">
        <v>187</v>
      </c>
      <c r="J56" s="115">
        <v>-35</v>
      </c>
      <c r="K56" s="116">
        <v>-18.71657754010695</v>
      </c>
    </row>
    <row r="57" spans="1:11" ht="14.1" customHeight="1" x14ac:dyDescent="0.2">
      <c r="A57" s="306" t="s">
        <v>284</v>
      </c>
      <c r="B57" s="307" t="s">
        <v>285</v>
      </c>
      <c r="C57" s="308"/>
      <c r="D57" s="113">
        <v>1.6583024219943268</v>
      </c>
      <c r="E57" s="115">
        <v>152</v>
      </c>
      <c r="F57" s="114">
        <v>109</v>
      </c>
      <c r="G57" s="114">
        <v>126</v>
      </c>
      <c r="H57" s="114">
        <v>131</v>
      </c>
      <c r="I57" s="140">
        <v>185</v>
      </c>
      <c r="J57" s="115">
        <v>-33</v>
      </c>
      <c r="K57" s="116">
        <v>-17.837837837837839</v>
      </c>
    </row>
    <row r="58" spans="1:11" ht="14.1" customHeight="1" x14ac:dyDescent="0.2">
      <c r="A58" s="306">
        <v>73</v>
      </c>
      <c r="B58" s="307" t="s">
        <v>286</v>
      </c>
      <c r="C58" s="308"/>
      <c r="D58" s="113">
        <v>1.4946541566659393</v>
      </c>
      <c r="E58" s="115">
        <v>137</v>
      </c>
      <c r="F58" s="114">
        <v>88</v>
      </c>
      <c r="G58" s="114">
        <v>131</v>
      </c>
      <c r="H58" s="114">
        <v>119</v>
      </c>
      <c r="I58" s="140">
        <v>115</v>
      </c>
      <c r="J58" s="115">
        <v>22</v>
      </c>
      <c r="K58" s="116">
        <v>19.130434782608695</v>
      </c>
    </row>
    <row r="59" spans="1:11" ht="14.1" customHeight="1" x14ac:dyDescent="0.2">
      <c r="A59" s="306" t="s">
        <v>287</v>
      </c>
      <c r="B59" s="307" t="s">
        <v>288</v>
      </c>
      <c r="C59" s="308"/>
      <c r="D59" s="113">
        <v>1.17826751036439</v>
      </c>
      <c r="E59" s="115">
        <v>108</v>
      </c>
      <c r="F59" s="114">
        <v>76</v>
      </c>
      <c r="G59" s="114">
        <v>101</v>
      </c>
      <c r="H59" s="114">
        <v>90</v>
      </c>
      <c r="I59" s="140">
        <v>88</v>
      </c>
      <c r="J59" s="115">
        <v>20</v>
      </c>
      <c r="K59" s="116">
        <v>22.727272727272727</v>
      </c>
    </row>
    <row r="60" spans="1:11" ht="14.1" customHeight="1" x14ac:dyDescent="0.2">
      <c r="A60" s="306">
        <v>81</v>
      </c>
      <c r="B60" s="307" t="s">
        <v>289</v>
      </c>
      <c r="C60" s="308"/>
      <c r="D60" s="113">
        <v>4.3857735108007851</v>
      </c>
      <c r="E60" s="115">
        <v>402</v>
      </c>
      <c r="F60" s="114">
        <v>310</v>
      </c>
      <c r="G60" s="114">
        <v>401</v>
      </c>
      <c r="H60" s="114">
        <v>321</v>
      </c>
      <c r="I60" s="140">
        <v>292</v>
      </c>
      <c r="J60" s="115">
        <v>110</v>
      </c>
      <c r="K60" s="116">
        <v>37.671232876712331</v>
      </c>
    </row>
    <row r="61" spans="1:11" ht="14.1" customHeight="1" x14ac:dyDescent="0.2">
      <c r="A61" s="306" t="s">
        <v>290</v>
      </c>
      <c r="B61" s="307" t="s">
        <v>291</v>
      </c>
      <c r="C61" s="308"/>
      <c r="D61" s="113">
        <v>1.7128518437704561</v>
      </c>
      <c r="E61" s="115">
        <v>157</v>
      </c>
      <c r="F61" s="114">
        <v>103</v>
      </c>
      <c r="G61" s="114">
        <v>165</v>
      </c>
      <c r="H61" s="114">
        <v>116</v>
      </c>
      <c r="I61" s="140">
        <v>84</v>
      </c>
      <c r="J61" s="115">
        <v>73</v>
      </c>
      <c r="K61" s="116">
        <v>86.904761904761898</v>
      </c>
    </row>
    <row r="62" spans="1:11" ht="14.1" customHeight="1" x14ac:dyDescent="0.2">
      <c r="A62" s="306" t="s">
        <v>292</v>
      </c>
      <c r="B62" s="307" t="s">
        <v>293</v>
      </c>
      <c r="C62" s="308"/>
      <c r="D62" s="113">
        <v>1.320096006982326</v>
      </c>
      <c r="E62" s="115">
        <v>121</v>
      </c>
      <c r="F62" s="114">
        <v>125</v>
      </c>
      <c r="G62" s="114">
        <v>133</v>
      </c>
      <c r="H62" s="114">
        <v>115</v>
      </c>
      <c r="I62" s="140">
        <v>102</v>
      </c>
      <c r="J62" s="115">
        <v>19</v>
      </c>
      <c r="K62" s="116">
        <v>18.627450980392158</v>
      </c>
    </row>
    <row r="63" spans="1:11" ht="14.1" customHeight="1" x14ac:dyDescent="0.2">
      <c r="A63" s="306"/>
      <c r="B63" s="307" t="s">
        <v>294</v>
      </c>
      <c r="C63" s="308"/>
      <c r="D63" s="113">
        <v>1.2000872790748418</v>
      </c>
      <c r="E63" s="115">
        <v>110</v>
      </c>
      <c r="F63" s="114">
        <v>117</v>
      </c>
      <c r="G63" s="114">
        <v>121</v>
      </c>
      <c r="H63" s="114">
        <v>112</v>
      </c>
      <c r="I63" s="140">
        <v>95</v>
      </c>
      <c r="J63" s="115">
        <v>15</v>
      </c>
      <c r="K63" s="116">
        <v>15.789473684210526</v>
      </c>
    </row>
    <row r="64" spans="1:11" ht="14.1" customHeight="1" x14ac:dyDescent="0.2">
      <c r="A64" s="306" t="s">
        <v>295</v>
      </c>
      <c r="B64" s="307" t="s">
        <v>296</v>
      </c>
      <c r="C64" s="308"/>
      <c r="D64" s="113">
        <v>0.30547676194632339</v>
      </c>
      <c r="E64" s="115">
        <v>28</v>
      </c>
      <c r="F64" s="114">
        <v>24</v>
      </c>
      <c r="G64" s="114">
        <v>32</v>
      </c>
      <c r="H64" s="114">
        <v>25</v>
      </c>
      <c r="I64" s="140">
        <v>30</v>
      </c>
      <c r="J64" s="115">
        <v>-2</v>
      </c>
      <c r="K64" s="116">
        <v>-6.666666666666667</v>
      </c>
    </row>
    <row r="65" spans="1:11" ht="14.1" customHeight="1" x14ac:dyDescent="0.2">
      <c r="A65" s="306" t="s">
        <v>297</v>
      </c>
      <c r="B65" s="307" t="s">
        <v>298</v>
      </c>
      <c r="C65" s="308"/>
      <c r="D65" s="113">
        <v>0.46912502727471089</v>
      </c>
      <c r="E65" s="115">
        <v>43</v>
      </c>
      <c r="F65" s="114">
        <v>21</v>
      </c>
      <c r="G65" s="114">
        <v>26</v>
      </c>
      <c r="H65" s="114">
        <v>18</v>
      </c>
      <c r="I65" s="140">
        <v>35</v>
      </c>
      <c r="J65" s="115">
        <v>8</v>
      </c>
      <c r="K65" s="116">
        <v>22.857142857142858</v>
      </c>
    </row>
    <row r="66" spans="1:11" ht="14.1" customHeight="1" x14ac:dyDescent="0.2">
      <c r="A66" s="306">
        <v>82</v>
      </c>
      <c r="B66" s="307" t="s">
        <v>299</v>
      </c>
      <c r="C66" s="308"/>
      <c r="D66" s="113">
        <v>2.0183286057167793</v>
      </c>
      <c r="E66" s="115">
        <v>185</v>
      </c>
      <c r="F66" s="114">
        <v>178</v>
      </c>
      <c r="G66" s="114">
        <v>235</v>
      </c>
      <c r="H66" s="114">
        <v>143</v>
      </c>
      <c r="I66" s="140">
        <v>188</v>
      </c>
      <c r="J66" s="115">
        <v>-3</v>
      </c>
      <c r="K66" s="116">
        <v>-1.5957446808510638</v>
      </c>
    </row>
    <row r="67" spans="1:11" ht="14.1" customHeight="1" x14ac:dyDescent="0.2">
      <c r="A67" s="306" t="s">
        <v>300</v>
      </c>
      <c r="B67" s="307" t="s">
        <v>301</v>
      </c>
      <c r="C67" s="308"/>
      <c r="D67" s="113">
        <v>1.2546367008509709</v>
      </c>
      <c r="E67" s="115">
        <v>115</v>
      </c>
      <c r="F67" s="114">
        <v>116</v>
      </c>
      <c r="G67" s="114">
        <v>167</v>
      </c>
      <c r="H67" s="114">
        <v>78</v>
      </c>
      <c r="I67" s="140">
        <v>102</v>
      </c>
      <c r="J67" s="115">
        <v>13</v>
      </c>
      <c r="K67" s="116">
        <v>12.745098039215685</v>
      </c>
    </row>
    <row r="68" spans="1:11" ht="14.1" customHeight="1" x14ac:dyDescent="0.2">
      <c r="A68" s="306" t="s">
        <v>302</v>
      </c>
      <c r="B68" s="307" t="s">
        <v>303</v>
      </c>
      <c r="C68" s="308"/>
      <c r="D68" s="113">
        <v>0.53458433340606593</v>
      </c>
      <c r="E68" s="115">
        <v>49</v>
      </c>
      <c r="F68" s="114">
        <v>51</v>
      </c>
      <c r="G68" s="114">
        <v>46</v>
      </c>
      <c r="H68" s="114">
        <v>53</v>
      </c>
      <c r="I68" s="140">
        <v>67</v>
      </c>
      <c r="J68" s="115">
        <v>-18</v>
      </c>
      <c r="K68" s="116">
        <v>-26.865671641791046</v>
      </c>
    </row>
    <row r="69" spans="1:11" ht="14.1" customHeight="1" x14ac:dyDescent="0.2">
      <c r="A69" s="306">
        <v>83</v>
      </c>
      <c r="B69" s="307" t="s">
        <v>304</v>
      </c>
      <c r="C69" s="308"/>
      <c r="D69" s="113">
        <v>2.9129391228452977</v>
      </c>
      <c r="E69" s="115">
        <v>267</v>
      </c>
      <c r="F69" s="114">
        <v>182</v>
      </c>
      <c r="G69" s="114">
        <v>488</v>
      </c>
      <c r="H69" s="114">
        <v>197</v>
      </c>
      <c r="I69" s="140">
        <v>243</v>
      </c>
      <c r="J69" s="115">
        <v>24</v>
      </c>
      <c r="K69" s="116">
        <v>9.8765432098765427</v>
      </c>
    </row>
    <row r="70" spans="1:11" ht="14.1" customHeight="1" x14ac:dyDescent="0.2">
      <c r="A70" s="306" t="s">
        <v>305</v>
      </c>
      <c r="B70" s="307" t="s">
        <v>306</v>
      </c>
      <c r="C70" s="308"/>
      <c r="D70" s="113">
        <v>2.3565350207287801</v>
      </c>
      <c r="E70" s="115">
        <v>216</v>
      </c>
      <c r="F70" s="114">
        <v>142</v>
      </c>
      <c r="G70" s="114">
        <v>444</v>
      </c>
      <c r="H70" s="114">
        <v>158</v>
      </c>
      <c r="I70" s="140">
        <v>194</v>
      </c>
      <c r="J70" s="115">
        <v>22</v>
      </c>
      <c r="K70" s="116">
        <v>11.340206185567011</v>
      </c>
    </row>
    <row r="71" spans="1:11" ht="14.1" customHeight="1" x14ac:dyDescent="0.2">
      <c r="A71" s="306"/>
      <c r="B71" s="307" t="s">
        <v>307</v>
      </c>
      <c r="C71" s="308"/>
      <c r="D71" s="113">
        <v>1.5055640410211653</v>
      </c>
      <c r="E71" s="115">
        <v>138</v>
      </c>
      <c r="F71" s="114">
        <v>90</v>
      </c>
      <c r="G71" s="114">
        <v>242</v>
      </c>
      <c r="H71" s="114">
        <v>100</v>
      </c>
      <c r="I71" s="140">
        <v>136</v>
      </c>
      <c r="J71" s="115">
        <v>2</v>
      </c>
      <c r="K71" s="116">
        <v>1.4705882352941178</v>
      </c>
    </row>
    <row r="72" spans="1:11" ht="14.1" customHeight="1" x14ac:dyDescent="0.2">
      <c r="A72" s="306">
        <v>84</v>
      </c>
      <c r="B72" s="307" t="s">
        <v>308</v>
      </c>
      <c r="C72" s="308"/>
      <c r="D72" s="113">
        <v>0.82915121099716338</v>
      </c>
      <c r="E72" s="115">
        <v>76</v>
      </c>
      <c r="F72" s="114">
        <v>64</v>
      </c>
      <c r="G72" s="114">
        <v>184</v>
      </c>
      <c r="H72" s="114">
        <v>126</v>
      </c>
      <c r="I72" s="140">
        <v>97</v>
      </c>
      <c r="J72" s="115">
        <v>-21</v>
      </c>
      <c r="K72" s="116">
        <v>-21.649484536082475</v>
      </c>
    </row>
    <row r="73" spans="1:11" ht="14.1" customHeight="1" x14ac:dyDescent="0.2">
      <c r="A73" s="306" t="s">
        <v>309</v>
      </c>
      <c r="B73" s="307" t="s">
        <v>310</v>
      </c>
      <c r="C73" s="308"/>
      <c r="D73" s="113">
        <v>0.3818459524329042</v>
      </c>
      <c r="E73" s="115">
        <v>35</v>
      </c>
      <c r="F73" s="114">
        <v>28</v>
      </c>
      <c r="G73" s="114">
        <v>108</v>
      </c>
      <c r="H73" s="114">
        <v>55</v>
      </c>
      <c r="I73" s="140">
        <v>46</v>
      </c>
      <c r="J73" s="115">
        <v>-11</v>
      </c>
      <c r="K73" s="116">
        <v>-23.913043478260871</v>
      </c>
    </row>
    <row r="74" spans="1:11" ht="14.1" customHeight="1" x14ac:dyDescent="0.2">
      <c r="A74" s="306" t="s">
        <v>311</v>
      </c>
      <c r="B74" s="307" t="s">
        <v>312</v>
      </c>
      <c r="C74" s="308"/>
      <c r="D74" s="113">
        <v>6.5459306131355005E-2</v>
      </c>
      <c r="E74" s="115">
        <v>6</v>
      </c>
      <c r="F74" s="114">
        <v>5</v>
      </c>
      <c r="G74" s="114">
        <v>13</v>
      </c>
      <c r="H74" s="114">
        <v>7</v>
      </c>
      <c r="I74" s="140">
        <v>7</v>
      </c>
      <c r="J74" s="115">
        <v>-1</v>
      </c>
      <c r="K74" s="116">
        <v>-14.285714285714286</v>
      </c>
    </row>
    <row r="75" spans="1:11" ht="14.1" customHeight="1" x14ac:dyDescent="0.2">
      <c r="A75" s="306" t="s">
        <v>313</v>
      </c>
      <c r="B75" s="307" t="s">
        <v>314</v>
      </c>
      <c r="C75" s="308"/>
      <c r="D75" s="113">
        <v>3.2729653065677503E-2</v>
      </c>
      <c r="E75" s="115">
        <v>3</v>
      </c>
      <c r="F75" s="114" t="s">
        <v>513</v>
      </c>
      <c r="G75" s="114">
        <v>4</v>
      </c>
      <c r="H75" s="114">
        <v>4</v>
      </c>
      <c r="I75" s="140">
        <v>3</v>
      </c>
      <c r="J75" s="115">
        <v>0</v>
      </c>
      <c r="K75" s="116">
        <v>0</v>
      </c>
    </row>
    <row r="76" spans="1:11" ht="14.1" customHeight="1" x14ac:dyDescent="0.2">
      <c r="A76" s="306">
        <v>91</v>
      </c>
      <c r="B76" s="307" t="s">
        <v>315</v>
      </c>
      <c r="C76" s="308"/>
      <c r="D76" s="113">
        <v>0.19637791839406502</v>
      </c>
      <c r="E76" s="115">
        <v>18</v>
      </c>
      <c r="F76" s="114">
        <v>17</v>
      </c>
      <c r="G76" s="114">
        <v>23</v>
      </c>
      <c r="H76" s="114">
        <v>14</v>
      </c>
      <c r="I76" s="140">
        <v>21</v>
      </c>
      <c r="J76" s="115">
        <v>-3</v>
      </c>
      <c r="K76" s="116">
        <v>-14.285714285714286</v>
      </c>
    </row>
    <row r="77" spans="1:11" ht="14.1" customHeight="1" x14ac:dyDescent="0.2">
      <c r="A77" s="306">
        <v>92</v>
      </c>
      <c r="B77" s="307" t="s">
        <v>316</v>
      </c>
      <c r="C77" s="308"/>
      <c r="D77" s="113">
        <v>3.3166048439886535</v>
      </c>
      <c r="E77" s="115">
        <v>304</v>
      </c>
      <c r="F77" s="114">
        <v>154</v>
      </c>
      <c r="G77" s="114">
        <v>150</v>
      </c>
      <c r="H77" s="114">
        <v>173</v>
      </c>
      <c r="I77" s="140">
        <v>164</v>
      </c>
      <c r="J77" s="115">
        <v>140</v>
      </c>
      <c r="K77" s="116">
        <v>85.365853658536579</v>
      </c>
    </row>
    <row r="78" spans="1:11" ht="14.1" customHeight="1" x14ac:dyDescent="0.2">
      <c r="A78" s="306">
        <v>93</v>
      </c>
      <c r="B78" s="307" t="s">
        <v>317</v>
      </c>
      <c r="C78" s="308"/>
      <c r="D78" s="113">
        <v>0.28365699323587168</v>
      </c>
      <c r="E78" s="115">
        <v>26</v>
      </c>
      <c r="F78" s="114">
        <v>13</v>
      </c>
      <c r="G78" s="114">
        <v>27</v>
      </c>
      <c r="H78" s="114">
        <v>19</v>
      </c>
      <c r="I78" s="140">
        <v>17</v>
      </c>
      <c r="J78" s="115">
        <v>9</v>
      </c>
      <c r="K78" s="116">
        <v>52.941176470588232</v>
      </c>
    </row>
    <row r="79" spans="1:11" ht="14.1" customHeight="1" x14ac:dyDescent="0.2">
      <c r="A79" s="306">
        <v>94</v>
      </c>
      <c r="B79" s="307" t="s">
        <v>318</v>
      </c>
      <c r="C79" s="308"/>
      <c r="D79" s="113" t="s">
        <v>513</v>
      </c>
      <c r="E79" s="115" t="s">
        <v>513</v>
      </c>
      <c r="F79" s="114">
        <v>8</v>
      </c>
      <c r="G79" s="114">
        <v>8</v>
      </c>
      <c r="H79" s="114">
        <v>11</v>
      </c>
      <c r="I79" s="140">
        <v>11</v>
      </c>
      <c r="J79" s="115" t="s">
        <v>513</v>
      </c>
      <c r="K79" s="116" t="s">
        <v>513</v>
      </c>
    </row>
    <row r="80" spans="1:11" ht="14.1" customHeight="1" x14ac:dyDescent="0.2">
      <c r="A80" s="306" t="s">
        <v>319</v>
      </c>
      <c r="B80" s="307" t="s">
        <v>320</v>
      </c>
      <c r="C80" s="308"/>
      <c r="D80" s="113" t="s">
        <v>513</v>
      </c>
      <c r="E80" s="115" t="s">
        <v>513</v>
      </c>
      <c r="F80" s="114">
        <v>0</v>
      </c>
      <c r="G80" s="114" t="s">
        <v>513</v>
      </c>
      <c r="H80" s="114" t="s">
        <v>513</v>
      </c>
      <c r="I80" s="140">
        <v>0</v>
      </c>
      <c r="J80" s="115" t="s">
        <v>513</v>
      </c>
      <c r="K80" s="116" t="s">
        <v>513</v>
      </c>
    </row>
    <row r="81" spans="1:11" ht="14.1" customHeight="1" x14ac:dyDescent="0.2">
      <c r="A81" s="310" t="s">
        <v>321</v>
      </c>
      <c r="B81" s="311" t="s">
        <v>333</v>
      </c>
      <c r="C81" s="312"/>
      <c r="D81" s="125">
        <v>4.3639537420903339E-2</v>
      </c>
      <c r="E81" s="143">
        <v>4</v>
      </c>
      <c r="F81" s="144">
        <v>5</v>
      </c>
      <c r="G81" s="144">
        <v>7</v>
      </c>
      <c r="H81" s="144" t="s">
        <v>513</v>
      </c>
      <c r="I81" s="145">
        <v>7</v>
      </c>
      <c r="J81" s="143">
        <v>-3</v>
      </c>
      <c r="K81" s="146">
        <v>-42.857142857142854</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82322</v>
      </c>
      <c r="C10" s="114">
        <v>45362</v>
      </c>
      <c r="D10" s="114">
        <v>36960</v>
      </c>
      <c r="E10" s="114">
        <v>67885</v>
      </c>
      <c r="F10" s="114">
        <v>14047</v>
      </c>
      <c r="G10" s="114">
        <v>6924</v>
      </c>
      <c r="H10" s="114">
        <v>19105</v>
      </c>
      <c r="I10" s="115">
        <v>17523</v>
      </c>
      <c r="J10" s="114">
        <v>11376</v>
      </c>
      <c r="K10" s="114">
        <v>6147</v>
      </c>
      <c r="L10" s="423">
        <v>6534</v>
      </c>
      <c r="M10" s="424">
        <v>7188</v>
      </c>
    </row>
    <row r="11" spans="1:13" ht="11.1" customHeight="1" x14ac:dyDescent="0.2">
      <c r="A11" s="422" t="s">
        <v>387</v>
      </c>
      <c r="B11" s="115">
        <v>82383</v>
      </c>
      <c r="C11" s="114">
        <v>45531</v>
      </c>
      <c r="D11" s="114">
        <v>36852</v>
      </c>
      <c r="E11" s="114">
        <v>67801</v>
      </c>
      <c r="F11" s="114">
        <v>14157</v>
      </c>
      <c r="G11" s="114">
        <v>6581</v>
      </c>
      <c r="H11" s="114">
        <v>19356</v>
      </c>
      <c r="I11" s="115">
        <v>17736</v>
      </c>
      <c r="J11" s="114">
        <v>11534</v>
      </c>
      <c r="K11" s="114">
        <v>6202</v>
      </c>
      <c r="L11" s="423">
        <v>4974</v>
      </c>
      <c r="M11" s="424">
        <v>5328</v>
      </c>
    </row>
    <row r="12" spans="1:13" ht="11.1" customHeight="1" x14ac:dyDescent="0.2">
      <c r="A12" s="422" t="s">
        <v>388</v>
      </c>
      <c r="B12" s="115">
        <v>83471</v>
      </c>
      <c r="C12" s="114">
        <v>46098</v>
      </c>
      <c r="D12" s="114">
        <v>37373</v>
      </c>
      <c r="E12" s="114">
        <v>68673</v>
      </c>
      <c r="F12" s="114">
        <v>14349</v>
      </c>
      <c r="G12" s="114">
        <v>7241</v>
      </c>
      <c r="H12" s="114">
        <v>19614</v>
      </c>
      <c r="I12" s="115">
        <v>17809</v>
      </c>
      <c r="J12" s="114">
        <v>11475</v>
      </c>
      <c r="K12" s="114">
        <v>6334</v>
      </c>
      <c r="L12" s="423">
        <v>7056</v>
      </c>
      <c r="M12" s="424">
        <v>6513</v>
      </c>
    </row>
    <row r="13" spans="1:13" s="110" customFormat="1" ht="11.1" customHeight="1" x14ac:dyDescent="0.2">
      <c r="A13" s="422" t="s">
        <v>389</v>
      </c>
      <c r="B13" s="115">
        <v>83797</v>
      </c>
      <c r="C13" s="114">
        <v>45962</v>
      </c>
      <c r="D13" s="114">
        <v>37835</v>
      </c>
      <c r="E13" s="114">
        <v>68522</v>
      </c>
      <c r="F13" s="114">
        <v>14797</v>
      </c>
      <c r="G13" s="114">
        <v>6880</v>
      </c>
      <c r="H13" s="114">
        <v>19986</v>
      </c>
      <c r="I13" s="115">
        <v>17932</v>
      </c>
      <c r="J13" s="114">
        <v>11643</v>
      </c>
      <c r="K13" s="114">
        <v>6289</v>
      </c>
      <c r="L13" s="423">
        <v>4963</v>
      </c>
      <c r="M13" s="424">
        <v>5227</v>
      </c>
    </row>
    <row r="14" spans="1:13" ht="15" customHeight="1" x14ac:dyDescent="0.2">
      <c r="A14" s="422" t="s">
        <v>390</v>
      </c>
      <c r="B14" s="115">
        <v>83794</v>
      </c>
      <c r="C14" s="114">
        <v>46039</v>
      </c>
      <c r="D14" s="114">
        <v>37755</v>
      </c>
      <c r="E14" s="114">
        <v>67054</v>
      </c>
      <c r="F14" s="114">
        <v>16429</v>
      </c>
      <c r="G14" s="114">
        <v>6478</v>
      </c>
      <c r="H14" s="114">
        <v>20312</v>
      </c>
      <c r="I14" s="115">
        <v>17811</v>
      </c>
      <c r="J14" s="114">
        <v>11601</v>
      </c>
      <c r="K14" s="114">
        <v>6210</v>
      </c>
      <c r="L14" s="423">
        <v>6034</v>
      </c>
      <c r="M14" s="424">
        <v>6068</v>
      </c>
    </row>
    <row r="15" spans="1:13" ht="11.1" customHeight="1" x14ac:dyDescent="0.2">
      <c r="A15" s="422" t="s">
        <v>387</v>
      </c>
      <c r="B15" s="115">
        <v>86220</v>
      </c>
      <c r="C15" s="114">
        <v>47909</v>
      </c>
      <c r="D15" s="114">
        <v>38311</v>
      </c>
      <c r="E15" s="114">
        <v>68957</v>
      </c>
      <c r="F15" s="114">
        <v>16962</v>
      </c>
      <c r="G15" s="114">
        <v>6350</v>
      </c>
      <c r="H15" s="114">
        <v>21149</v>
      </c>
      <c r="I15" s="115">
        <v>18336</v>
      </c>
      <c r="J15" s="114">
        <v>11935</v>
      </c>
      <c r="K15" s="114">
        <v>6401</v>
      </c>
      <c r="L15" s="423">
        <v>5463</v>
      </c>
      <c r="M15" s="424">
        <v>5182</v>
      </c>
    </row>
    <row r="16" spans="1:13" ht="11.1" customHeight="1" x14ac:dyDescent="0.2">
      <c r="A16" s="422" t="s">
        <v>388</v>
      </c>
      <c r="B16" s="115">
        <v>87527</v>
      </c>
      <c r="C16" s="114">
        <v>48605</v>
      </c>
      <c r="D16" s="114">
        <v>38922</v>
      </c>
      <c r="E16" s="114">
        <v>70099</v>
      </c>
      <c r="F16" s="114">
        <v>17095</v>
      </c>
      <c r="G16" s="114">
        <v>7226</v>
      </c>
      <c r="H16" s="114">
        <v>21439</v>
      </c>
      <c r="I16" s="115">
        <v>18346</v>
      </c>
      <c r="J16" s="114">
        <v>11697</v>
      </c>
      <c r="K16" s="114">
        <v>6649</v>
      </c>
      <c r="L16" s="423">
        <v>7156</v>
      </c>
      <c r="M16" s="424">
        <v>5942</v>
      </c>
    </row>
    <row r="17" spans="1:13" s="110" customFormat="1" ht="11.1" customHeight="1" x14ac:dyDescent="0.2">
      <c r="A17" s="422" t="s">
        <v>389</v>
      </c>
      <c r="B17" s="115">
        <v>87499</v>
      </c>
      <c r="C17" s="114">
        <v>48202</v>
      </c>
      <c r="D17" s="114">
        <v>39297</v>
      </c>
      <c r="E17" s="114">
        <v>69899</v>
      </c>
      <c r="F17" s="114">
        <v>17510</v>
      </c>
      <c r="G17" s="114">
        <v>7232</v>
      </c>
      <c r="H17" s="114">
        <v>21610</v>
      </c>
      <c r="I17" s="115">
        <v>18532</v>
      </c>
      <c r="J17" s="114">
        <v>11846</v>
      </c>
      <c r="K17" s="114">
        <v>6686</v>
      </c>
      <c r="L17" s="423">
        <v>5152</v>
      </c>
      <c r="M17" s="424">
        <v>5585</v>
      </c>
    </row>
    <row r="18" spans="1:13" ht="15" customHeight="1" x14ac:dyDescent="0.2">
      <c r="A18" s="422" t="s">
        <v>391</v>
      </c>
      <c r="B18" s="115">
        <v>88906</v>
      </c>
      <c r="C18" s="114">
        <v>48735</v>
      </c>
      <c r="D18" s="114">
        <v>40171</v>
      </c>
      <c r="E18" s="114">
        <v>70533</v>
      </c>
      <c r="F18" s="114">
        <v>18325</v>
      </c>
      <c r="G18" s="114">
        <v>7369</v>
      </c>
      <c r="H18" s="114">
        <v>22249</v>
      </c>
      <c r="I18" s="115">
        <v>18193</v>
      </c>
      <c r="J18" s="114">
        <v>11598</v>
      </c>
      <c r="K18" s="114">
        <v>6595</v>
      </c>
      <c r="L18" s="423">
        <v>6888</v>
      </c>
      <c r="M18" s="424">
        <v>6379</v>
      </c>
    </row>
    <row r="19" spans="1:13" ht="11.1" customHeight="1" x14ac:dyDescent="0.2">
      <c r="A19" s="422" t="s">
        <v>387</v>
      </c>
      <c r="B19" s="115">
        <v>89091</v>
      </c>
      <c r="C19" s="114">
        <v>48988</v>
      </c>
      <c r="D19" s="114">
        <v>40103</v>
      </c>
      <c r="E19" s="114">
        <v>70417</v>
      </c>
      <c r="F19" s="114">
        <v>18628</v>
      </c>
      <c r="G19" s="114">
        <v>6966</v>
      </c>
      <c r="H19" s="114">
        <v>22683</v>
      </c>
      <c r="I19" s="115">
        <v>18505</v>
      </c>
      <c r="J19" s="114">
        <v>11732</v>
      </c>
      <c r="K19" s="114">
        <v>6773</v>
      </c>
      <c r="L19" s="423">
        <v>5240</v>
      </c>
      <c r="M19" s="424">
        <v>5333</v>
      </c>
    </row>
    <row r="20" spans="1:13" ht="11.1" customHeight="1" x14ac:dyDescent="0.2">
      <c r="A20" s="422" t="s">
        <v>388</v>
      </c>
      <c r="B20" s="115">
        <v>89888</v>
      </c>
      <c r="C20" s="114">
        <v>49636</v>
      </c>
      <c r="D20" s="114">
        <v>40252</v>
      </c>
      <c r="E20" s="114">
        <v>71095</v>
      </c>
      <c r="F20" s="114">
        <v>18738</v>
      </c>
      <c r="G20" s="114">
        <v>7779</v>
      </c>
      <c r="H20" s="114">
        <v>22853</v>
      </c>
      <c r="I20" s="115">
        <v>18781</v>
      </c>
      <c r="J20" s="114">
        <v>11770</v>
      </c>
      <c r="K20" s="114">
        <v>7011</v>
      </c>
      <c r="L20" s="423">
        <v>7049</v>
      </c>
      <c r="M20" s="424">
        <v>6083</v>
      </c>
    </row>
    <row r="21" spans="1:13" s="110" customFormat="1" ht="11.1" customHeight="1" x14ac:dyDescent="0.2">
      <c r="A21" s="422" t="s">
        <v>389</v>
      </c>
      <c r="B21" s="115">
        <v>89458</v>
      </c>
      <c r="C21" s="114">
        <v>49234</v>
      </c>
      <c r="D21" s="114">
        <v>40224</v>
      </c>
      <c r="E21" s="114">
        <v>70773</v>
      </c>
      <c r="F21" s="114">
        <v>18670</v>
      </c>
      <c r="G21" s="114">
        <v>7520</v>
      </c>
      <c r="H21" s="114">
        <v>23169</v>
      </c>
      <c r="I21" s="115">
        <v>18956</v>
      </c>
      <c r="J21" s="114">
        <v>11835</v>
      </c>
      <c r="K21" s="114">
        <v>7121</v>
      </c>
      <c r="L21" s="423">
        <v>4962</v>
      </c>
      <c r="M21" s="424">
        <v>5490</v>
      </c>
    </row>
    <row r="22" spans="1:13" ht="15" customHeight="1" x14ac:dyDescent="0.2">
      <c r="A22" s="422" t="s">
        <v>392</v>
      </c>
      <c r="B22" s="115">
        <v>89094</v>
      </c>
      <c r="C22" s="114">
        <v>49132</v>
      </c>
      <c r="D22" s="114">
        <v>39962</v>
      </c>
      <c r="E22" s="114">
        <v>70399</v>
      </c>
      <c r="F22" s="114">
        <v>18665</v>
      </c>
      <c r="G22" s="114">
        <v>7128</v>
      </c>
      <c r="H22" s="114">
        <v>23400</v>
      </c>
      <c r="I22" s="115">
        <v>18577</v>
      </c>
      <c r="J22" s="114">
        <v>11662</v>
      </c>
      <c r="K22" s="114">
        <v>6915</v>
      </c>
      <c r="L22" s="423">
        <v>6048</v>
      </c>
      <c r="M22" s="424">
        <v>6422</v>
      </c>
    </row>
    <row r="23" spans="1:13" ht="11.1" customHeight="1" x14ac:dyDescent="0.2">
      <c r="A23" s="422" t="s">
        <v>387</v>
      </c>
      <c r="B23" s="115">
        <v>88764</v>
      </c>
      <c r="C23" s="114">
        <v>49058</v>
      </c>
      <c r="D23" s="114">
        <v>39706</v>
      </c>
      <c r="E23" s="114">
        <v>69754</v>
      </c>
      <c r="F23" s="114">
        <v>18921</v>
      </c>
      <c r="G23" s="114">
        <v>6829</v>
      </c>
      <c r="H23" s="114">
        <v>23646</v>
      </c>
      <c r="I23" s="115">
        <v>18962</v>
      </c>
      <c r="J23" s="114">
        <v>11926</v>
      </c>
      <c r="K23" s="114">
        <v>7036</v>
      </c>
      <c r="L23" s="423">
        <v>5122</v>
      </c>
      <c r="M23" s="424">
        <v>5376</v>
      </c>
    </row>
    <row r="24" spans="1:13" ht="11.1" customHeight="1" x14ac:dyDescent="0.2">
      <c r="A24" s="422" t="s">
        <v>388</v>
      </c>
      <c r="B24" s="115">
        <v>89837</v>
      </c>
      <c r="C24" s="114">
        <v>49527</v>
      </c>
      <c r="D24" s="114">
        <v>40310</v>
      </c>
      <c r="E24" s="114">
        <v>70172</v>
      </c>
      <c r="F24" s="114">
        <v>19325</v>
      </c>
      <c r="G24" s="114">
        <v>7467</v>
      </c>
      <c r="H24" s="114">
        <v>23970</v>
      </c>
      <c r="I24" s="115">
        <v>19081</v>
      </c>
      <c r="J24" s="114">
        <v>11806</v>
      </c>
      <c r="K24" s="114">
        <v>7275</v>
      </c>
      <c r="L24" s="423">
        <v>7361</v>
      </c>
      <c r="M24" s="424">
        <v>6558</v>
      </c>
    </row>
    <row r="25" spans="1:13" s="110" customFormat="1" ht="11.1" customHeight="1" x14ac:dyDescent="0.2">
      <c r="A25" s="422" t="s">
        <v>389</v>
      </c>
      <c r="B25" s="115">
        <v>89437</v>
      </c>
      <c r="C25" s="114">
        <v>49153</v>
      </c>
      <c r="D25" s="114">
        <v>40284</v>
      </c>
      <c r="E25" s="114">
        <v>69500</v>
      </c>
      <c r="F25" s="114">
        <v>19599</v>
      </c>
      <c r="G25" s="114">
        <v>7233</v>
      </c>
      <c r="H25" s="114">
        <v>24151</v>
      </c>
      <c r="I25" s="115">
        <v>19177</v>
      </c>
      <c r="J25" s="114">
        <v>11901</v>
      </c>
      <c r="K25" s="114">
        <v>7276</v>
      </c>
      <c r="L25" s="423">
        <v>5297</v>
      </c>
      <c r="M25" s="424">
        <v>5554</v>
      </c>
    </row>
    <row r="26" spans="1:13" ht="15" customHeight="1" x14ac:dyDescent="0.2">
      <c r="A26" s="422" t="s">
        <v>393</v>
      </c>
      <c r="B26" s="115">
        <v>90660</v>
      </c>
      <c r="C26" s="114">
        <v>50037</v>
      </c>
      <c r="D26" s="114">
        <v>40623</v>
      </c>
      <c r="E26" s="114">
        <v>70087</v>
      </c>
      <c r="F26" s="114">
        <v>20235</v>
      </c>
      <c r="G26" s="114">
        <v>7023</v>
      </c>
      <c r="H26" s="114">
        <v>24698</v>
      </c>
      <c r="I26" s="115">
        <v>18877</v>
      </c>
      <c r="J26" s="114">
        <v>11727</v>
      </c>
      <c r="K26" s="114">
        <v>7150</v>
      </c>
      <c r="L26" s="423">
        <v>6526</v>
      </c>
      <c r="M26" s="424">
        <v>6522</v>
      </c>
    </row>
    <row r="27" spans="1:13" ht="11.1" customHeight="1" x14ac:dyDescent="0.2">
      <c r="A27" s="422" t="s">
        <v>387</v>
      </c>
      <c r="B27" s="115">
        <v>90928</v>
      </c>
      <c r="C27" s="114">
        <v>50169</v>
      </c>
      <c r="D27" s="114">
        <v>40759</v>
      </c>
      <c r="E27" s="114">
        <v>70342</v>
      </c>
      <c r="F27" s="114">
        <v>20249</v>
      </c>
      <c r="G27" s="114">
        <v>6846</v>
      </c>
      <c r="H27" s="114">
        <v>25072</v>
      </c>
      <c r="I27" s="115">
        <v>19329</v>
      </c>
      <c r="J27" s="114">
        <v>12055</v>
      </c>
      <c r="K27" s="114">
        <v>7274</v>
      </c>
      <c r="L27" s="423">
        <v>5508</v>
      </c>
      <c r="M27" s="424">
        <v>5461</v>
      </c>
    </row>
    <row r="28" spans="1:13" ht="11.1" customHeight="1" x14ac:dyDescent="0.2">
      <c r="A28" s="422" t="s">
        <v>388</v>
      </c>
      <c r="B28" s="115">
        <v>92122</v>
      </c>
      <c r="C28" s="114">
        <v>50636</v>
      </c>
      <c r="D28" s="114">
        <v>41486</v>
      </c>
      <c r="E28" s="114">
        <v>71354</v>
      </c>
      <c r="F28" s="114">
        <v>20426</v>
      </c>
      <c r="G28" s="114">
        <v>7478</v>
      </c>
      <c r="H28" s="114">
        <v>25494</v>
      </c>
      <c r="I28" s="115">
        <v>19386</v>
      </c>
      <c r="J28" s="114">
        <v>11940</v>
      </c>
      <c r="K28" s="114">
        <v>7446</v>
      </c>
      <c r="L28" s="423">
        <v>7715</v>
      </c>
      <c r="M28" s="424">
        <v>6696</v>
      </c>
    </row>
    <row r="29" spans="1:13" s="110" customFormat="1" ht="11.1" customHeight="1" x14ac:dyDescent="0.2">
      <c r="A29" s="422" t="s">
        <v>389</v>
      </c>
      <c r="B29" s="115">
        <v>92243</v>
      </c>
      <c r="C29" s="114">
        <v>50606</v>
      </c>
      <c r="D29" s="114">
        <v>41637</v>
      </c>
      <c r="E29" s="114">
        <v>71320</v>
      </c>
      <c r="F29" s="114">
        <v>20918</v>
      </c>
      <c r="G29" s="114">
        <v>7355</v>
      </c>
      <c r="H29" s="114">
        <v>25803</v>
      </c>
      <c r="I29" s="115">
        <v>19487</v>
      </c>
      <c r="J29" s="114">
        <v>11984</v>
      </c>
      <c r="K29" s="114">
        <v>7503</v>
      </c>
      <c r="L29" s="423">
        <v>5379</v>
      </c>
      <c r="M29" s="424">
        <v>5473</v>
      </c>
    </row>
    <row r="30" spans="1:13" ht="15" customHeight="1" x14ac:dyDescent="0.2">
      <c r="A30" s="422" t="s">
        <v>394</v>
      </c>
      <c r="B30" s="115">
        <v>92827</v>
      </c>
      <c r="C30" s="114">
        <v>50917</v>
      </c>
      <c r="D30" s="114">
        <v>41910</v>
      </c>
      <c r="E30" s="114">
        <v>71635</v>
      </c>
      <c r="F30" s="114">
        <v>21187</v>
      </c>
      <c r="G30" s="114">
        <v>7224</v>
      </c>
      <c r="H30" s="114">
        <v>26172</v>
      </c>
      <c r="I30" s="115">
        <v>18959</v>
      </c>
      <c r="J30" s="114">
        <v>11609</v>
      </c>
      <c r="K30" s="114">
        <v>7350</v>
      </c>
      <c r="L30" s="423">
        <v>6403</v>
      </c>
      <c r="M30" s="424">
        <v>6354</v>
      </c>
    </row>
    <row r="31" spans="1:13" ht="11.1" customHeight="1" x14ac:dyDescent="0.2">
      <c r="A31" s="422" t="s">
        <v>387</v>
      </c>
      <c r="B31" s="115">
        <v>93642</v>
      </c>
      <c r="C31" s="114">
        <v>51501</v>
      </c>
      <c r="D31" s="114">
        <v>42141</v>
      </c>
      <c r="E31" s="114">
        <v>72029</v>
      </c>
      <c r="F31" s="114">
        <v>21610</v>
      </c>
      <c r="G31" s="114">
        <v>6973</v>
      </c>
      <c r="H31" s="114">
        <v>26781</v>
      </c>
      <c r="I31" s="115">
        <v>19395</v>
      </c>
      <c r="J31" s="114">
        <v>11847</v>
      </c>
      <c r="K31" s="114">
        <v>7548</v>
      </c>
      <c r="L31" s="423">
        <v>5846</v>
      </c>
      <c r="M31" s="424">
        <v>5370</v>
      </c>
    </row>
    <row r="32" spans="1:13" ht="11.1" customHeight="1" x14ac:dyDescent="0.2">
      <c r="A32" s="422" t="s">
        <v>388</v>
      </c>
      <c r="B32" s="115">
        <v>95444</v>
      </c>
      <c r="C32" s="114">
        <v>52604</v>
      </c>
      <c r="D32" s="114">
        <v>42840</v>
      </c>
      <c r="E32" s="114">
        <v>73591</v>
      </c>
      <c r="F32" s="114">
        <v>21852</v>
      </c>
      <c r="G32" s="114">
        <v>7589</v>
      </c>
      <c r="H32" s="114">
        <v>27310</v>
      </c>
      <c r="I32" s="115">
        <v>19492</v>
      </c>
      <c r="J32" s="114">
        <v>11682</v>
      </c>
      <c r="K32" s="114">
        <v>7810</v>
      </c>
      <c r="L32" s="423">
        <v>9636</v>
      </c>
      <c r="M32" s="424">
        <v>8143</v>
      </c>
    </row>
    <row r="33" spans="1:13" s="110" customFormat="1" ht="11.1" customHeight="1" x14ac:dyDescent="0.2">
      <c r="A33" s="422" t="s">
        <v>389</v>
      </c>
      <c r="B33" s="115">
        <v>95730</v>
      </c>
      <c r="C33" s="114">
        <v>52827</v>
      </c>
      <c r="D33" s="114">
        <v>42903</v>
      </c>
      <c r="E33" s="114">
        <v>73443</v>
      </c>
      <c r="F33" s="114">
        <v>22286</v>
      </c>
      <c r="G33" s="114">
        <v>7510</v>
      </c>
      <c r="H33" s="114">
        <v>27645</v>
      </c>
      <c r="I33" s="115">
        <v>19594</v>
      </c>
      <c r="J33" s="114">
        <v>11751</v>
      </c>
      <c r="K33" s="114">
        <v>7843</v>
      </c>
      <c r="L33" s="423">
        <v>6111</v>
      </c>
      <c r="M33" s="424">
        <v>5831</v>
      </c>
    </row>
    <row r="34" spans="1:13" ht="15" customHeight="1" x14ac:dyDescent="0.2">
      <c r="A34" s="422" t="s">
        <v>395</v>
      </c>
      <c r="B34" s="115">
        <v>95746</v>
      </c>
      <c r="C34" s="114">
        <v>52722</v>
      </c>
      <c r="D34" s="114">
        <v>43024</v>
      </c>
      <c r="E34" s="114">
        <v>73251</v>
      </c>
      <c r="F34" s="114">
        <v>22494</v>
      </c>
      <c r="G34" s="114">
        <v>7255</v>
      </c>
      <c r="H34" s="114">
        <v>28025</v>
      </c>
      <c r="I34" s="115">
        <v>19635</v>
      </c>
      <c r="J34" s="114">
        <v>11679</v>
      </c>
      <c r="K34" s="114">
        <v>7956</v>
      </c>
      <c r="L34" s="423">
        <v>6766</v>
      </c>
      <c r="M34" s="424">
        <v>7135</v>
      </c>
    </row>
    <row r="35" spans="1:13" ht="11.1" customHeight="1" x14ac:dyDescent="0.2">
      <c r="A35" s="422" t="s">
        <v>387</v>
      </c>
      <c r="B35" s="115">
        <v>95567</v>
      </c>
      <c r="C35" s="114">
        <v>52853</v>
      </c>
      <c r="D35" s="114">
        <v>42714</v>
      </c>
      <c r="E35" s="114">
        <v>72856</v>
      </c>
      <c r="F35" s="114">
        <v>22711</v>
      </c>
      <c r="G35" s="114">
        <v>7086</v>
      </c>
      <c r="H35" s="114">
        <v>28320</v>
      </c>
      <c r="I35" s="115">
        <v>20030</v>
      </c>
      <c r="J35" s="114">
        <v>11957</v>
      </c>
      <c r="K35" s="114">
        <v>8073</v>
      </c>
      <c r="L35" s="423">
        <v>6485</v>
      </c>
      <c r="M35" s="424">
        <v>6014</v>
      </c>
    </row>
    <row r="36" spans="1:13" ht="11.1" customHeight="1" x14ac:dyDescent="0.2">
      <c r="A36" s="422" t="s">
        <v>388</v>
      </c>
      <c r="B36" s="115">
        <v>96127</v>
      </c>
      <c r="C36" s="114">
        <v>52887</v>
      </c>
      <c r="D36" s="114">
        <v>43240</v>
      </c>
      <c r="E36" s="114">
        <v>73238</v>
      </c>
      <c r="F36" s="114">
        <v>22889</v>
      </c>
      <c r="G36" s="114">
        <v>7701</v>
      </c>
      <c r="H36" s="114">
        <v>28255</v>
      </c>
      <c r="I36" s="115">
        <v>20001</v>
      </c>
      <c r="J36" s="114">
        <v>11732</v>
      </c>
      <c r="K36" s="114">
        <v>8269</v>
      </c>
      <c r="L36" s="423">
        <v>8774</v>
      </c>
      <c r="M36" s="424">
        <v>8005</v>
      </c>
    </row>
    <row r="37" spans="1:13" s="110" customFormat="1" ht="11.1" customHeight="1" x14ac:dyDescent="0.2">
      <c r="A37" s="422" t="s">
        <v>389</v>
      </c>
      <c r="B37" s="115">
        <v>96385</v>
      </c>
      <c r="C37" s="114">
        <v>53075</v>
      </c>
      <c r="D37" s="114">
        <v>43310</v>
      </c>
      <c r="E37" s="114">
        <v>73025</v>
      </c>
      <c r="F37" s="114">
        <v>23360</v>
      </c>
      <c r="G37" s="114">
        <v>7587</v>
      </c>
      <c r="H37" s="114">
        <v>28591</v>
      </c>
      <c r="I37" s="115">
        <v>20108</v>
      </c>
      <c r="J37" s="114">
        <v>11742</v>
      </c>
      <c r="K37" s="114">
        <v>8366</v>
      </c>
      <c r="L37" s="423">
        <v>6074</v>
      </c>
      <c r="M37" s="424">
        <v>5834</v>
      </c>
    </row>
    <row r="38" spans="1:13" ht="15" customHeight="1" x14ac:dyDescent="0.2">
      <c r="A38" s="425" t="s">
        <v>396</v>
      </c>
      <c r="B38" s="115">
        <v>96939</v>
      </c>
      <c r="C38" s="114">
        <v>53493</v>
      </c>
      <c r="D38" s="114">
        <v>43446</v>
      </c>
      <c r="E38" s="114">
        <v>73116</v>
      </c>
      <c r="F38" s="114">
        <v>23823</v>
      </c>
      <c r="G38" s="114">
        <v>7367</v>
      </c>
      <c r="H38" s="114">
        <v>28984</v>
      </c>
      <c r="I38" s="115">
        <v>19927</v>
      </c>
      <c r="J38" s="114">
        <v>11611</v>
      </c>
      <c r="K38" s="114">
        <v>8316</v>
      </c>
      <c r="L38" s="423">
        <v>7636</v>
      </c>
      <c r="M38" s="424">
        <v>7357</v>
      </c>
    </row>
    <row r="39" spans="1:13" ht="11.1" customHeight="1" x14ac:dyDescent="0.2">
      <c r="A39" s="422" t="s">
        <v>387</v>
      </c>
      <c r="B39" s="115">
        <v>98424</v>
      </c>
      <c r="C39" s="114">
        <v>54603</v>
      </c>
      <c r="D39" s="114">
        <v>43821</v>
      </c>
      <c r="E39" s="114">
        <v>74081</v>
      </c>
      <c r="F39" s="114">
        <v>24343</v>
      </c>
      <c r="G39" s="114">
        <v>7145</v>
      </c>
      <c r="H39" s="114">
        <v>29673</v>
      </c>
      <c r="I39" s="115">
        <v>20191</v>
      </c>
      <c r="J39" s="114">
        <v>11817</v>
      </c>
      <c r="K39" s="114">
        <v>8374</v>
      </c>
      <c r="L39" s="423">
        <v>7597</v>
      </c>
      <c r="M39" s="424">
        <v>6845</v>
      </c>
    </row>
    <row r="40" spans="1:13" ht="11.1" customHeight="1" x14ac:dyDescent="0.2">
      <c r="A40" s="425" t="s">
        <v>388</v>
      </c>
      <c r="B40" s="115">
        <v>99418</v>
      </c>
      <c r="C40" s="114">
        <v>55090</v>
      </c>
      <c r="D40" s="114">
        <v>44328</v>
      </c>
      <c r="E40" s="114">
        <v>75087</v>
      </c>
      <c r="F40" s="114">
        <v>24331</v>
      </c>
      <c r="G40" s="114">
        <v>7766</v>
      </c>
      <c r="H40" s="114">
        <v>29956</v>
      </c>
      <c r="I40" s="115">
        <v>20020</v>
      </c>
      <c r="J40" s="114">
        <v>11631</v>
      </c>
      <c r="K40" s="114">
        <v>8389</v>
      </c>
      <c r="L40" s="423">
        <v>9488</v>
      </c>
      <c r="M40" s="424">
        <v>8356</v>
      </c>
    </row>
    <row r="41" spans="1:13" s="110" customFormat="1" ht="11.1" customHeight="1" x14ac:dyDescent="0.2">
      <c r="A41" s="422" t="s">
        <v>389</v>
      </c>
      <c r="B41" s="115">
        <v>99426</v>
      </c>
      <c r="C41" s="114">
        <v>55032</v>
      </c>
      <c r="D41" s="114">
        <v>44394</v>
      </c>
      <c r="E41" s="114">
        <v>75206</v>
      </c>
      <c r="F41" s="114">
        <v>24220</v>
      </c>
      <c r="G41" s="114">
        <v>7667</v>
      </c>
      <c r="H41" s="114">
        <v>30285</v>
      </c>
      <c r="I41" s="115">
        <v>19917</v>
      </c>
      <c r="J41" s="114">
        <v>11575</v>
      </c>
      <c r="K41" s="114">
        <v>8342</v>
      </c>
      <c r="L41" s="423">
        <v>6722</v>
      </c>
      <c r="M41" s="424">
        <v>6989</v>
      </c>
    </row>
    <row r="42" spans="1:13" ht="15" customHeight="1" x14ac:dyDescent="0.2">
      <c r="A42" s="422" t="s">
        <v>397</v>
      </c>
      <c r="B42" s="115">
        <v>99680</v>
      </c>
      <c r="C42" s="114">
        <v>55220</v>
      </c>
      <c r="D42" s="114">
        <v>44460</v>
      </c>
      <c r="E42" s="114">
        <v>75388</v>
      </c>
      <c r="F42" s="114">
        <v>24292</v>
      </c>
      <c r="G42" s="114">
        <v>7501</v>
      </c>
      <c r="H42" s="114">
        <v>30622</v>
      </c>
      <c r="I42" s="115">
        <v>19661</v>
      </c>
      <c r="J42" s="114">
        <v>11454</v>
      </c>
      <c r="K42" s="114">
        <v>8207</v>
      </c>
      <c r="L42" s="423">
        <v>7794</v>
      </c>
      <c r="M42" s="424">
        <v>7668</v>
      </c>
    </row>
    <row r="43" spans="1:13" ht="11.1" customHeight="1" x14ac:dyDescent="0.2">
      <c r="A43" s="422" t="s">
        <v>387</v>
      </c>
      <c r="B43" s="115">
        <v>99914</v>
      </c>
      <c r="C43" s="114">
        <v>55565</v>
      </c>
      <c r="D43" s="114">
        <v>44349</v>
      </c>
      <c r="E43" s="114">
        <v>75512</v>
      </c>
      <c r="F43" s="114">
        <v>24402</v>
      </c>
      <c r="G43" s="114">
        <v>7247</v>
      </c>
      <c r="H43" s="114">
        <v>31127</v>
      </c>
      <c r="I43" s="115">
        <v>20102</v>
      </c>
      <c r="J43" s="114">
        <v>11665</v>
      </c>
      <c r="K43" s="114">
        <v>8437</v>
      </c>
      <c r="L43" s="423">
        <v>7001</v>
      </c>
      <c r="M43" s="424">
        <v>6879</v>
      </c>
    </row>
    <row r="44" spans="1:13" ht="11.1" customHeight="1" x14ac:dyDescent="0.2">
      <c r="A44" s="422" t="s">
        <v>388</v>
      </c>
      <c r="B44" s="115">
        <v>101671</v>
      </c>
      <c r="C44" s="114">
        <v>56632</v>
      </c>
      <c r="D44" s="114">
        <v>45039</v>
      </c>
      <c r="E44" s="114">
        <v>77043</v>
      </c>
      <c r="F44" s="114">
        <v>24628</v>
      </c>
      <c r="G44" s="114">
        <v>8003</v>
      </c>
      <c r="H44" s="114">
        <v>31562</v>
      </c>
      <c r="I44" s="115">
        <v>20189</v>
      </c>
      <c r="J44" s="114">
        <v>11438</v>
      </c>
      <c r="K44" s="114">
        <v>8751</v>
      </c>
      <c r="L44" s="423">
        <v>9309</v>
      </c>
      <c r="M44" s="424">
        <v>8318</v>
      </c>
    </row>
    <row r="45" spans="1:13" s="110" customFormat="1" ht="11.1" customHeight="1" x14ac:dyDescent="0.2">
      <c r="A45" s="422" t="s">
        <v>389</v>
      </c>
      <c r="B45" s="115">
        <v>102122</v>
      </c>
      <c r="C45" s="114">
        <v>56794</v>
      </c>
      <c r="D45" s="114">
        <v>45328</v>
      </c>
      <c r="E45" s="114">
        <v>77219</v>
      </c>
      <c r="F45" s="114">
        <v>24903</v>
      </c>
      <c r="G45" s="114">
        <v>7937</v>
      </c>
      <c r="H45" s="114">
        <v>31846</v>
      </c>
      <c r="I45" s="115">
        <v>20153</v>
      </c>
      <c r="J45" s="114">
        <v>11345</v>
      </c>
      <c r="K45" s="114">
        <v>8808</v>
      </c>
      <c r="L45" s="423">
        <v>7534</v>
      </c>
      <c r="M45" s="424">
        <v>7517</v>
      </c>
    </row>
    <row r="46" spans="1:13" ht="15" customHeight="1" x14ac:dyDescent="0.2">
      <c r="A46" s="422" t="s">
        <v>398</v>
      </c>
      <c r="B46" s="115">
        <v>102824</v>
      </c>
      <c r="C46" s="114">
        <v>57416</v>
      </c>
      <c r="D46" s="114">
        <v>45408</v>
      </c>
      <c r="E46" s="114">
        <v>77615</v>
      </c>
      <c r="F46" s="114">
        <v>25209</v>
      </c>
      <c r="G46" s="114">
        <v>7703</v>
      </c>
      <c r="H46" s="114">
        <v>32367</v>
      </c>
      <c r="I46" s="115">
        <v>20041</v>
      </c>
      <c r="J46" s="114">
        <v>11292</v>
      </c>
      <c r="K46" s="114">
        <v>8749</v>
      </c>
      <c r="L46" s="423">
        <v>8394</v>
      </c>
      <c r="M46" s="424">
        <v>8109</v>
      </c>
    </row>
    <row r="47" spans="1:13" ht="11.1" customHeight="1" x14ac:dyDescent="0.2">
      <c r="A47" s="422" t="s">
        <v>387</v>
      </c>
      <c r="B47" s="115">
        <v>102385</v>
      </c>
      <c r="C47" s="114">
        <v>57093</v>
      </c>
      <c r="D47" s="114">
        <v>45292</v>
      </c>
      <c r="E47" s="114">
        <v>76953</v>
      </c>
      <c r="F47" s="114">
        <v>25432</v>
      </c>
      <c r="G47" s="114">
        <v>7500</v>
      </c>
      <c r="H47" s="114">
        <v>32268</v>
      </c>
      <c r="I47" s="115">
        <v>20493</v>
      </c>
      <c r="J47" s="114">
        <v>11612</v>
      </c>
      <c r="K47" s="114">
        <v>8881</v>
      </c>
      <c r="L47" s="423">
        <v>8181</v>
      </c>
      <c r="M47" s="424">
        <v>8147</v>
      </c>
    </row>
    <row r="48" spans="1:13" ht="11.1" customHeight="1" x14ac:dyDescent="0.2">
      <c r="A48" s="422" t="s">
        <v>388</v>
      </c>
      <c r="B48" s="115">
        <v>104265</v>
      </c>
      <c r="C48" s="114">
        <v>58163</v>
      </c>
      <c r="D48" s="114">
        <v>46102</v>
      </c>
      <c r="E48" s="114">
        <v>78598</v>
      </c>
      <c r="F48" s="114">
        <v>25667</v>
      </c>
      <c r="G48" s="114">
        <v>8195</v>
      </c>
      <c r="H48" s="114">
        <v>32890</v>
      </c>
      <c r="I48" s="115">
        <v>20446</v>
      </c>
      <c r="J48" s="114">
        <v>11337</v>
      </c>
      <c r="K48" s="114">
        <v>9109</v>
      </c>
      <c r="L48" s="423">
        <v>9212</v>
      </c>
      <c r="M48" s="424">
        <v>8127</v>
      </c>
    </row>
    <row r="49" spans="1:17" s="110" customFormat="1" ht="11.1" customHeight="1" x14ac:dyDescent="0.2">
      <c r="A49" s="422" t="s">
        <v>389</v>
      </c>
      <c r="B49" s="115">
        <v>104146</v>
      </c>
      <c r="C49" s="114">
        <v>57863</v>
      </c>
      <c r="D49" s="114">
        <v>46283</v>
      </c>
      <c r="E49" s="114">
        <v>78271</v>
      </c>
      <c r="F49" s="114">
        <v>25875</v>
      </c>
      <c r="G49" s="114">
        <v>8092</v>
      </c>
      <c r="H49" s="114">
        <v>33015</v>
      </c>
      <c r="I49" s="115">
        <v>20568</v>
      </c>
      <c r="J49" s="114">
        <v>11418</v>
      </c>
      <c r="K49" s="114">
        <v>9150</v>
      </c>
      <c r="L49" s="423">
        <v>6518</v>
      </c>
      <c r="M49" s="424">
        <v>6771</v>
      </c>
    </row>
    <row r="50" spans="1:17" ht="15" customHeight="1" x14ac:dyDescent="0.2">
      <c r="A50" s="422" t="s">
        <v>399</v>
      </c>
      <c r="B50" s="143">
        <v>104421</v>
      </c>
      <c r="C50" s="144">
        <v>57957</v>
      </c>
      <c r="D50" s="144">
        <v>46464</v>
      </c>
      <c r="E50" s="144">
        <v>78399</v>
      </c>
      <c r="F50" s="144">
        <v>26022</v>
      </c>
      <c r="G50" s="144">
        <v>7940</v>
      </c>
      <c r="H50" s="144">
        <v>33241</v>
      </c>
      <c r="I50" s="143">
        <v>19681</v>
      </c>
      <c r="J50" s="144">
        <v>10842</v>
      </c>
      <c r="K50" s="144">
        <v>8839</v>
      </c>
      <c r="L50" s="426">
        <v>9335</v>
      </c>
      <c r="M50" s="427">
        <v>9166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1.5531393449000233</v>
      </c>
      <c r="C6" s="480">
        <f>'Tabelle 3.3'!J11</f>
        <v>-1.7963175490244998</v>
      </c>
      <c r="D6" s="481">
        <f t="shared" ref="D6:E9" si="0">IF(OR(AND(B6&gt;=-50,B6&lt;=50),ISNUMBER(B6)=FALSE),B6,"")</f>
        <v>1.5531393449000233</v>
      </c>
      <c r="E6" s="481">
        <f t="shared" si="0"/>
        <v>-1.7963175490244998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1.1168123612881518</v>
      </c>
      <c r="C7" s="480">
        <f>'Tabelle 3.1'!J23</f>
        <v>-2.6469525004774508</v>
      </c>
      <c r="D7" s="481">
        <f t="shared" si="0"/>
        <v>1.1168123612881518</v>
      </c>
      <c r="E7" s="481">
        <f>IF(OR(AND(C7&gt;=-50,C7&lt;=50),ISNUMBER(C7)=FALSE),C7,"")</f>
        <v>-2.6469525004774508</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1.5531393449000233</v>
      </c>
      <c r="C14" s="480">
        <f>'Tabelle 3.3'!J11</f>
        <v>-1.7963175490244998</v>
      </c>
      <c r="D14" s="481">
        <f>IF(OR(AND(B14&gt;=-50,B14&lt;=50),ISNUMBER(B14)=FALSE),B14,"")</f>
        <v>1.5531393449000233</v>
      </c>
      <c r="E14" s="481">
        <f>IF(OR(AND(C14&gt;=-50,C14&lt;=50),ISNUMBER(C14)=FALSE),C14,"")</f>
        <v>-1.7963175490244998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0.95238095238095233</v>
      </c>
      <c r="C15" s="480">
        <f>'Tabelle 3.3'!J12</f>
        <v>3.225806451612903</v>
      </c>
      <c r="D15" s="481">
        <f t="shared" ref="D15:E45" si="3">IF(OR(AND(B15&gt;=-50,B15&lt;=50),ISNUMBER(B15)=FALSE),B15,"")</f>
        <v>0.95238095238095233</v>
      </c>
      <c r="E15" s="481">
        <f t="shared" si="3"/>
        <v>3.225806451612903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-0.51867219917012453</v>
      </c>
      <c r="C16" s="480">
        <f>'Tabelle 3.3'!J13</f>
        <v>14.516129032258064</v>
      </c>
      <c r="D16" s="481">
        <f t="shared" si="3"/>
        <v>-0.51867219917012453</v>
      </c>
      <c r="E16" s="481">
        <f t="shared" si="3"/>
        <v>14.516129032258064</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-0.53736185744702425</v>
      </c>
      <c r="C17" s="480">
        <f>'Tabelle 3.3'!J14</f>
        <v>-4.3680297397769516</v>
      </c>
      <c r="D17" s="481">
        <f t="shared" si="3"/>
        <v>-0.53736185744702425</v>
      </c>
      <c r="E17" s="481">
        <f t="shared" si="3"/>
        <v>-4.3680297397769516</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-1.7817371937639199</v>
      </c>
      <c r="C18" s="480">
        <f>'Tabelle 3.3'!J15</f>
        <v>1.1494252873563218</v>
      </c>
      <c r="D18" s="481">
        <f t="shared" si="3"/>
        <v>-1.7817371937639199</v>
      </c>
      <c r="E18" s="481">
        <f t="shared" si="3"/>
        <v>1.1494252873563218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1.3806706114398422</v>
      </c>
      <c r="C19" s="480">
        <f>'Tabelle 3.3'!J16</f>
        <v>-12.646370023419204</v>
      </c>
      <c r="D19" s="481">
        <f t="shared" si="3"/>
        <v>1.3806706114398422</v>
      </c>
      <c r="E19" s="481">
        <f t="shared" si="3"/>
        <v>-12.646370023419204</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-3.0363697030363697</v>
      </c>
      <c r="C20" s="480">
        <f>'Tabelle 3.3'!J17</f>
        <v>0.93457943925233644</v>
      </c>
      <c r="D20" s="481">
        <f t="shared" si="3"/>
        <v>-3.0363697030363697</v>
      </c>
      <c r="E20" s="481">
        <f t="shared" si="3"/>
        <v>0.93457943925233644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4.8962462112380507</v>
      </c>
      <c r="C21" s="480">
        <f>'Tabelle 3.3'!J18</f>
        <v>3.5502958579881656</v>
      </c>
      <c r="D21" s="481">
        <f t="shared" si="3"/>
        <v>4.8962462112380507</v>
      </c>
      <c r="E21" s="481">
        <f t="shared" si="3"/>
        <v>3.5502958579881656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-3.3279734931540221</v>
      </c>
      <c r="C22" s="480">
        <f>'Tabelle 3.3'!J19</f>
        <v>-0.41429311237700672</v>
      </c>
      <c r="D22" s="481">
        <f t="shared" si="3"/>
        <v>-3.3279734931540221</v>
      </c>
      <c r="E22" s="481">
        <f t="shared" si="3"/>
        <v>-0.41429311237700672</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3.8798022061620387</v>
      </c>
      <c r="C23" s="480">
        <f>'Tabelle 3.3'!J20</f>
        <v>-8.2392776523702036</v>
      </c>
      <c r="D23" s="481">
        <f t="shared" si="3"/>
        <v>3.8798022061620387</v>
      </c>
      <c r="E23" s="481">
        <f t="shared" si="3"/>
        <v>-8.2392776523702036</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-0.50282840980515398</v>
      </c>
      <c r="C24" s="480">
        <f>'Tabelle 3.3'!J21</f>
        <v>-14.435146443514645</v>
      </c>
      <c r="D24" s="481">
        <f t="shared" si="3"/>
        <v>-0.50282840980515398</v>
      </c>
      <c r="E24" s="481">
        <f t="shared" si="3"/>
        <v>-14.435146443514645</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4.8993875765529307</v>
      </c>
      <c r="C25" s="480">
        <f>'Tabelle 3.3'!J22</f>
        <v>0.70175438596491224</v>
      </c>
      <c r="D25" s="481">
        <f t="shared" si="3"/>
        <v>4.8993875765529307</v>
      </c>
      <c r="E25" s="481">
        <f t="shared" si="3"/>
        <v>0.70175438596491224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1.4813843733613006</v>
      </c>
      <c r="C26" s="480">
        <f>'Tabelle 3.3'!J23</f>
        <v>-4.7619047619047619</v>
      </c>
      <c r="D26" s="481">
        <f t="shared" si="3"/>
        <v>1.4813843733613006</v>
      </c>
      <c r="E26" s="481">
        <f t="shared" si="3"/>
        <v>-4.7619047619047619</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5.0362976406533573</v>
      </c>
      <c r="C27" s="480">
        <f>'Tabelle 3.3'!J24</f>
        <v>-1.7800091282519397</v>
      </c>
      <c r="D27" s="481">
        <f t="shared" si="3"/>
        <v>5.0362976406533573</v>
      </c>
      <c r="E27" s="481">
        <f t="shared" si="3"/>
        <v>-1.7800091282519397</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2.891976183725546</v>
      </c>
      <c r="C28" s="480">
        <f>'Tabelle 3.3'!J25</f>
        <v>1.6949152542372881</v>
      </c>
      <c r="D28" s="481">
        <f t="shared" si="3"/>
        <v>2.891976183725546</v>
      </c>
      <c r="E28" s="481">
        <f t="shared" si="3"/>
        <v>1.6949152542372881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-11.478910838227442</v>
      </c>
      <c r="C29" s="480">
        <f>'Tabelle 3.3'!J26</f>
        <v>15.942028985507246</v>
      </c>
      <c r="D29" s="481">
        <f t="shared" si="3"/>
        <v>-11.478910838227442</v>
      </c>
      <c r="E29" s="481">
        <f t="shared" si="3"/>
        <v>15.942028985507246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4.9733759318423854</v>
      </c>
      <c r="C30" s="480">
        <f>'Tabelle 3.3'!J27</f>
        <v>-3.7037037037037037</v>
      </c>
      <c r="D30" s="481">
        <f t="shared" si="3"/>
        <v>4.9733759318423854</v>
      </c>
      <c r="E30" s="481">
        <f t="shared" si="3"/>
        <v>-3.7037037037037037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3.0552291421856639</v>
      </c>
      <c r="C31" s="480">
        <f>'Tabelle 3.3'!J28</f>
        <v>3.6082474226804124</v>
      </c>
      <c r="D31" s="481">
        <f t="shared" si="3"/>
        <v>3.0552291421856639</v>
      </c>
      <c r="E31" s="481">
        <f t="shared" si="3"/>
        <v>3.6082474226804124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3.0170846964740092</v>
      </c>
      <c r="C32" s="480">
        <f>'Tabelle 3.3'!J29</f>
        <v>-0.77821011673151752</v>
      </c>
      <c r="D32" s="481">
        <f t="shared" si="3"/>
        <v>3.0170846964740092</v>
      </c>
      <c r="E32" s="481">
        <f t="shared" si="3"/>
        <v>-0.77821011673151752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3.6802890042899072</v>
      </c>
      <c r="C33" s="480">
        <f>'Tabelle 3.3'!J30</f>
        <v>5.4860442733397496</v>
      </c>
      <c r="D33" s="481">
        <f t="shared" si="3"/>
        <v>3.6802890042899072</v>
      </c>
      <c r="E33" s="481">
        <f t="shared" si="3"/>
        <v>5.4860442733397496</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1.8480492813141685</v>
      </c>
      <c r="C34" s="480">
        <f>'Tabelle 3.3'!J31</f>
        <v>-2.6391752577319587</v>
      </c>
      <c r="D34" s="481">
        <f t="shared" si="3"/>
        <v>1.8480492813141685</v>
      </c>
      <c r="E34" s="481">
        <f t="shared" si="3"/>
        <v>-2.6391752577319587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0.95238095238095233</v>
      </c>
      <c r="C37" s="480">
        <f>'Tabelle 3.3'!J34</f>
        <v>3.225806451612903</v>
      </c>
      <c r="D37" s="481">
        <f t="shared" si="3"/>
        <v>0.95238095238095233</v>
      </c>
      <c r="E37" s="481">
        <f t="shared" si="3"/>
        <v>3.225806451612903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1.0055570256681661</v>
      </c>
      <c r="C38" s="480">
        <f>'Tabelle 3.3'!J35</f>
        <v>-0.77177508269018746</v>
      </c>
      <c r="D38" s="481">
        <f t="shared" si="3"/>
        <v>1.0055570256681661</v>
      </c>
      <c r="E38" s="481">
        <f t="shared" si="3"/>
        <v>-0.77177508269018746</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1.6491994011223241</v>
      </c>
      <c r="C39" s="480">
        <f>'Tabelle 3.3'!J36</f>
        <v>-1.9333812075346628</v>
      </c>
      <c r="D39" s="481">
        <f t="shared" si="3"/>
        <v>1.6491994011223241</v>
      </c>
      <c r="E39" s="481">
        <f t="shared" si="3"/>
        <v>-1.9333812075346628</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1.6491994011223241</v>
      </c>
      <c r="C45" s="480">
        <f>'Tabelle 3.3'!J36</f>
        <v>-1.9333812075346628</v>
      </c>
      <c r="D45" s="481">
        <f t="shared" si="3"/>
        <v>1.6491994011223241</v>
      </c>
      <c r="E45" s="481">
        <f t="shared" si="3"/>
        <v>-1.9333812075346628</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90660</v>
      </c>
      <c r="C51" s="487">
        <v>11727</v>
      </c>
      <c r="D51" s="487">
        <v>7150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90928</v>
      </c>
      <c r="C52" s="487">
        <v>12055</v>
      </c>
      <c r="D52" s="487">
        <v>7274</v>
      </c>
      <c r="E52" s="488">
        <f t="shared" ref="E52:G70" si="11">IF($A$51=37802,IF(COUNTBLANK(B$51:B$70)&gt;0,#N/A,B52/B$51*100),IF(COUNTBLANK(B$51:B$75)&gt;0,#N/A,B52/B$51*100))</f>
        <v>100.29560997132143</v>
      </c>
      <c r="F52" s="488">
        <f t="shared" si="11"/>
        <v>102.7969642704869</v>
      </c>
      <c r="G52" s="488">
        <f t="shared" si="11"/>
        <v>101.73426573426573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92122</v>
      </c>
      <c r="C53" s="487">
        <v>11940</v>
      </c>
      <c r="D53" s="487">
        <v>7446</v>
      </c>
      <c r="E53" s="488">
        <f t="shared" si="11"/>
        <v>101.61261857489521</v>
      </c>
      <c r="F53" s="488">
        <f t="shared" si="11"/>
        <v>101.8163213097979</v>
      </c>
      <c r="G53" s="488">
        <f t="shared" si="11"/>
        <v>104.13986013986015</v>
      </c>
      <c r="H53" s="489">
        <f>IF(ISERROR(L53)=TRUE,IF(MONTH(A53)=MONTH(MAX(A$51:A$75)),A53,""),"")</f>
        <v>41883</v>
      </c>
      <c r="I53" s="488">
        <f t="shared" si="12"/>
        <v>101.61261857489521</v>
      </c>
      <c r="J53" s="488">
        <f t="shared" si="10"/>
        <v>101.8163213097979</v>
      </c>
      <c r="K53" s="488">
        <f t="shared" si="10"/>
        <v>104.13986013986015</v>
      </c>
      <c r="L53" s="488" t="e">
        <f t="shared" si="13"/>
        <v>#N/A</v>
      </c>
    </row>
    <row r="54" spans="1:14" ht="15" customHeight="1" x14ac:dyDescent="0.2">
      <c r="A54" s="490" t="s">
        <v>462</v>
      </c>
      <c r="B54" s="487">
        <v>92243</v>
      </c>
      <c r="C54" s="487">
        <v>11984</v>
      </c>
      <c r="D54" s="487">
        <v>7503</v>
      </c>
      <c r="E54" s="488">
        <f t="shared" si="11"/>
        <v>101.74608427090229</v>
      </c>
      <c r="F54" s="488">
        <f t="shared" si="11"/>
        <v>102.19152383388762</v>
      </c>
      <c r="G54" s="488">
        <f t="shared" si="11"/>
        <v>104.93706293706293</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92827</v>
      </c>
      <c r="C55" s="487">
        <v>11609</v>
      </c>
      <c r="D55" s="487">
        <v>7350</v>
      </c>
      <c r="E55" s="488">
        <f t="shared" si="11"/>
        <v>102.39024928303553</v>
      </c>
      <c r="F55" s="488">
        <f t="shared" si="11"/>
        <v>98.993775049032152</v>
      </c>
      <c r="G55" s="488">
        <f t="shared" si="11"/>
        <v>102.79720279720279</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93642</v>
      </c>
      <c r="C56" s="487">
        <v>11847</v>
      </c>
      <c r="D56" s="487">
        <v>7548</v>
      </c>
      <c r="E56" s="488">
        <f t="shared" si="11"/>
        <v>103.28921244209133</v>
      </c>
      <c r="F56" s="488">
        <f t="shared" si="11"/>
        <v>101.02327961115374</v>
      </c>
      <c r="G56" s="488">
        <f t="shared" si="11"/>
        <v>105.56643356643356</v>
      </c>
      <c r="H56" s="489" t="str">
        <f t="shared" si="14"/>
        <v/>
      </c>
      <c r="I56" s="488" t="str">
        <f t="shared" si="12"/>
        <v/>
      </c>
      <c r="J56" s="488" t="str">
        <f t="shared" si="10"/>
        <v/>
      </c>
      <c r="K56" s="488" t="str">
        <f t="shared" si="10"/>
        <v/>
      </c>
      <c r="L56" s="488" t="e">
        <f t="shared" si="13"/>
        <v>#N/A</v>
      </c>
    </row>
    <row r="57" spans="1:14" ht="15" customHeight="1" x14ac:dyDescent="0.2">
      <c r="A57" s="490">
        <v>42248</v>
      </c>
      <c r="B57" s="487">
        <v>95444</v>
      </c>
      <c r="C57" s="487">
        <v>11682</v>
      </c>
      <c r="D57" s="487">
        <v>7810</v>
      </c>
      <c r="E57" s="488">
        <f t="shared" si="11"/>
        <v>105.27685859254356</v>
      </c>
      <c r="F57" s="488">
        <f t="shared" si="11"/>
        <v>99.616270145817339</v>
      </c>
      <c r="G57" s="488">
        <f t="shared" si="11"/>
        <v>109.23076923076923</v>
      </c>
      <c r="H57" s="489">
        <f t="shared" si="14"/>
        <v>42248</v>
      </c>
      <c r="I57" s="488">
        <f t="shared" si="12"/>
        <v>105.27685859254356</v>
      </c>
      <c r="J57" s="488">
        <f t="shared" si="10"/>
        <v>99.616270145817339</v>
      </c>
      <c r="K57" s="488">
        <f t="shared" si="10"/>
        <v>109.23076923076923</v>
      </c>
      <c r="L57" s="488" t="e">
        <f t="shared" si="13"/>
        <v>#N/A</v>
      </c>
    </row>
    <row r="58" spans="1:14" ht="15" customHeight="1" x14ac:dyDescent="0.2">
      <c r="A58" s="490" t="s">
        <v>465</v>
      </c>
      <c r="B58" s="487">
        <v>95730</v>
      </c>
      <c r="C58" s="487">
        <v>11751</v>
      </c>
      <c r="D58" s="487">
        <v>7843</v>
      </c>
      <c r="E58" s="488">
        <f t="shared" si="11"/>
        <v>105.59232296492389</v>
      </c>
      <c r="F58" s="488">
        <f t="shared" si="11"/>
        <v>100.20465592223076</v>
      </c>
      <c r="G58" s="488">
        <f t="shared" si="11"/>
        <v>109.69230769230769</v>
      </c>
      <c r="H58" s="489" t="str">
        <f t="shared" si="14"/>
        <v/>
      </c>
      <c r="I58" s="488" t="str">
        <f t="shared" si="12"/>
        <v/>
      </c>
      <c r="J58" s="488" t="str">
        <f t="shared" si="10"/>
        <v/>
      </c>
      <c r="K58" s="488" t="str">
        <f t="shared" si="10"/>
        <v/>
      </c>
      <c r="L58" s="488" t="e">
        <f t="shared" si="13"/>
        <v>#N/A</v>
      </c>
    </row>
    <row r="59" spans="1:14" ht="15" customHeight="1" x14ac:dyDescent="0.2">
      <c r="A59" s="490" t="s">
        <v>466</v>
      </c>
      <c r="B59" s="487">
        <v>95746</v>
      </c>
      <c r="C59" s="487">
        <v>11679</v>
      </c>
      <c r="D59" s="487">
        <v>7956</v>
      </c>
      <c r="E59" s="488">
        <f t="shared" si="11"/>
        <v>105.60997132142069</v>
      </c>
      <c r="F59" s="488">
        <f t="shared" si="11"/>
        <v>99.590688155538501</v>
      </c>
      <c r="G59" s="488">
        <f t="shared" si="11"/>
        <v>111.27272727272728</v>
      </c>
      <c r="H59" s="489" t="str">
        <f t="shared" si="14"/>
        <v/>
      </c>
      <c r="I59" s="488" t="str">
        <f t="shared" si="12"/>
        <v/>
      </c>
      <c r="J59" s="488" t="str">
        <f t="shared" si="10"/>
        <v/>
      </c>
      <c r="K59" s="488" t="str">
        <f t="shared" si="10"/>
        <v/>
      </c>
      <c r="L59" s="488" t="e">
        <f t="shared" si="13"/>
        <v>#N/A</v>
      </c>
    </row>
    <row r="60" spans="1:14" ht="15" customHeight="1" x14ac:dyDescent="0.2">
      <c r="A60" s="490" t="s">
        <v>467</v>
      </c>
      <c r="B60" s="487">
        <v>95567</v>
      </c>
      <c r="C60" s="487">
        <v>11957</v>
      </c>
      <c r="D60" s="487">
        <v>8073</v>
      </c>
      <c r="E60" s="488">
        <f t="shared" si="11"/>
        <v>105.41253033311273</v>
      </c>
      <c r="F60" s="488">
        <f t="shared" si="11"/>
        <v>101.96128592137801</v>
      </c>
      <c r="G60" s="488">
        <f t="shared" si="11"/>
        <v>112.90909090909092</v>
      </c>
      <c r="H60" s="489" t="str">
        <f t="shared" si="14"/>
        <v/>
      </c>
      <c r="I60" s="488" t="str">
        <f t="shared" si="12"/>
        <v/>
      </c>
      <c r="J60" s="488" t="str">
        <f t="shared" si="10"/>
        <v/>
      </c>
      <c r="K60" s="488" t="str">
        <f t="shared" si="10"/>
        <v/>
      </c>
      <c r="L60" s="488" t="e">
        <f t="shared" si="13"/>
        <v>#N/A</v>
      </c>
    </row>
    <row r="61" spans="1:14" ht="15" customHeight="1" x14ac:dyDescent="0.2">
      <c r="A61" s="490">
        <v>42614</v>
      </c>
      <c r="B61" s="487">
        <v>96127</v>
      </c>
      <c r="C61" s="487">
        <v>11732</v>
      </c>
      <c r="D61" s="487">
        <v>8269</v>
      </c>
      <c r="E61" s="488">
        <f t="shared" si="11"/>
        <v>106.03022281050076</v>
      </c>
      <c r="F61" s="488">
        <f t="shared" si="11"/>
        <v>100.04263665046473</v>
      </c>
      <c r="G61" s="488">
        <f t="shared" si="11"/>
        <v>115.65034965034965</v>
      </c>
      <c r="H61" s="489">
        <f t="shared" si="14"/>
        <v>42614</v>
      </c>
      <c r="I61" s="488">
        <f t="shared" si="12"/>
        <v>106.03022281050076</v>
      </c>
      <c r="J61" s="488">
        <f t="shared" si="10"/>
        <v>100.04263665046473</v>
      </c>
      <c r="K61" s="488">
        <f t="shared" si="10"/>
        <v>115.65034965034965</v>
      </c>
      <c r="L61" s="488" t="e">
        <f t="shared" si="13"/>
        <v>#N/A</v>
      </c>
    </row>
    <row r="62" spans="1:14" ht="15" customHeight="1" x14ac:dyDescent="0.2">
      <c r="A62" s="490" t="s">
        <v>468</v>
      </c>
      <c r="B62" s="487">
        <v>96385</v>
      </c>
      <c r="C62" s="487">
        <v>11742</v>
      </c>
      <c r="D62" s="487">
        <v>8366</v>
      </c>
      <c r="E62" s="488">
        <f t="shared" si="11"/>
        <v>106.3148025590117</v>
      </c>
      <c r="F62" s="488">
        <f t="shared" si="11"/>
        <v>100.12790995139423</v>
      </c>
      <c r="G62" s="488">
        <f t="shared" si="11"/>
        <v>117.006993006993</v>
      </c>
      <c r="H62" s="489" t="str">
        <f t="shared" si="14"/>
        <v/>
      </c>
      <c r="I62" s="488" t="str">
        <f t="shared" si="12"/>
        <v/>
      </c>
      <c r="J62" s="488" t="str">
        <f t="shared" si="10"/>
        <v/>
      </c>
      <c r="K62" s="488" t="str">
        <f t="shared" si="10"/>
        <v/>
      </c>
      <c r="L62" s="488" t="e">
        <f t="shared" si="13"/>
        <v>#N/A</v>
      </c>
    </row>
    <row r="63" spans="1:14" ht="15" customHeight="1" x14ac:dyDescent="0.2">
      <c r="A63" s="490" t="s">
        <v>469</v>
      </c>
      <c r="B63" s="487">
        <v>96939</v>
      </c>
      <c r="C63" s="487">
        <v>11611</v>
      </c>
      <c r="D63" s="487">
        <v>8316</v>
      </c>
      <c r="E63" s="488">
        <f t="shared" si="11"/>
        <v>106.92587690271343</v>
      </c>
      <c r="F63" s="488">
        <f t="shared" si="11"/>
        <v>99.010829709218044</v>
      </c>
      <c r="G63" s="488">
        <f t="shared" si="11"/>
        <v>116.30769230769231</v>
      </c>
      <c r="H63" s="489" t="str">
        <f t="shared" si="14"/>
        <v/>
      </c>
      <c r="I63" s="488" t="str">
        <f t="shared" si="12"/>
        <v/>
      </c>
      <c r="J63" s="488" t="str">
        <f t="shared" si="10"/>
        <v/>
      </c>
      <c r="K63" s="488" t="str">
        <f t="shared" si="10"/>
        <v/>
      </c>
      <c r="L63" s="488" t="e">
        <f t="shared" si="13"/>
        <v>#N/A</v>
      </c>
    </row>
    <row r="64" spans="1:14" ht="15" customHeight="1" x14ac:dyDescent="0.2">
      <c r="A64" s="490" t="s">
        <v>470</v>
      </c>
      <c r="B64" s="487">
        <v>98424</v>
      </c>
      <c r="C64" s="487">
        <v>11817</v>
      </c>
      <c r="D64" s="487">
        <v>8374</v>
      </c>
      <c r="E64" s="488">
        <f t="shared" si="11"/>
        <v>108.5638649900728</v>
      </c>
      <c r="F64" s="488">
        <f t="shared" si="11"/>
        <v>100.76745970836531</v>
      </c>
      <c r="G64" s="488">
        <f t="shared" si="11"/>
        <v>117.11888111888112</v>
      </c>
      <c r="H64" s="489" t="str">
        <f t="shared" si="14"/>
        <v/>
      </c>
      <c r="I64" s="488" t="str">
        <f t="shared" si="12"/>
        <v/>
      </c>
      <c r="J64" s="488" t="str">
        <f t="shared" si="10"/>
        <v/>
      </c>
      <c r="K64" s="488" t="str">
        <f t="shared" si="10"/>
        <v/>
      </c>
      <c r="L64" s="488" t="e">
        <f t="shared" si="13"/>
        <v>#N/A</v>
      </c>
    </row>
    <row r="65" spans="1:12" ht="15" customHeight="1" x14ac:dyDescent="0.2">
      <c r="A65" s="490">
        <v>42979</v>
      </c>
      <c r="B65" s="487">
        <v>99418</v>
      </c>
      <c r="C65" s="487">
        <v>11631</v>
      </c>
      <c r="D65" s="487">
        <v>8389</v>
      </c>
      <c r="E65" s="488">
        <f t="shared" si="11"/>
        <v>109.66026913743659</v>
      </c>
      <c r="F65" s="488">
        <f t="shared" si="11"/>
        <v>99.181376311077003</v>
      </c>
      <c r="G65" s="488">
        <f t="shared" si="11"/>
        <v>117.32867132867133</v>
      </c>
      <c r="H65" s="489">
        <f t="shared" si="14"/>
        <v>42979</v>
      </c>
      <c r="I65" s="488">
        <f t="shared" si="12"/>
        <v>109.66026913743659</v>
      </c>
      <c r="J65" s="488">
        <f t="shared" si="10"/>
        <v>99.181376311077003</v>
      </c>
      <c r="K65" s="488">
        <f t="shared" si="10"/>
        <v>117.32867132867133</v>
      </c>
      <c r="L65" s="488" t="e">
        <f t="shared" si="13"/>
        <v>#N/A</v>
      </c>
    </row>
    <row r="66" spans="1:12" ht="15" customHeight="1" x14ac:dyDescent="0.2">
      <c r="A66" s="490" t="s">
        <v>471</v>
      </c>
      <c r="B66" s="487">
        <v>99426</v>
      </c>
      <c r="C66" s="487">
        <v>11575</v>
      </c>
      <c r="D66" s="487">
        <v>8342</v>
      </c>
      <c r="E66" s="488">
        <f t="shared" si="11"/>
        <v>109.66909331568498</v>
      </c>
      <c r="F66" s="488">
        <f t="shared" si="11"/>
        <v>98.703845825871923</v>
      </c>
      <c r="G66" s="488">
        <f t="shared" si="11"/>
        <v>116.67132867132868</v>
      </c>
      <c r="H66" s="489" t="str">
        <f t="shared" si="14"/>
        <v/>
      </c>
      <c r="I66" s="488" t="str">
        <f t="shared" si="12"/>
        <v/>
      </c>
      <c r="J66" s="488" t="str">
        <f t="shared" si="10"/>
        <v/>
      </c>
      <c r="K66" s="488" t="str">
        <f t="shared" si="10"/>
        <v/>
      </c>
      <c r="L66" s="488" t="e">
        <f t="shared" si="13"/>
        <v>#N/A</v>
      </c>
    </row>
    <row r="67" spans="1:12" ht="15" customHeight="1" x14ac:dyDescent="0.2">
      <c r="A67" s="490" t="s">
        <v>472</v>
      </c>
      <c r="B67" s="487">
        <v>99680</v>
      </c>
      <c r="C67" s="487">
        <v>11454</v>
      </c>
      <c r="D67" s="487">
        <v>8207</v>
      </c>
      <c r="E67" s="488">
        <f t="shared" si="11"/>
        <v>109.9492609750717</v>
      </c>
      <c r="F67" s="488">
        <f t="shared" si="11"/>
        <v>97.672038884625223</v>
      </c>
      <c r="G67" s="488">
        <f t="shared" si="11"/>
        <v>114.78321678321679</v>
      </c>
      <c r="H67" s="489" t="str">
        <f t="shared" si="14"/>
        <v/>
      </c>
      <c r="I67" s="488" t="str">
        <f t="shared" si="12"/>
        <v/>
      </c>
      <c r="J67" s="488" t="str">
        <f t="shared" si="12"/>
        <v/>
      </c>
      <c r="K67" s="488" t="str">
        <f t="shared" si="12"/>
        <v/>
      </c>
      <c r="L67" s="488" t="e">
        <f t="shared" si="13"/>
        <v>#N/A</v>
      </c>
    </row>
    <row r="68" spans="1:12" ht="15" customHeight="1" x14ac:dyDescent="0.2">
      <c r="A68" s="490" t="s">
        <v>473</v>
      </c>
      <c r="B68" s="487">
        <v>99914</v>
      </c>
      <c r="C68" s="487">
        <v>11665</v>
      </c>
      <c r="D68" s="487">
        <v>8437</v>
      </c>
      <c r="E68" s="488">
        <f t="shared" si="11"/>
        <v>110.20736818883741</v>
      </c>
      <c r="F68" s="488">
        <f t="shared" si="11"/>
        <v>99.471305534237231</v>
      </c>
      <c r="G68" s="488">
        <f t="shared" si="11"/>
        <v>118</v>
      </c>
      <c r="H68" s="489" t="str">
        <f t="shared" si="14"/>
        <v/>
      </c>
      <c r="I68" s="488" t="str">
        <f t="shared" si="12"/>
        <v/>
      </c>
      <c r="J68" s="488" t="str">
        <f t="shared" si="12"/>
        <v/>
      </c>
      <c r="K68" s="488" t="str">
        <f t="shared" si="12"/>
        <v/>
      </c>
      <c r="L68" s="488" t="e">
        <f t="shared" si="13"/>
        <v>#N/A</v>
      </c>
    </row>
    <row r="69" spans="1:12" ht="15" customHeight="1" x14ac:dyDescent="0.2">
      <c r="A69" s="490">
        <v>43344</v>
      </c>
      <c r="B69" s="487">
        <v>101671</v>
      </c>
      <c r="C69" s="487">
        <v>11438</v>
      </c>
      <c r="D69" s="487">
        <v>8751</v>
      </c>
      <c r="E69" s="488">
        <f t="shared" si="11"/>
        <v>112.14537833664239</v>
      </c>
      <c r="F69" s="488">
        <f t="shared" si="11"/>
        <v>97.535601603138062</v>
      </c>
      <c r="G69" s="488">
        <f t="shared" si="11"/>
        <v>122.39160839160839</v>
      </c>
      <c r="H69" s="489">
        <f t="shared" si="14"/>
        <v>43344</v>
      </c>
      <c r="I69" s="488">
        <f t="shared" si="12"/>
        <v>112.14537833664239</v>
      </c>
      <c r="J69" s="488">
        <f t="shared" si="12"/>
        <v>97.535601603138062</v>
      </c>
      <c r="K69" s="488">
        <f t="shared" si="12"/>
        <v>122.39160839160839</v>
      </c>
      <c r="L69" s="488" t="e">
        <f t="shared" si="13"/>
        <v>#N/A</v>
      </c>
    </row>
    <row r="70" spans="1:12" ht="15" customHeight="1" x14ac:dyDescent="0.2">
      <c r="A70" s="490" t="s">
        <v>474</v>
      </c>
      <c r="B70" s="487">
        <v>102122</v>
      </c>
      <c r="C70" s="487">
        <v>11345</v>
      </c>
      <c r="D70" s="487">
        <v>8808</v>
      </c>
      <c r="E70" s="488">
        <f t="shared" si="11"/>
        <v>112.64284138539597</v>
      </c>
      <c r="F70" s="488">
        <f t="shared" si="11"/>
        <v>96.742559904493902</v>
      </c>
      <c r="G70" s="488">
        <f t="shared" si="11"/>
        <v>123.1888111888112</v>
      </c>
      <c r="H70" s="489" t="str">
        <f t="shared" si="14"/>
        <v/>
      </c>
      <c r="I70" s="488" t="str">
        <f t="shared" si="12"/>
        <v/>
      </c>
      <c r="J70" s="488" t="str">
        <f t="shared" si="12"/>
        <v/>
      </c>
      <c r="K70" s="488" t="str">
        <f t="shared" si="12"/>
        <v/>
      </c>
      <c r="L70" s="488" t="e">
        <f t="shared" si="13"/>
        <v>#N/A</v>
      </c>
    </row>
    <row r="71" spans="1:12" ht="15" customHeight="1" x14ac:dyDescent="0.2">
      <c r="A71" s="490" t="s">
        <v>475</v>
      </c>
      <c r="B71" s="487">
        <v>102824</v>
      </c>
      <c r="C71" s="487">
        <v>11292</v>
      </c>
      <c r="D71" s="487">
        <v>8749</v>
      </c>
      <c r="E71" s="491">
        <f t="shared" ref="E71:G75" si="15">IF($A$51=37802,IF(COUNTBLANK(B$51:B$70)&gt;0,#N/A,IF(ISBLANK(B71)=FALSE,B71/B$51*100,#N/A)),IF(COUNTBLANK(B$51:B$75)&gt;0,#N/A,B71/B$51*100))</f>
        <v>113.41716302669313</v>
      </c>
      <c r="F71" s="491">
        <f t="shared" si="15"/>
        <v>96.29061140956766</v>
      </c>
      <c r="G71" s="491">
        <f t="shared" si="15"/>
        <v>122.36363636363636</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102385</v>
      </c>
      <c r="C72" s="487">
        <v>11612</v>
      </c>
      <c r="D72" s="487">
        <v>8881</v>
      </c>
      <c r="E72" s="491">
        <f t="shared" si="15"/>
        <v>112.93293624531215</v>
      </c>
      <c r="F72" s="491">
        <f t="shared" si="15"/>
        <v>99.019357039310989</v>
      </c>
      <c r="G72" s="491">
        <f t="shared" si="15"/>
        <v>124.20979020979021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104265</v>
      </c>
      <c r="C73" s="487">
        <v>11337</v>
      </c>
      <c r="D73" s="487">
        <v>9109</v>
      </c>
      <c r="E73" s="491">
        <f t="shared" si="15"/>
        <v>115.00661813368632</v>
      </c>
      <c r="F73" s="491">
        <f t="shared" si="15"/>
        <v>96.674341263750321</v>
      </c>
      <c r="G73" s="491">
        <f t="shared" si="15"/>
        <v>127.3986013986014</v>
      </c>
      <c r="H73" s="492">
        <f>IF(A$51=37802,IF(ISERROR(L73)=TRUE,IF(ISBLANK(A73)=FALSE,IF(MONTH(A73)=MONTH(MAX(A$51:A$75)),A73,""),""),""),IF(ISERROR(L73)=TRUE,IF(MONTH(A73)=MONTH(MAX(A$51:A$75)),A73,""),""))</f>
        <v>43709</v>
      </c>
      <c r="I73" s="488">
        <f t="shared" si="12"/>
        <v>115.00661813368632</v>
      </c>
      <c r="J73" s="488">
        <f t="shared" si="12"/>
        <v>96.674341263750321</v>
      </c>
      <c r="K73" s="488">
        <f t="shared" si="12"/>
        <v>127.3986013986014</v>
      </c>
      <c r="L73" s="488" t="e">
        <f t="shared" si="13"/>
        <v>#N/A</v>
      </c>
    </row>
    <row r="74" spans="1:12" ht="15" customHeight="1" x14ac:dyDescent="0.2">
      <c r="A74" s="490" t="s">
        <v>477</v>
      </c>
      <c r="B74" s="487">
        <v>104146</v>
      </c>
      <c r="C74" s="487">
        <v>11418</v>
      </c>
      <c r="D74" s="487">
        <v>9150</v>
      </c>
      <c r="E74" s="491">
        <f t="shared" si="15"/>
        <v>114.87535848224135</v>
      </c>
      <c r="F74" s="491">
        <f t="shared" si="15"/>
        <v>97.365055001279103</v>
      </c>
      <c r="G74" s="491">
        <f t="shared" si="15"/>
        <v>127.97202797202797</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104421</v>
      </c>
      <c r="C75" s="493">
        <v>10842</v>
      </c>
      <c r="D75" s="493">
        <v>8839</v>
      </c>
      <c r="E75" s="491">
        <f t="shared" si="15"/>
        <v>115.17868960953011</v>
      </c>
      <c r="F75" s="491">
        <f t="shared" si="15"/>
        <v>92.453312867741104</v>
      </c>
      <c r="G75" s="491">
        <f t="shared" si="15"/>
        <v>123.62237762237763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115.00661813368632</v>
      </c>
      <c r="J77" s="488">
        <f>IF(J75&lt;&gt;"",J75,IF(J74&lt;&gt;"",J74,IF(J73&lt;&gt;"",J73,IF(J72&lt;&gt;"",J72,IF(J71&lt;&gt;"",J71,IF(J70&lt;&gt;"",J70,""))))))</f>
        <v>96.674341263750321</v>
      </c>
      <c r="K77" s="488">
        <f>IF(K75&lt;&gt;"",K75,IF(K74&lt;&gt;"",K74,IF(K73&lt;&gt;"",K73,IF(K72&lt;&gt;"",K72,IF(K71&lt;&gt;"",K71,IF(K70&lt;&gt;"",K70,""))))))</f>
        <v>127.3986013986014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+15,0%</v>
      </c>
      <c r="J79" s="488" t="str">
        <f>"GeB - ausschließlich: "&amp;IF(J77&gt;100,"+","")&amp;TEXT(J77-100,"0,0")&amp;"%"</f>
        <v>GeB - ausschließlich: -3,3%</v>
      </c>
      <c r="K79" s="488" t="str">
        <f>"GeB - im Nebenjob: "&amp;IF(K77&gt;100,"+","")&amp;TEXT(K77-100,"0,0")&amp;"%"</f>
        <v>GeB - im Nebenjob: +27,4%</v>
      </c>
    </row>
    <row r="81" spans="9:9" ht="15" customHeight="1" x14ac:dyDescent="0.2">
      <c r="I81" s="488" t="str">
        <f>IF(ISERROR(HLOOKUP(1,I$78:K$79,2,FALSE)),"",HLOOKUP(1,I$78:K$79,2,FALSE))</f>
        <v>GeB - im Nebenjob: +27,4%</v>
      </c>
    </row>
    <row r="82" spans="9:9" ht="15" customHeight="1" x14ac:dyDescent="0.2">
      <c r="I82" s="488" t="str">
        <f>IF(ISERROR(HLOOKUP(2,I$78:K$79,2,FALSE)),"",HLOOKUP(2,I$78:K$79,2,FALSE))</f>
        <v>SvB: +15,0%</v>
      </c>
    </row>
    <row r="83" spans="9:9" ht="15" customHeight="1" x14ac:dyDescent="0.2">
      <c r="I83" s="488" t="str">
        <f>IF(ISERROR(HLOOKUP(3,I$78:K$79,2,FALSE)),"",HLOOKUP(3,I$78:K$79,2,FALSE))</f>
        <v>GeB - ausschließlich: -3,3%</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104421</v>
      </c>
      <c r="E12" s="114">
        <v>104146</v>
      </c>
      <c r="F12" s="114">
        <v>104265</v>
      </c>
      <c r="G12" s="114">
        <v>102385</v>
      </c>
      <c r="H12" s="114">
        <v>102824</v>
      </c>
      <c r="I12" s="115">
        <v>1597</v>
      </c>
      <c r="J12" s="116">
        <v>1.5531393449000233</v>
      </c>
      <c r="N12" s="117"/>
    </row>
    <row r="13" spans="1:15" s="110" customFormat="1" ht="13.5" customHeight="1" x14ac:dyDescent="0.2">
      <c r="A13" s="118" t="s">
        <v>105</v>
      </c>
      <c r="B13" s="119" t="s">
        <v>106</v>
      </c>
      <c r="C13" s="113">
        <v>55.503203378630737</v>
      </c>
      <c r="D13" s="114">
        <v>57957</v>
      </c>
      <c r="E13" s="114">
        <v>57863</v>
      </c>
      <c r="F13" s="114">
        <v>58163</v>
      </c>
      <c r="G13" s="114">
        <v>57093</v>
      </c>
      <c r="H13" s="114">
        <v>57416</v>
      </c>
      <c r="I13" s="115">
        <v>541</v>
      </c>
      <c r="J13" s="116">
        <v>0.94224606381496445</v>
      </c>
    </row>
    <row r="14" spans="1:15" s="110" customFormat="1" ht="13.5" customHeight="1" x14ac:dyDescent="0.2">
      <c r="A14" s="120"/>
      <c r="B14" s="119" t="s">
        <v>107</v>
      </c>
      <c r="C14" s="113">
        <v>44.496796621369263</v>
      </c>
      <c r="D14" s="114">
        <v>46464</v>
      </c>
      <c r="E14" s="114">
        <v>46283</v>
      </c>
      <c r="F14" s="114">
        <v>46102</v>
      </c>
      <c r="G14" s="114">
        <v>45292</v>
      </c>
      <c r="H14" s="114">
        <v>45408</v>
      </c>
      <c r="I14" s="115">
        <v>1056</v>
      </c>
      <c r="J14" s="116">
        <v>2.3255813953488373</v>
      </c>
    </row>
    <row r="15" spans="1:15" s="110" customFormat="1" ht="13.5" customHeight="1" x14ac:dyDescent="0.2">
      <c r="A15" s="118" t="s">
        <v>105</v>
      </c>
      <c r="B15" s="121" t="s">
        <v>108</v>
      </c>
      <c r="C15" s="113">
        <v>7.6038344777391522</v>
      </c>
      <c r="D15" s="114">
        <v>7940</v>
      </c>
      <c r="E15" s="114">
        <v>8092</v>
      </c>
      <c r="F15" s="114">
        <v>8195</v>
      </c>
      <c r="G15" s="114">
        <v>7500</v>
      </c>
      <c r="H15" s="114">
        <v>7703</v>
      </c>
      <c r="I15" s="115">
        <v>237</v>
      </c>
      <c r="J15" s="116">
        <v>3.0767233545371933</v>
      </c>
    </row>
    <row r="16" spans="1:15" s="110" customFormat="1" ht="13.5" customHeight="1" x14ac:dyDescent="0.2">
      <c r="A16" s="118"/>
      <c r="B16" s="121" t="s">
        <v>109</v>
      </c>
      <c r="C16" s="113">
        <v>73.109815075511634</v>
      </c>
      <c r="D16" s="114">
        <v>76342</v>
      </c>
      <c r="E16" s="114">
        <v>76206</v>
      </c>
      <c r="F16" s="114">
        <v>76510</v>
      </c>
      <c r="G16" s="114">
        <v>75831</v>
      </c>
      <c r="H16" s="114">
        <v>76231</v>
      </c>
      <c r="I16" s="115">
        <v>111</v>
      </c>
      <c r="J16" s="116">
        <v>0.14561005365271346</v>
      </c>
    </row>
    <row r="17" spans="1:10" s="110" customFormat="1" ht="13.5" customHeight="1" x14ac:dyDescent="0.2">
      <c r="A17" s="118"/>
      <c r="B17" s="121" t="s">
        <v>110</v>
      </c>
      <c r="C17" s="113">
        <v>18.122791392535984</v>
      </c>
      <c r="D17" s="114">
        <v>18924</v>
      </c>
      <c r="E17" s="114">
        <v>18640</v>
      </c>
      <c r="F17" s="114">
        <v>18371</v>
      </c>
      <c r="G17" s="114">
        <v>17899</v>
      </c>
      <c r="H17" s="114">
        <v>17792</v>
      </c>
      <c r="I17" s="115">
        <v>1132</v>
      </c>
      <c r="J17" s="116">
        <v>6.3624100719424463</v>
      </c>
    </row>
    <row r="18" spans="1:10" s="110" customFormat="1" ht="13.5" customHeight="1" x14ac:dyDescent="0.2">
      <c r="A18" s="120"/>
      <c r="B18" s="121" t="s">
        <v>111</v>
      </c>
      <c r="C18" s="113">
        <v>1.163559054213233</v>
      </c>
      <c r="D18" s="114">
        <v>1215</v>
      </c>
      <c r="E18" s="114">
        <v>1208</v>
      </c>
      <c r="F18" s="114">
        <v>1189</v>
      </c>
      <c r="G18" s="114">
        <v>1155</v>
      </c>
      <c r="H18" s="114">
        <v>1098</v>
      </c>
      <c r="I18" s="115">
        <v>117</v>
      </c>
      <c r="J18" s="116">
        <v>10.655737704918034</v>
      </c>
    </row>
    <row r="19" spans="1:10" s="110" customFormat="1" ht="13.5" customHeight="1" x14ac:dyDescent="0.2">
      <c r="A19" s="120"/>
      <c r="B19" s="121" t="s">
        <v>112</v>
      </c>
      <c r="C19" s="113">
        <v>0.35720784133459743</v>
      </c>
      <c r="D19" s="114">
        <v>373</v>
      </c>
      <c r="E19" s="114">
        <v>360</v>
      </c>
      <c r="F19" s="114">
        <v>373</v>
      </c>
      <c r="G19" s="114">
        <v>330</v>
      </c>
      <c r="H19" s="114">
        <v>294</v>
      </c>
      <c r="I19" s="115">
        <v>79</v>
      </c>
      <c r="J19" s="116">
        <v>26.870748299319729</v>
      </c>
    </row>
    <row r="20" spans="1:10" s="110" customFormat="1" ht="13.5" customHeight="1" x14ac:dyDescent="0.2">
      <c r="A20" s="118" t="s">
        <v>113</v>
      </c>
      <c r="B20" s="122" t="s">
        <v>114</v>
      </c>
      <c r="C20" s="113">
        <v>75.079725342603496</v>
      </c>
      <c r="D20" s="114">
        <v>78399</v>
      </c>
      <c r="E20" s="114">
        <v>78271</v>
      </c>
      <c r="F20" s="114">
        <v>78598</v>
      </c>
      <c r="G20" s="114">
        <v>76953</v>
      </c>
      <c r="H20" s="114">
        <v>77615</v>
      </c>
      <c r="I20" s="115">
        <v>784</v>
      </c>
      <c r="J20" s="116">
        <v>1.010114024350963</v>
      </c>
    </row>
    <row r="21" spans="1:10" s="110" customFormat="1" ht="13.5" customHeight="1" x14ac:dyDescent="0.2">
      <c r="A21" s="120"/>
      <c r="B21" s="122" t="s">
        <v>115</v>
      </c>
      <c r="C21" s="113">
        <v>24.920274657396501</v>
      </c>
      <c r="D21" s="114">
        <v>26022</v>
      </c>
      <c r="E21" s="114">
        <v>25875</v>
      </c>
      <c r="F21" s="114">
        <v>25667</v>
      </c>
      <c r="G21" s="114">
        <v>25432</v>
      </c>
      <c r="H21" s="114">
        <v>25209</v>
      </c>
      <c r="I21" s="115">
        <v>813</v>
      </c>
      <c r="J21" s="116">
        <v>3.2250386766630963</v>
      </c>
    </row>
    <row r="22" spans="1:10" s="110" customFormat="1" ht="13.5" customHeight="1" x14ac:dyDescent="0.2">
      <c r="A22" s="118" t="s">
        <v>113</v>
      </c>
      <c r="B22" s="122" t="s">
        <v>116</v>
      </c>
      <c r="C22" s="113">
        <v>79.337489585428216</v>
      </c>
      <c r="D22" s="114">
        <v>82845</v>
      </c>
      <c r="E22" s="114">
        <v>83142</v>
      </c>
      <c r="F22" s="114">
        <v>83257</v>
      </c>
      <c r="G22" s="114">
        <v>81783</v>
      </c>
      <c r="H22" s="114">
        <v>82693</v>
      </c>
      <c r="I22" s="115">
        <v>152</v>
      </c>
      <c r="J22" s="116">
        <v>0.18381241459373829</v>
      </c>
    </row>
    <row r="23" spans="1:10" s="110" customFormat="1" ht="13.5" customHeight="1" x14ac:dyDescent="0.2">
      <c r="A23" s="123"/>
      <c r="B23" s="124" t="s">
        <v>117</v>
      </c>
      <c r="C23" s="125">
        <v>20.576320855000432</v>
      </c>
      <c r="D23" s="114">
        <v>21486</v>
      </c>
      <c r="E23" s="114">
        <v>20918</v>
      </c>
      <c r="F23" s="114">
        <v>20917</v>
      </c>
      <c r="G23" s="114">
        <v>20511</v>
      </c>
      <c r="H23" s="114">
        <v>20037</v>
      </c>
      <c r="I23" s="115">
        <v>1449</v>
      </c>
      <c r="J23" s="116">
        <v>7.2316215002245849</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19681</v>
      </c>
      <c r="E26" s="114">
        <v>20568</v>
      </c>
      <c r="F26" s="114">
        <v>20446</v>
      </c>
      <c r="G26" s="114">
        <v>20493</v>
      </c>
      <c r="H26" s="140">
        <v>20041</v>
      </c>
      <c r="I26" s="115">
        <v>-360</v>
      </c>
      <c r="J26" s="116">
        <v>-1.7963175490244998</v>
      </c>
    </row>
    <row r="27" spans="1:10" s="110" customFormat="1" ht="13.5" customHeight="1" x14ac:dyDescent="0.2">
      <c r="A27" s="118" t="s">
        <v>105</v>
      </c>
      <c r="B27" s="119" t="s">
        <v>106</v>
      </c>
      <c r="C27" s="113">
        <v>41.608658096641427</v>
      </c>
      <c r="D27" s="115">
        <v>8189</v>
      </c>
      <c r="E27" s="114">
        <v>8584</v>
      </c>
      <c r="F27" s="114">
        <v>8527</v>
      </c>
      <c r="G27" s="114">
        <v>8492</v>
      </c>
      <c r="H27" s="140">
        <v>8283</v>
      </c>
      <c r="I27" s="115">
        <v>-94</v>
      </c>
      <c r="J27" s="116">
        <v>-1.1348545213087047</v>
      </c>
    </row>
    <row r="28" spans="1:10" s="110" customFormat="1" ht="13.5" customHeight="1" x14ac:dyDescent="0.2">
      <c r="A28" s="120"/>
      <c r="B28" s="119" t="s">
        <v>107</v>
      </c>
      <c r="C28" s="113">
        <v>58.391341903358573</v>
      </c>
      <c r="D28" s="115">
        <v>11492</v>
      </c>
      <c r="E28" s="114">
        <v>11984</v>
      </c>
      <c r="F28" s="114">
        <v>11919</v>
      </c>
      <c r="G28" s="114">
        <v>12001</v>
      </c>
      <c r="H28" s="140">
        <v>11758</v>
      </c>
      <c r="I28" s="115">
        <v>-266</v>
      </c>
      <c r="J28" s="116">
        <v>-2.26228950501786</v>
      </c>
    </row>
    <row r="29" spans="1:10" s="110" customFormat="1" ht="13.5" customHeight="1" x14ac:dyDescent="0.2">
      <c r="A29" s="118" t="s">
        <v>105</v>
      </c>
      <c r="B29" s="121" t="s">
        <v>108</v>
      </c>
      <c r="C29" s="113">
        <v>17.991971952644683</v>
      </c>
      <c r="D29" s="115">
        <v>3541</v>
      </c>
      <c r="E29" s="114">
        <v>3798</v>
      </c>
      <c r="F29" s="114">
        <v>3826</v>
      </c>
      <c r="G29" s="114">
        <v>3837</v>
      </c>
      <c r="H29" s="140">
        <v>3640</v>
      </c>
      <c r="I29" s="115">
        <v>-99</v>
      </c>
      <c r="J29" s="116">
        <v>-2.7197802197802199</v>
      </c>
    </row>
    <row r="30" spans="1:10" s="110" customFormat="1" ht="13.5" customHeight="1" x14ac:dyDescent="0.2">
      <c r="A30" s="118"/>
      <c r="B30" s="121" t="s">
        <v>109</v>
      </c>
      <c r="C30" s="113">
        <v>51.349016818251108</v>
      </c>
      <c r="D30" s="115">
        <v>10106</v>
      </c>
      <c r="E30" s="114">
        <v>10544</v>
      </c>
      <c r="F30" s="114">
        <v>10455</v>
      </c>
      <c r="G30" s="114">
        <v>10519</v>
      </c>
      <c r="H30" s="140">
        <v>10443</v>
      </c>
      <c r="I30" s="115">
        <v>-337</v>
      </c>
      <c r="J30" s="116">
        <v>-3.227042037728622</v>
      </c>
    </row>
    <row r="31" spans="1:10" s="110" customFormat="1" ht="13.5" customHeight="1" x14ac:dyDescent="0.2">
      <c r="A31" s="118"/>
      <c r="B31" s="121" t="s">
        <v>110</v>
      </c>
      <c r="C31" s="113">
        <v>17.239977643412427</v>
      </c>
      <c r="D31" s="115">
        <v>3393</v>
      </c>
      <c r="E31" s="114">
        <v>3472</v>
      </c>
      <c r="F31" s="114">
        <v>3428</v>
      </c>
      <c r="G31" s="114">
        <v>3445</v>
      </c>
      <c r="H31" s="140">
        <v>3328</v>
      </c>
      <c r="I31" s="115">
        <v>65</v>
      </c>
      <c r="J31" s="116">
        <v>1.953125</v>
      </c>
    </row>
    <row r="32" spans="1:10" s="110" customFormat="1" ht="13.5" customHeight="1" x14ac:dyDescent="0.2">
      <c r="A32" s="120"/>
      <c r="B32" s="121" t="s">
        <v>111</v>
      </c>
      <c r="C32" s="113">
        <v>13.419033585691784</v>
      </c>
      <c r="D32" s="115">
        <v>2641</v>
      </c>
      <c r="E32" s="114">
        <v>2754</v>
      </c>
      <c r="F32" s="114">
        <v>2737</v>
      </c>
      <c r="G32" s="114">
        <v>2692</v>
      </c>
      <c r="H32" s="140">
        <v>2630</v>
      </c>
      <c r="I32" s="115">
        <v>11</v>
      </c>
      <c r="J32" s="116">
        <v>0.41825095057034223</v>
      </c>
    </row>
    <row r="33" spans="1:10" s="110" customFormat="1" ht="13.5" customHeight="1" x14ac:dyDescent="0.2">
      <c r="A33" s="120"/>
      <c r="B33" s="121" t="s">
        <v>112</v>
      </c>
      <c r="C33" s="113">
        <v>1.0975052080686958</v>
      </c>
      <c r="D33" s="115">
        <v>216</v>
      </c>
      <c r="E33" s="114">
        <v>226</v>
      </c>
      <c r="F33" s="114">
        <v>229</v>
      </c>
      <c r="G33" s="114">
        <v>198</v>
      </c>
      <c r="H33" s="140">
        <v>218</v>
      </c>
      <c r="I33" s="115">
        <v>-2</v>
      </c>
      <c r="J33" s="116">
        <v>-0.91743119266055051</v>
      </c>
    </row>
    <row r="34" spans="1:10" s="110" customFormat="1" ht="13.5" customHeight="1" x14ac:dyDescent="0.2">
      <c r="A34" s="118" t="s">
        <v>113</v>
      </c>
      <c r="B34" s="122" t="s">
        <v>116</v>
      </c>
      <c r="C34" s="113">
        <v>77.028606270006605</v>
      </c>
      <c r="D34" s="115">
        <v>15160</v>
      </c>
      <c r="E34" s="114">
        <v>15873</v>
      </c>
      <c r="F34" s="114">
        <v>15775</v>
      </c>
      <c r="G34" s="114">
        <v>15852</v>
      </c>
      <c r="H34" s="140">
        <v>15504</v>
      </c>
      <c r="I34" s="115">
        <v>-344</v>
      </c>
      <c r="J34" s="116">
        <v>-2.2187822497420022</v>
      </c>
    </row>
    <row r="35" spans="1:10" s="110" customFormat="1" ht="13.5" customHeight="1" x14ac:dyDescent="0.2">
      <c r="A35" s="118"/>
      <c r="B35" s="119" t="s">
        <v>117</v>
      </c>
      <c r="C35" s="113">
        <v>22.590315532747319</v>
      </c>
      <c r="D35" s="115">
        <v>4446</v>
      </c>
      <c r="E35" s="114">
        <v>4623</v>
      </c>
      <c r="F35" s="114">
        <v>4599</v>
      </c>
      <c r="G35" s="114">
        <v>4558</v>
      </c>
      <c r="H35" s="140">
        <v>4459</v>
      </c>
      <c r="I35" s="115">
        <v>-13</v>
      </c>
      <c r="J35" s="116">
        <v>-0.29154518950437319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10842</v>
      </c>
      <c r="E37" s="114">
        <v>11418</v>
      </c>
      <c r="F37" s="114">
        <v>11337</v>
      </c>
      <c r="G37" s="114">
        <v>11612</v>
      </c>
      <c r="H37" s="140">
        <v>11292</v>
      </c>
      <c r="I37" s="115">
        <v>-450</v>
      </c>
      <c r="J37" s="116">
        <v>-3.9851222104144526</v>
      </c>
    </row>
    <row r="38" spans="1:10" s="110" customFormat="1" ht="13.5" customHeight="1" x14ac:dyDescent="0.2">
      <c r="A38" s="118" t="s">
        <v>105</v>
      </c>
      <c r="B38" s="119" t="s">
        <v>106</v>
      </c>
      <c r="C38" s="113">
        <v>38.673676443460614</v>
      </c>
      <c r="D38" s="115">
        <v>4193</v>
      </c>
      <c r="E38" s="114">
        <v>4424</v>
      </c>
      <c r="F38" s="114">
        <v>4372</v>
      </c>
      <c r="G38" s="114">
        <v>4455</v>
      </c>
      <c r="H38" s="140">
        <v>4282</v>
      </c>
      <c r="I38" s="115">
        <v>-89</v>
      </c>
      <c r="J38" s="116">
        <v>-2.0784680056048574</v>
      </c>
    </row>
    <row r="39" spans="1:10" s="110" customFormat="1" ht="13.5" customHeight="1" x14ac:dyDescent="0.2">
      <c r="A39" s="120"/>
      <c r="B39" s="119" t="s">
        <v>107</v>
      </c>
      <c r="C39" s="113">
        <v>61.326323556539386</v>
      </c>
      <c r="D39" s="115">
        <v>6649</v>
      </c>
      <c r="E39" s="114">
        <v>6994</v>
      </c>
      <c r="F39" s="114">
        <v>6965</v>
      </c>
      <c r="G39" s="114">
        <v>7157</v>
      </c>
      <c r="H39" s="140">
        <v>7010</v>
      </c>
      <c r="I39" s="115">
        <v>-361</v>
      </c>
      <c r="J39" s="116">
        <v>-5.1497860199714696</v>
      </c>
    </row>
    <row r="40" spans="1:10" s="110" customFormat="1" ht="13.5" customHeight="1" x14ac:dyDescent="0.2">
      <c r="A40" s="118" t="s">
        <v>105</v>
      </c>
      <c r="B40" s="121" t="s">
        <v>108</v>
      </c>
      <c r="C40" s="113">
        <v>23.805570927873084</v>
      </c>
      <c r="D40" s="115">
        <v>2581</v>
      </c>
      <c r="E40" s="114">
        <v>2757</v>
      </c>
      <c r="F40" s="114">
        <v>2757</v>
      </c>
      <c r="G40" s="114">
        <v>2910</v>
      </c>
      <c r="H40" s="140">
        <v>2682</v>
      </c>
      <c r="I40" s="115">
        <v>-101</v>
      </c>
      <c r="J40" s="116">
        <v>-3.7658463832960476</v>
      </c>
    </row>
    <row r="41" spans="1:10" s="110" customFormat="1" ht="13.5" customHeight="1" x14ac:dyDescent="0.2">
      <c r="A41" s="118"/>
      <c r="B41" s="121" t="s">
        <v>109</v>
      </c>
      <c r="C41" s="113">
        <v>35.473159933591589</v>
      </c>
      <c r="D41" s="115">
        <v>3846</v>
      </c>
      <c r="E41" s="114">
        <v>4078</v>
      </c>
      <c r="F41" s="114">
        <v>4007</v>
      </c>
      <c r="G41" s="114">
        <v>4132</v>
      </c>
      <c r="H41" s="140">
        <v>4170</v>
      </c>
      <c r="I41" s="115">
        <v>-324</v>
      </c>
      <c r="J41" s="116">
        <v>-7.7697841726618702</v>
      </c>
    </row>
    <row r="42" spans="1:10" s="110" customFormat="1" ht="13.5" customHeight="1" x14ac:dyDescent="0.2">
      <c r="A42" s="118"/>
      <c r="B42" s="121" t="s">
        <v>110</v>
      </c>
      <c r="C42" s="113">
        <v>17.358420955543259</v>
      </c>
      <c r="D42" s="115">
        <v>1882</v>
      </c>
      <c r="E42" s="114">
        <v>1937</v>
      </c>
      <c r="F42" s="114">
        <v>1935</v>
      </c>
      <c r="G42" s="114">
        <v>1969</v>
      </c>
      <c r="H42" s="140">
        <v>1906</v>
      </c>
      <c r="I42" s="115">
        <v>-24</v>
      </c>
      <c r="J42" s="116">
        <v>-1.2591815320041972</v>
      </c>
    </row>
    <row r="43" spans="1:10" s="110" customFormat="1" ht="13.5" customHeight="1" x14ac:dyDescent="0.2">
      <c r="A43" s="120"/>
      <c r="B43" s="121" t="s">
        <v>111</v>
      </c>
      <c r="C43" s="113">
        <v>23.362848182992067</v>
      </c>
      <c r="D43" s="115">
        <v>2533</v>
      </c>
      <c r="E43" s="114">
        <v>2646</v>
      </c>
      <c r="F43" s="114">
        <v>2638</v>
      </c>
      <c r="G43" s="114">
        <v>2601</v>
      </c>
      <c r="H43" s="140">
        <v>2534</v>
      </c>
      <c r="I43" s="115">
        <v>-1</v>
      </c>
      <c r="J43" s="116">
        <v>-3.9463299131807419E-2</v>
      </c>
    </row>
    <row r="44" spans="1:10" s="110" customFormat="1" ht="13.5" customHeight="1" x14ac:dyDescent="0.2">
      <c r="A44" s="120"/>
      <c r="B44" s="121" t="s">
        <v>112</v>
      </c>
      <c r="C44" s="113">
        <v>1.7063272458955911</v>
      </c>
      <c r="D44" s="115">
        <v>185</v>
      </c>
      <c r="E44" s="114">
        <v>198</v>
      </c>
      <c r="F44" s="114">
        <v>207</v>
      </c>
      <c r="G44" s="114">
        <v>177</v>
      </c>
      <c r="H44" s="140">
        <v>191</v>
      </c>
      <c r="I44" s="115">
        <v>-6</v>
      </c>
      <c r="J44" s="116">
        <v>-3.1413612565445028</v>
      </c>
    </row>
    <row r="45" spans="1:10" s="110" customFormat="1" ht="13.5" customHeight="1" x14ac:dyDescent="0.2">
      <c r="A45" s="118" t="s">
        <v>113</v>
      </c>
      <c r="B45" s="122" t="s">
        <v>116</v>
      </c>
      <c r="C45" s="113">
        <v>77.946873270614276</v>
      </c>
      <c r="D45" s="115">
        <v>8451</v>
      </c>
      <c r="E45" s="114">
        <v>8883</v>
      </c>
      <c r="F45" s="114">
        <v>8812</v>
      </c>
      <c r="G45" s="114">
        <v>9049</v>
      </c>
      <c r="H45" s="140">
        <v>8766</v>
      </c>
      <c r="I45" s="115">
        <v>-315</v>
      </c>
      <c r="J45" s="116">
        <v>-3.593429158110883</v>
      </c>
    </row>
    <row r="46" spans="1:10" s="110" customFormat="1" ht="13.5" customHeight="1" x14ac:dyDescent="0.2">
      <c r="A46" s="118"/>
      <c r="B46" s="119" t="s">
        <v>117</v>
      </c>
      <c r="C46" s="113">
        <v>21.379819221545841</v>
      </c>
      <c r="D46" s="115">
        <v>2318</v>
      </c>
      <c r="E46" s="114">
        <v>2464</v>
      </c>
      <c r="F46" s="114">
        <v>2455</v>
      </c>
      <c r="G46" s="114">
        <v>2483</v>
      </c>
      <c r="H46" s="140">
        <v>2451</v>
      </c>
      <c r="I46" s="115">
        <v>-133</v>
      </c>
      <c r="J46" s="116">
        <v>-5.4263565891472867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8839</v>
      </c>
      <c r="E48" s="114">
        <v>9150</v>
      </c>
      <c r="F48" s="114">
        <v>9109</v>
      </c>
      <c r="G48" s="114">
        <v>8881</v>
      </c>
      <c r="H48" s="140">
        <v>8749</v>
      </c>
      <c r="I48" s="115">
        <v>90</v>
      </c>
      <c r="J48" s="116">
        <v>1.0286889930277745</v>
      </c>
    </row>
    <row r="49" spans="1:12" s="110" customFormat="1" ht="13.5" customHeight="1" x14ac:dyDescent="0.2">
      <c r="A49" s="118" t="s">
        <v>105</v>
      </c>
      <c r="B49" s="119" t="s">
        <v>106</v>
      </c>
      <c r="C49" s="113">
        <v>45.208734019685487</v>
      </c>
      <c r="D49" s="115">
        <v>3996</v>
      </c>
      <c r="E49" s="114">
        <v>4160</v>
      </c>
      <c r="F49" s="114">
        <v>4155</v>
      </c>
      <c r="G49" s="114">
        <v>4037</v>
      </c>
      <c r="H49" s="140">
        <v>4001</v>
      </c>
      <c r="I49" s="115">
        <v>-5</v>
      </c>
      <c r="J49" s="116">
        <v>-0.12496875781054737</v>
      </c>
    </row>
    <row r="50" spans="1:12" s="110" customFormat="1" ht="13.5" customHeight="1" x14ac:dyDescent="0.2">
      <c r="A50" s="120"/>
      <c r="B50" s="119" t="s">
        <v>107</v>
      </c>
      <c r="C50" s="113">
        <v>54.791265980314513</v>
      </c>
      <c r="D50" s="115">
        <v>4843</v>
      </c>
      <c r="E50" s="114">
        <v>4990</v>
      </c>
      <c r="F50" s="114">
        <v>4954</v>
      </c>
      <c r="G50" s="114">
        <v>4844</v>
      </c>
      <c r="H50" s="140">
        <v>4748</v>
      </c>
      <c r="I50" s="115">
        <v>95</v>
      </c>
      <c r="J50" s="116">
        <v>2.0008424599831507</v>
      </c>
    </row>
    <row r="51" spans="1:12" s="110" customFormat="1" ht="13.5" customHeight="1" x14ac:dyDescent="0.2">
      <c r="A51" s="118" t="s">
        <v>105</v>
      </c>
      <c r="B51" s="121" t="s">
        <v>108</v>
      </c>
      <c r="C51" s="113">
        <v>10.860957121846363</v>
      </c>
      <c r="D51" s="115">
        <v>960</v>
      </c>
      <c r="E51" s="114">
        <v>1041</v>
      </c>
      <c r="F51" s="114">
        <v>1069</v>
      </c>
      <c r="G51" s="114">
        <v>927</v>
      </c>
      <c r="H51" s="140">
        <v>958</v>
      </c>
      <c r="I51" s="115">
        <v>2</v>
      </c>
      <c r="J51" s="116">
        <v>0.20876826722338204</v>
      </c>
    </row>
    <row r="52" spans="1:12" s="110" customFormat="1" ht="13.5" customHeight="1" x14ac:dyDescent="0.2">
      <c r="A52" s="118"/>
      <c r="B52" s="121" t="s">
        <v>109</v>
      </c>
      <c r="C52" s="113">
        <v>70.822491232039823</v>
      </c>
      <c r="D52" s="115">
        <v>6260</v>
      </c>
      <c r="E52" s="114">
        <v>6466</v>
      </c>
      <c r="F52" s="114">
        <v>6448</v>
      </c>
      <c r="G52" s="114">
        <v>6387</v>
      </c>
      <c r="H52" s="140">
        <v>6273</v>
      </c>
      <c r="I52" s="115">
        <v>-13</v>
      </c>
      <c r="J52" s="116">
        <v>-0.20723736649131197</v>
      </c>
    </row>
    <row r="53" spans="1:12" s="110" customFormat="1" ht="13.5" customHeight="1" x14ac:dyDescent="0.2">
      <c r="A53" s="118"/>
      <c r="B53" s="121" t="s">
        <v>110</v>
      </c>
      <c r="C53" s="113">
        <v>17.094693969906096</v>
      </c>
      <c r="D53" s="115">
        <v>1511</v>
      </c>
      <c r="E53" s="114">
        <v>1535</v>
      </c>
      <c r="F53" s="114">
        <v>1493</v>
      </c>
      <c r="G53" s="114">
        <v>1476</v>
      </c>
      <c r="H53" s="140">
        <v>1422</v>
      </c>
      <c r="I53" s="115">
        <v>89</v>
      </c>
      <c r="J53" s="116">
        <v>6.2587904360056257</v>
      </c>
    </row>
    <row r="54" spans="1:12" s="110" customFormat="1" ht="13.5" customHeight="1" x14ac:dyDescent="0.2">
      <c r="A54" s="120"/>
      <c r="B54" s="121" t="s">
        <v>111</v>
      </c>
      <c r="C54" s="113">
        <v>1.2218576762077158</v>
      </c>
      <c r="D54" s="115">
        <v>108</v>
      </c>
      <c r="E54" s="114">
        <v>108</v>
      </c>
      <c r="F54" s="114">
        <v>99</v>
      </c>
      <c r="G54" s="114">
        <v>91</v>
      </c>
      <c r="H54" s="140">
        <v>96</v>
      </c>
      <c r="I54" s="115">
        <v>12</v>
      </c>
      <c r="J54" s="116">
        <v>12.5</v>
      </c>
    </row>
    <row r="55" spans="1:12" s="110" customFormat="1" ht="13.5" customHeight="1" x14ac:dyDescent="0.2">
      <c r="A55" s="120"/>
      <c r="B55" s="121" t="s">
        <v>112</v>
      </c>
      <c r="C55" s="113">
        <v>0.35071840705962215</v>
      </c>
      <c r="D55" s="115">
        <v>31</v>
      </c>
      <c r="E55" s="114">
        <v>28</v>
      </c>
      <c r="F55" s="114">
        <v>22</v>
      </c>
      <c r="G55" s="114">
        <v>21</v>
      </c>
      <c r="H55" s="140">
        <v>27</v>
      </c>
      <c r="I55" s="115">
        <v>4</v>
      </c>
      <c r="J55" s="116">
        <v>14.814814814814815</v>
      </c>
    </row>
    <row r="56" spans="1:12" s="110" customFormat="1" ht="13.5" customHeight="1" x14ac:dyDescent="0.2">
      <c r="A56" s="118" t="s">
        <v>113</v>
      </c>
      <c r="B56" s="122" t="s">
        <v>116</v>
      </c>
      <c r="C56" s="113">
        <v>75.902251385903384</v>
      </c>
      <c r="D56" s="115">
        <v>6709</v>
      </c>
      <c r="E56" s="114">
        <v>6990</v>
      </c>
      <c r="F56" s="114">
        <v>6963</v>
      </c>
      <c r="G56" s="114">
        <v>6803</v>
      </c>
      <c r="H56" s="140">
        <v>6738</v>
      </c>
      <c r="I56" s="115">
        <v>-29</v>
      </c>
      <c r="J56" s="116">
        <v>-0.43039477589789255</v>
      </c>
    </row>
    <row r="57" spans="1:12" s="110" customFormat="1" ht="13.5" customHeight="1" x14ac:dyDescent="0.2">
      <c r="A57" s="142"/>
      <c r="B57" s="124" t="s">
        <v>117</v>
      </c>
      <c r="C57" s="125">
        <v>24.075121620092769</v>
      </c>
      <c r="D57" s="143">
        <v>2128</v>
      </c>
      <c r="E57" s="144">
        <v>2159</v>
      </c>
      <c r="F57" s="144">
        <v>2144</v>
      </c>
      <c r="G57" s="144">
        <v>2075</v>
      </c>
      <c r="H57" s="145">
        <v>2008</v>
      </c>
      <c r="I57" s="143">
        <v>120</v>
      </c>
      <c r="J57" s="146">
        <v>5.9760956175298805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104421</v>
      </c>
      <c r="E12" s="236">
        <v>104146</v>
      </c>
      <c r="F12" s="114">
        <v>104265</v>
      </c>
      <c r="G12" s="114">
        <v>102385</v>
      </c>
      <c r="H12" s="140">
        <v>102824</v>
      </c>
      <c r="I12" s="115">
        <v>1597</v>
      </c>
      <c r="J12" s="116">
        <v>1.5531393449000233</v>
      </c>
    </row>
    <row r="13" spans="1:15" s="110" customFormat="1" ht="12" customHeight="1" x14ac:dyDescent="0.2">
      <c r="A13" s="118" t="s">
        <v>105</v>
      </c>
      <c r="B13" s="119" t="s">
        <v>106</v>
      </c>
      <c r="C13" s="113">
        <v>55.503203378630737</v>
      </c>
      <c r="D13" s="115">
        <v>57957</v>
      </c>
      <c r="E13" s="114">
        <v>57863</v>
      </c>
      <c r="F13" s="114">
        <v>58163</v>
      </c>
      <c r="G13" s="114">
        <v>57093</v>
      </c>
      <c r="H13" s="140">
        <v>57416</v>
      </c>
      <c r="I13" s="115">
        <v>541</v>
      </c>
      <c r="J13" s="116">
        <v>0.94224606381496445</v>
      </c>
    </row>
    <row r="14" spans="1:15" s="110" customFormat="1" ht="12" customHeight="1" x14ac:dyDescent="0.2">
      <c r="A14" s="118"/>
      <c r="B14" s="119" t="s">
        <v>107</v>
      </c>
      <c r="C14" s="113">
        <v>44.496796621369263</v>
      </c>
      <c r="D14" s="115">
        <v>46464</v>
      </c>
      <c r="E14" s="114">
        <v>46283</v>
      </c>
      <c r="F14" s="114">
        <v>46102</v>
      </c>
      <c r="G14" s="114">
        <v>45292</v>
      </c>
      <c r="H14" s="140">
        <v>45408</v>
      </c>
      <c r="I14" s="115">
        <v>1056</v>
      </c>
      <c r="J14" s="116">
        <v>2.3255813953488373</v>
      </c>
    </row>
    <row r="15" spans="1:15" s="110" customFormat="1" ht="12" customHeight="1" x14ac:dyDescent="0.2">
      <c r="A15" s="118" t="s">
        <v>105</v>
      </c>
      <c r="B15" s="121" t="s">
        <v>108</v>
      </c>
      <c r="C15" s="113">
        <v>7.6038344777391522</v>
      </c>
      <c r="D15" s="115">
        <v>7940</v>
      </c>
      <c r="E15" s="114">
        <v>8092</v>
      </c>
      <c r="F15" s="114">
        <v>8195</v>
      </c>
      <c r="G15" s="114">
        <v>7500</v>
      </c>
      <c r="H15" s="140">
        <v>7703</v>
      </c>
      <c r="I15" s="115">
        <v>237</v>
      </c>
      <c r="J15" s="116">
        <v>3.0767233545371933</v>
      </c>
    </row>
    <row r="16" spans="1:15" s="110" customFormat="1" ht="12" customHeight="1" x14ac:dyDescent="0.2">
      <c r="A16" s="118"/>
      <c r="B16" s="121" t="s">
        <v>109</v>
      </c>
      <c r="C16" s="113">
        <v>73.109815075511634</v>
      </c>
      <c r="D16" s="115">
        <v>76342</v>
      </c>
      <c r="E16" s="114">
        <v>76206</v>
      </c>
      <c r="F16" s="114">
        <v>76510</v>
      </c>
      <c r="G16" s="114">
        <v>75831</v>
      </c>
      <c r="H16" s="140">
        <v>76231</v>
      </c>
      <c r="I16" s="115">
        <v>111</v>
      </c>
      <c r="J16" s="116">
        <v>0.14561005365271346</v>
      </c>
    </row>
    <row r="17" spans="1:10" s="110" customFormat="1" ht="12" customHeight="1" x14ac:dyDescent="0.2">
      <c r="A17" s="118"/>
      <c r="B17" s="121" t="s">
        <v>110</v>
      </c>
      <c r="C17" s="113">
        <v>18.122791392535984</v>
      </c>
      <c r="D17" s="115">
        <v>18924</v>
      </c>
      <c r="E17" s="114">
        <v>18640</v>
      </c>
      <c r="F17" s="114">
        <v>18371</v>
      </c>
      <c r="G17" s="114">
        <v>17899</v>
      </c>
      <c r="H17" s="140">
        <v>17792</v>
      </c>
      <c r="I17" s="115">
        <v>1132</v>
      </c>
      <c r="J17" s="116">
        <v>6.3624100719424463</v>
      </c>
    </row>
    <row r="18" spans="1:10" s="110" customFormat="1" ht="12" customHeight="1" x14ac:dyDescent="0.2">
      <c r="A18" s="120"/>
      <c r="B18" s="121" t="s">
        <v>111</v>
      </c>
      <c r="C18" s="113">
        <v>1.163559054213233</v>
      </c>
      <c r="D18" s="115">
        <v>1215</v>
      </c>
      <c r="E18" s="114">
        <v>1208</v>
      </c>
      <c r="F18" s="114">
        <v>1189</v>
      </c>
      <c r="G18" s="114">
        <v>1155</v>
      </c>
      <c r="H18" s="140">
        <v>1098</v>
      </c>
      <c r="I18" s="115">
        <v>117</v>
      </c>
      <c r="J18" s="116">
        <v>10.655737704918034</v>
      </c>
    </row>
    <row r="19" spans="1:10" s="110" customFormat="1" ht="12" customHeight="1" x14ac:dyDescent="0.2">
      <c r="A19" s="120"/>
      <c r="B19" s="121" t="s">
        <v>112</v>
      </c>
      <c r="C19" s="113">
        <v>0.35720784133459743</v>
      </c>
      <c r="D19" s="115">
        <v>373</v>
      </c>
      <c r="E19" s="114">
        <v>360</v>
      </c>
      <c r="F19" s="114">
        <v>373</v>
      </c>
      <c r="G19" s="114">
        <v>330</v>
      </c>
      <c r="H19" s="140">
        <v>294</v>
      </c>
      <c r="I19" s="115">
        <v>79</v>
      </c>
      <c r="J19" s="116">
        <v>26.870748299319729</v>
      </c>
    </row>
    <row r="20" spans="1:10" s="110" customFormat="1" ht="12" customHeight="1" x14ac:dyDescent="0.2">
      <c r="A20" s="118" t="s">
        <v>113</v>
      </c>
      <c r="B20" s="119" t="s">
        <v>181</v>
      </c>
      <c r="C20" s="113">
        <v>75.079725342603496</v>
      </c>
      <c r="D20" s="115">
        <v>78399</v>
      </c>
      <c r="E20" s="114">
        <v>78271</v>
      </c>
      <c r="F20" s="114">
        <v>78598</v>
      </c>
      <c r="G20" s="114">
        <v>76953</v>
      </c>
      <c r="H20" s="140">
        <v>77615</v>
      </c>
      <c r="I20" s="115">
        <v>784</v>
      </c>
      <c r="J20" s="116">
        <v>1.010114024350963</v>
      </c>
    </row>
    <row r="21" spans="1:10" s="110" customFormat="1" ht="12" customHeight="1" x14ac:dyDescent="0.2">
      <c r="A21" s="118"/>
      <c r="B21" s="119" t="s">
        <v>182</v>
      </c>
      <c r="C21" s="113">
        <v>24.920274657396501</v>
      </c>
      <c r="D21" s="115">
        <v>26022</v>
      </c>
      <c r="E21" s="114">
        <v>25875</v>
      </c>
      <c r="F21" s="114">
        <v>25667</v>
      </c>
      <c r="G21" s="114">
        <v>25432</v>
      </c>
      <c r="H21" s="140">
        <v>25209</v>
      </c>
      <c r="I21" s="115">
        <v>813</v>
      </c>
      <c r="J21" s="116">
        <v>3.2250386766630963</v>
      </c>
    </row>
    <row r="22" spans="1:10" s="110" customFormat="1" ht="12" customHeight="1" x14ac:dyDescent="0.2">
      <c r="A22" s="118" t="s">
        <v>113</v>
      </c>
      <c r="B22" s="119" t="s">
        <v>116</v>
      </c>
      <c r="C22" s="113">
        <v>79.337489585428216</v>
      </c>
      <c r="D22" s="115">
        <v>82845</v>
      </c>
      <c r="E22" s="114">
        <v>83142</v>
      </c>
      <c r="F22" s="114">
        <v>83257</v>
      </c>
      <c r="G22" s="114">
        <v>81783</v>
      </c>
      <c r="H22" s="140">
        <v>82693</v>
      </c>
      <c r="I22" s="115">
        <v>152</v>
      </c>
      <c r="J22" s="116">
        <v>0.18381241459373829</v>
      </c>
    </row>
    <row r="23" spans="1:10" s="110" customFormat="1" ht="12" customHeight="1" x14ac:dyDescent="0.2">
      <c r="A23" s="118"/>
      <c r="B23" s="119" t="s">
        <v>117</v>
      </c>
      <c r="C23" s="113">
        <v>20.576320855000432</v>
      </c>
      <c r="D23" s="115">
        <v>21486</v>
      </c>
      <c r="E23" s="114">
        <v>20918</v>
      </c>
      <c r="F23" s="114">
        <v>20917</v>
      </c>
      <c r="G23" s="114">
        <v>20511</v>
      </c>
      <c r="H23" s="140">
        <v>20037</v>
      </c>
      <c r="I23" s="115">
        <v>1449</v>
      </c>
      <c r="J23" s="116">
        <v>7.2316215002245849</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2656641</v>
      </c>
      <c r="E25" s="236">
        <v>2664534</v>
      </c>
      <c r="F25" s="236">
        <v>2675406</v>
      </c>
      <c r="G25" s="236">
        <v>2630864</v>
      </c>
      <c r="H25" s="241">
        <v>2627299</v>
      </c>
      <c r="I25" s="235">
        <v>29342</v>
      </c>
      <c r="J25" s="116">
        <v>1.1168123612881518</v>
      </c>
    </row>
    <row r="26" spans="1:10" s="110" customFormat="1" ht="12" customHeight="1" x14ac:dyDescent="0.2">
      <c r="A26" s="118" t="s">
        <v>105</v>
      </c>
      <c r="B26" s="119" t="s">
        <v>106</v>
      </c>
      <c r="C26" s="113">
        <v>54.55524476208867</v>
      </c>
      <c r="D26" s="115">
        <v>1449337</v>
      </c>
      <c r="E26" s="114">
        <v>1452644</v>
      </c>
      <c r="F26" s="114">
        <v>1463419</v>
      </c>
      <c r="G26" s="114">
        <v>1439374</v>
      </c>
      <c r="H26" s="140">
        <v>1435151</v>
      </c>
      <c r="I26" s="115">
        <v>14186</v>
      </c>
      <c r="J26" s="116">
        <v>0.9884674156238612</v>
      </c>
    </row>
    <row r="27" spans="1:10" s="110" customFormat="1" ht="12" customHeight="1" x14ac:dyDescent="0.2">
      <c r="A27" s="118"/>
      <c r="B27" s="119" t="s">
        <v>107</v>
      </c>
      <c r="C27" s="113">
        <v>45.44475523791133</v>
      </c>
      <c r="D27" s="115">
        <v>1207304</v>
      </c>
      <c r="E27" s="114">
        <v>1211890</v>
      </c>
      <c r="F27" s="114">
        <v>1211987</v>
      </c>
      <c r="G27" s="114">
        <v>1191490</v>
      </c>
      <c r="H27" s="140">
        <v>1192148</v>
      </c>
      <c r="I27" s="115">
        <v>15156</v>
      </c>
      <c r="J27" s="116">
        <v>1.2713186617768935</v>
      </c>
    </row>
    <row r="28" spans="1:10" s="110" customFormat="1" ht="12" customHeight="1" x14ac:dyDescent="0.2">
      <c r="A28" s="118" t="s">
        <v>105</v>
      </c>
      <c r="B28" s="121" t="s">
        <v>108</v>
      </c>
      <c r="C28" s="113">
        <v>9.3893755309806632</v>
      </c>
      <c r="D28" s="115">
        <v>249442</v>
      </c>
      <c r="E28" s="114">
        <v>258751</v>
      </c>
      <c r="F28" s="114">
        <v>264043</v>
      </c>
      <c r="G28" s="114">
        <v>239696</v>
      </c>
      <c r="H28" s="140">
        <v>248319</v>
      </c>
      <c r="I28" s="115">
        <v>1123</v>
      </c>
      <c r="J28" s="116">
        <v>0.45224086759370002</v>
      </c>
    </row>
    <row r="29" spans="1:10" s="110" customFormat="1" ht="12" customHeight="1" x14ac:dyDescent="0.2">
      <c r="A29" s="118"/>
      <c r="B29" s="121" t="s">
        <v>109</v>
      </c>
      <c r="C29" s="113">
        <v>69.884301266147745</v>
      </c>
      <c r="D29" s="115">
        <v>1856575</v>
      </c>
      <c r="E29" s="114">
        <v>1860391</v>
      </c>
      <c r="F29" s="114">
        <v>1871113</v>
      </c>
      <c r="G29" s="114">
        <v>1861100</v>
      </c>
      <c r="H29" s="140">
        <v>1858698</v>
      </c>
      <c r="I29" s="115">
        <v>-2123</v>
      </c>
      <c r="J29" s="116">
        <v>-0.11421973876337092</v>
      </c>
    </row>
    <row r="30" spans="1:10" s="110" customFormat="1" ht="12" customHeight="1" x14ac:dyDescent="0.2">
      <c r="A30" s="118"/>
      <c r="B30" s="121" t="s">
        <v>110</v>
      </c>
      <c r="C30" s="113">
        <v>19.604643608225576</v>
      </c>
      <c r="D30" s="115">
        <v>520825</v>
      </c>
      <c r="E30" s="114">
        <v>515713</v>
      </c>
      <c r="F30" s="114">
        <v>511272</v>
      </c>
      <c r="G30" s="114">
        <v>502643</v>
      </c>
      <c r="H30" s="140">
        <v>493829</v>
      </c>
      <c r="I30" s="115">
        <v>26996</v>
      </c>
      <c r="J30" s="116">
        <v>5.4666696366556033</v>
      </c>
    </row>
    <row r="31" spans="1:10" s="110" customFormat="1" ht="12" customHeight="1" x14ac:dyDescent="0.2">
      <c r="A31" s="120"/>
      <c r="B31" s="121" t="s">
        <v>111</v>
      </c>
      <c r="C31" s="113">
        <v>1.121679594646021</v>
      </c>
      <c r="D31" s="115">
        <v>29799</v>
      </c>
      <c r="E31" s="114">
        <v>29679</v>
      </c>
      <c r="F31" s="114">
        <v>28978</v>
      </c>
      <c r="G31" s="114">
        <v>27425</v>
      </c>
      <c r="H31" s="140">
        <v>26453</v>
      </c>
      <c r="I31" s="115">
        <v>3346</v>
      </c>
      <c r="J31" s="116">
        <v>12.648848901825881</v>
      </c>
    </row>
    <row r="32" spans="1:10" s="110" customFormat="1" ht="12" customHeight="1" x14ac:dyDescent="0.2">
      <c r="A32" s="120"/>
      <c r="B32" s="121" t="s">
        <v>112</v>
      </c>
      <c r="C32" s="113">
        <v>0.34216139854801608</v>
      </c>
      <c r="D32" s="115">
        <v>9090</v>
      </c>
      <c r="E32" s="114">
        <v>8742</v>
      </c>
      <c r="F32" s="114">
        <v>8884</v>
      </c>
      <c r="G32" s="114">
        <v>7620</v>
      </c>
      <c r="H32" s="140">
        <v>7084</v>
      </c>
      <c r="I32" s="115">
        <v>2006</v>
      </c>
      <c r="J32" s="116">
        <v>28.317334839073968</v>
      </c>
    </row>
    <row r="33" spans="1:10" s="110" customFormat="1" ht="12" customHeight="1" x14ac:dyDescent="0.2">
      <c r="A33" s="118" t="s">
        <v>113</v>
      </c>
      <c r="B33" s="119" t="s">
        <v>181</v>
      </c>
      <c r="C33" s="113">
        <v>70.859367148214602</v>
      </c>
      <c r="D33" s="115">
        <v>1882479</v>
      </c>
      <c r="E33" s="114">
        <v>1888967</v>
      </c>
      <c r="F33" s="114">
        <v>1903732</v>
      </c>
      <c r="G33" s="114">
        <v>1869914</v>
      </c>
      <c r="H33" s="140">
        <v>1872648</v>
      </c>
      <c r="I33" s="115">
        <v>9831</v>
      </c>
      <c r="J33" s="116">
        <v>0.52497853307188536</v>
      </c>
    </row>
    <row r="34" spans="1:10" s="110" customFormat="1" ht="12" customHeight="1" x14ac:dyDescent="0.2">
      <c r="A34" s="118"/>
      <c r="B34" s="119" t="s">
        <v>182</v>
      </c>
      <c r="C34" s="113">
        <v>29.140632851785394</v>
      </c>
      <c r="D34" s="115">
        <v>774162</v>
      </c>
      <c r="E34" s="114">
        <v>775567</v>
      </c>
      <c r="F34" s="114">
        <v>771673</v>
      </c>
      <c r="G34" s="114">
        <v>760949</v>
      </c>
      <c r="H34" s="140">
        <v>754651</v>
      </c>
      <c r="I34" s="115">
        <v>19511</v>
      </c>
      <c r="J34" s="116">
        <v>2.5854335315264936</v>
      </c>
    </row>
    <row r="35" spans="1:10" s="110" customFormat="1" ht="12" customHeight="1" x14ac:dyDescent="0.2">
      <c r="A35" s="118" t="s">
        <v>113</v>
      </c>
      <c r="B35" s="119" t="s">
        <v>116</v>
      </c>
      <c r="C35" s="113">
        <v>83.331583002746697</v>
      </c>
      <c r="D35" s="115">
        <v>2213821</v>
      </c>
      <c r="E35" s="114">
        <v>2226355</v>
      </c>
      <c r="F35" s="114">
        <v>2233900</v>
      </c>
      <c r="G35" s="114">
        <v>2201213</v>
      </c>
      <c r="H35" s="140">
        <v>2207124</v>
      </c>
      <c r="I35" s="115">
        <v>6697</v>
      </c>
      <c r="J35" s="116">
        <v>0.30342654060215918</v>
      </c>
    </row>
    <row r="36" spans="1:10" s="110" customFormat="1" ht="12" customHeight="1" x14ac:dyDescent="0.2">
      <c r="A36" s="118"/>
      <c r="B36" s="119" t="s">
        <v>117</v>
      </c>
      <c r="C36" s="113">
        <v>16.611277172941321</v>
      </c>
      <c r="D36" s="115">
        <v>441302</v>
      </c>
      <c r="E36" s="114">
        <v>436690</v>
      </c>
      <c r="F36" s="114">
        <v>440066</v>
      </c>
      <c r="G36" s="114">
        <v>428065</v>
      </c>
      <c r="H36" s="140">
        <v>418606</v>
      </c>
      <c r="I36" s="115">
        <v>22696</v>
      </c>
      <c r="J36" s="116">
        <v>5.4218047519624655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98864</v>
      </c>
      <c r="E64" s="236">
        <v>99051</v>
      </c>
      <c r="F64" s="236">
        <v>99131</v>
      </c>
      <c r="G64" s="236">
        <v>97661</v>
      </c>
      <c r="H64" s="140">
        <v>97656</v>
      </c>
      <c r="I64" s="115">
        <v>1208</v>
      </c>
      <c r="J64" s="116">
        <v>1.2369951667076269</v>
      </c>
    </row>
    <row r="65" spans="1:12" s="110" customFormat="1" ht="12" customHeight="1" x14ac:dyDescent="0.2">
      <c r="A65" s="118" t="s">
        <v>105</v>
      </c>
      <c r="B65" s="119" t="s">
        <v>106</v>
      </c>
      <c r="C65" s="113">
        <v>52.760357663052275</v>
      </c>
      <c r="D65" s="235">
        <v>52161</v>
      </c>
      <c r="E65" s="236">
        <v>52306</v>
      </c>
      <c r="F65" s="236">
        <v>52384</v>
      </c>
      <c r="G65" s="236">
        <v>51506</v>
      </c>
      <c r="H65" s="140">
        <v>51471</v>
      </c>
      <c r="I65" s="115">
        <v>690</v>
      </c>
      <c r="J65" s="116">
        <v>1.3405607040857959</v>
      </c>
    </row>
    <row r="66" spans="1:12" s="110" customFormat="1" ht="12" customHeight="1" x14ac:dyDescent="0.2">
      <c r="A66" s="118"/>
      <c r="B66" s="119" t="s">
        <v>107</v>
      </c>
      <c r="C66" s="113">
        <v>47.239642336947725</v>
      </c>
      <c r="D66" s="235">
        <v>46703</v>
      </c>
      <c r="E66" s="236">
        <v>46745</v>
      </c>
      <c r="F66" s="236">
        <v>46747</v>
      </c>
      <c r="G66" s="236">
        <v>46155</v>
      </c>
      <c r="H66" s="140">
        <v>46185</v>
      </c>
      <c r="I66" s="115">
        <v>518</v>
      </c>
      <c r="J66" s="116">
        <v>1.121576269351521</v>
      </c>
    </row>
    <row r="67" spans="1:12" s="110" customFormat="1" ht="12" customHeight="1" x14ac:dyDescent="0.2">
      <c r="A67" s="118" t="s">
        <v>105</v>
      </c>
      <c r="B67" s="121" t="s">
        <v>108</v>
      </c>
      <c r="C67" s="113">
        <v>8.0302233371095646</v>
      </c>
      <c r="D67" s="235">
        <v>7939</v>
      </c>
      <c r="E67" s="236">
        <v>8232</v>
      </c>
      <c r="F67" s="236">
        <v>8371</v>
      </c>
      <c r="G67" s="236">
        <v>7591</v>
      </c>
      <c r="H67" s="140">
        <v>7870</v>
      </c>
      <c r="I67" s="115">
        <v>69</v>
      </c>
      <c r="J67" s="116">
        <v>0.87674714104193141</v>
      </c>
    </row>
    <row r="68" spans="1:12" s="110" customFormat="1" ht="12" customHeight="1" x14ac:dyDescent="0.2">
      <c r="A68" s="118"/>
      <c r="B68" s="121" t="s">
        <v>109</v>
      </c>
      <c r="C68" s="113">
        <v>70.98134811458165</v>
      </c>
      <c r="D68" s="235">
        <v>70175</v>
      </c>
      <c r="E68" s="236">
        <v>70322</v>
      </c>
      <c r="F68" s="236">
        <v>70596</v>
      </c>
      <c r="G68" s="236">
        <v>70260</v>
      </c>
      <c r="H68" s="140">
        <v>70345</v>
      </c>
      <c r="I68" s="115">
        <v>-170</v>
      </c>
      <c r="J68" s="116">
        <v>-0.241666074347857</v>
      </c>
    </row>
    <row r="69" spans="1:12" s="110" customFormat="1" ht="12" customHeight="1" x14ac:dyDescent="0.2">
      <c r="A69" s="118"/>
      <c r="B69" s="121" t="s">
        <v>110</v>
      </c>
      <c r="C69" s="113">
        <v>19.844432756109402</v>
      </c>
      <c r="D69" s="235">
        <v>19619</v>
      </c>
      <c r="E69" s="236">
        <v>19352</v>
      </c>
      <c r="F69" s="236">
        <v>19027</v>
      </c>
      <c r="G69" s="236">
        <v>18712</v>
      </c>
      <c r="H69" s="140">
        <v>18375</v>
      </c>
      <c r="I69" s="115">
        <v>1244</v>
      </c>
      <c r="J69" s="116">
        <v>6.7700680272108844</v>
      </c>
    </row>
    <row r="70" spans="1:12" s="110" customFormat="1" ht="12" customHeight="1" x14ac:dyDescent="0.2">
      <c r="A70" s="120"/>
      <c r="B70" s="121" t="s">
        <v>111</v>
      </c>
      <c r="C70" s="113">
        <v>1.1439957921993851</v>
      </c>
      <c r="D70" s="235">
        <v>1131</v>
      </c>
      <c r="E70" s="236">
        <v>1145</v>
      </c>
      <c r="F70" s="236">
        <v>1137</v>
      </c>
      <c r="G70" s="236">
        <v>1098</v>
      </c>
      <c r="H70" s="140">
        <v>1066</v>
      </c>
      <c r="I70" s="115">
        <v>65</v>
      </c>
      <c r="J70" s="116">
        <v>6.0975609756097562</v>
      </c>
    </row>
    <row r="71" spans="1:12" s="110" customFormat="1" ht="12" customHeight="1" x14ac:dyDescent="0.2">
      <c r="A71" s="120"/>
      <c r="B71" s="121" t="s">
        <v>112</v>
      </c>
      <c r="C71" s="113">
        <v>0.32671144198090307</v>
      </c>
      <c r="D71" s="235">
        <v>323</v>
      </c>
      <c r="E71" s="236">
        <v>325</v>
      </c>
      <c r="F71" s="236">
        <v>352</v>
      </c>
      <c r="G71" s="236">
        <v>323</v>
      </c>
      <c r="H71" s="140">
        <v>304</v>
      </c>
      <c r="I71" s="115">
        <v>19</v>
      </c>
      <c r="J71" s="116">
        <v>6.25</v>
      </c>
    </row>
    <row r="72" spans="1:12" s="110" customFormat="1" ht="12" customHeight="1" x14ac:dyDescent="0.2">
      <c r="A72" s="118" t="s">
        <v>113</v>
      </c>
      <c r="B72" s="119" t="s">
        <v>181</v>
      </c>
      <c r="C72" s="113">
        <v>71.818862275449106</v>
      </c>
      <c r="D72" s="235">
        <v>71003</v>
      </c>
      <c r="E72" s="236">
        <v>71249</v>
      </c>
      <c r="F72" s="236">
        <v>71512</v>
      </c>
      <c r="G72" s="236">
        <v>70281</v>
      </c>
      <c r="H72" s="140">
        <v>70406</v>
      </c>
      <c r="I72" s="115">
        <v>597</v>
      </c>
      <c r="J72" s="116">
        <v>0.84793909609976426</v>
      </c>
    </row>
    <row r="73" spans="1:12" s="110" customFormat="1" ht="12" customHeight="1" x14ac:dyDescent="0.2">
      <c r="A73" s="118"/>
      <c r="B73" s="119" t="s">
        <v>182</v>
      </c>
      <c r="C73" s="113">
        <v>28.181137724550897</v>
      </c>
      <c r="D73" s="115">
        <v>27861</v>
      </c>
      <c r="E73" s="114">
        <v>27802</v>
      </c>
      <c r="F73" s="114">
        <v>27619</v>
      </c>
      <c r="G73" s="114">
        <v>27380</v>
      </c>
      <c r="H73" s="140">
        <v>27250</v>
      </c>
      <c r="I73" s="115">
        <v>611</v>
      </c>
      <c r="J73" s="116">
        <v>2.2422018348623851</v>
      </c>
    </row>
    <row r="74" spans="1:12" s="110" customFormat="1" ht="12" customHeight="1" x14ac:dyDescent="0.2">
      <c r="A74" s="118" t="s">
        <v>113</v>
      </c>
      <c r="B74" s="119" t="s">
        <v>116</v>
      </c>
      <c r="C74" s="113">
        <v>82.256433079786376</v>
      </c>
      <c r="D74" s="115">
        <v>81322</v>
      </c>
      <c r="E74" s="114">
        <v>81701</v>
      </c>
      <c r="F74" s="114">
        <v>81839</v>
      </c>
      <c r="G74" s="114">
        <v>80786</v>
      </c>
      <c r="H74" s="140">
        <v>81117</v>
      </c>
      <c r="I74" s="115">
        <v>205</v>
      </c>
      <c r="J74" s="116">
        <v>0.25272137776298431</v>
      </c>
    </row>
    <row r="75" spans="1:12" s="110" customFormat="1" ht="12" customHeight="1" x14ac:dyDescent="0.2">
      <c r="A75" s="142"/>
      <c r="B75" s="124" t="s">
        <v>117</v>
      </c>
      <c r="C75" s="125">
        <v>17.664670658682635</v>
      </c>
      <c r="D75" s="143">
        <v>17464</v>
      </c>
      <c r="E75" s="144">
        <v>17281</v>
      </c>
      <c r="F75" s="144">
        <v>17220</v>
      </c>
      <c r="G75" s="144">
        <v>16807</v>
      </c>
      <c r="H75" s="145">
        <v>16467</v>
      </c>
      <c r="I75" s="143">
        <v>997</v>
      </c>
      <c r="J75" s="146">
        <v>6.054533309042327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104421</v>
      </c>
      <c r="G11" s="114">
        <v>104146</v>
      </c>
      <c r="H11" s="114">
        <v>104265</v>
      </c>
      <c r="I11" s="114">
        <v>102385</v>
      </c>
      <c r="J11" s="140">
        <v>102824</v>
      </c>
      <c r="K11" s="114">
        <v>1597</v>
      </c>
      <c r="L11" s="116">
        <v>1.5531393449000233</v>
      </c>
    </row>
    <row r="12" spans="1:17" s="110" customFormat="1" ht="24.95" customHeight="1" x14ac:dyDescent="0.2">
      <c r="A12" s="604" t="s">
        <v>185</v>
      </c>
      <c r="B12" s="605"/>
      <c r="C12" s="605"/>
      <c r="D12" s="606"/>
      <c r="E12" s="113">
        <v>55.503203378630737</v>
      </c>
      <c r="F12" s="115">
        <v>57957</v>
      </c>
      <c r="G12" s="114">
        <v>57863</v>
      </c>
      <c r="H12" s="114">
        <v>58163</v>
      </c>
      <c r="I12" s="114">
        <v>57093</v>
      </c>
      <c r="J12" s="140">
        <v>57416</v>
      </c>
      <c r="K12" s="114">
        <v>541</v>
      </c>
      <c r="L12" s="116">
        <v>0.94224606381496445</v>
      </c>
    </row>
    <row r="13" spans="1:17" s="110" customFormat="1" ht="15" customHeight="1" x14ac:dyDescent="0.2">
      <c r="A13" s="120"/>
      <c r="B13" s="612" t="s">
        <v>107</v>
      </c>
      <c r="C13" s="612"/>
      <c r="E13" s="113">
        <v>44.496796621369263</v>
      </c>
      <c r="F13" s="115">
        <v>46464</v>
      </c>
      <c r="G13" s="114">
        <v>46283</v>
      </c>
      <c r="H13" s="114">
        <v>46102</v>
      </c>
      <c r="I13" s="114">
        <v>45292</v>
      </c>
      <c r="J13" s="140">
        <v>45408</v>
      </c>
      <c r="K13" s="114">
        <v>1056</v>
      </c>
      <c r="L13" s="116">
        <v>2.3255813953488373</v>
      </c>
    </row>
    <row r="14" spans="1:17" s="110" customFormat="1" ht="24.95" customHeight="1" x14ac:dyDescent="0.2">
      <c r="A14" s="604" t="s">
        <v>186</v>
      </c>
      <c r="B14" s="605"/>
      <c r="C14" s="605"/>
      <c r="D14" s="606"/>
      <c r="E14" s="113">
        <v>7.6038344777391522</v>
      </c>
      <c r="F14" s="115">
        <v>7940</v>
      </c>
      <c r="G14" s="114">
        <v>8092</v>
      </c>
      <c r="H14" s="114">
        <v>8195</v>
      </c>
      <c r="I14" s="114">
        <v>7500</v>
      </c>
      <c r="J14" s="140">
        <v>7703</v>
      </c>
      <c r="K14" s="114">
        <v>237</v>
      </c>
      <c r="L14" s="116">
        <v>3.0767233545371933</v>
      </c>
    </row>
    <row r="15" spans="1:17" s="110" customFormat="1" ht="15" customHeight="1" x14ac:dyDescent="0.2">
      <c r="A15" s="120"/>
      <c r="B15" s="119"/>
      <c r="C15" s="258" t="s">
        <v>106</v>
      </c>
      <c r="E15" s="113">
        <v>54.874055415617129</v>
      </c>
      <c r="F15" s="115">
        <v>4357</v>
      </c>
      <c r="G15" s="114">
        <v>4408</v>
      </c>
      <c r="H15" s="114">
        <v>4542</v>
      </c>
      <c r="I15" s="114">
        <v>4103</v>
      </c>
      <c r="J15" s="140">
        <v>4237</v>
      </c>
      <c r="K15" s="114">
        <v>120</v>
      </c>
      <c r="L15" s="116">
        <v>2.8321925890960586</v>
      </c>
    </row>
    <row r="16" spans="1:17" s="110" customFormat="1" ht="15" customHeight="1" x14ac:dyDescent="0.2">
      <c r="A16" s="120"/>
      <c r="B16" s="119"/>
      <c r="C16" s="258" t="s">
        <v>107</v>
      </c>
      <c r="E16" s="113">
        <v>45.125944584382871</v>
      </c>
      <c r="F16" s="115">
        <v>3583</v>
      </c>
      <c r="G16" s="114">
        <v>3684</v>
      </c>
      <c r="H16" s="114">
        <v>3653</v>
      </c>
      <c r="I16" s="114">
        <v>3397</v>
      </c>
      <c r="J16" s="140">
        <v>3466</v>
      </c>
      <c r="K16" s="114">
        <v>117</v>
      </c>
      <c r="L16" s="116">
        <v>3.3756491633006349</v>
      </c>
    </row>
    <row r="17" spans="1:12" s="110" customFormat="1" ht="15" customHeight="1" x14ac:dyDescent="0.2">
      <c r="A17" s="120"/>
      <c r="B17" s="121" t="s">
        <v>109</v>
      </c>
      <c r="C17" s="258"/>
      <c r="E17" s="113">
        <v>73.109815075511634</v>
      </c>
      <c r="F17" s="115">
        <v>76342</v>
      </c>
      <c r="G17" s="114">
        <v>76206</v>
      </c>
      <c r="H17" s="114">
        <v>76510</v>
      </c>
      <c r="I17" s="114">
        <v>75831</v>
      </c>
      <c r="J17" s="140">
        <v>76231</v>
      </c>
      <c r="K17" s="114">
        <v>111</v>
      </c>
      <c r="L17" s="116">
        <v>0.14561005365271346</v>
      </c>
    </row>
    <row r="18" spans="1:12" s="110" customFormat="1" ht="15" customHeight="1" x14ac:dyDescent="0.2">
      <c r="A18" s="120"/>
      <c r="B18" s="119"/>
      <c r="C18" s="258" t="s">
        <v>106</v>
      </c>
      <c r="E18" s="113">
        <v>55.510728039611223</v>
      </c>
      <c r="F18" s="115">
        <v>42378</v>
      </c>
      <c r="G18" s="114">
        <v>42414</v>
      </c>
      <c r="H18" s="114">
        <v>42726</v>
      </c>
      <c r="I18" s="114">
        <v>42428</v>
      </c>
      <c r="J18" s="140">
        <v>42636</v>
      </c>
      <c r="K18" s="114">
        <v>-258</v>
      </c>
      <c r="L18" s="116">
        <v>-0.60512243174781877</v>
      </c>
    </row>
    <row r="19" spans="1:12" s="110" customFormat="1" ht="15" customHeight="1" x14ac:dyDescent="0.2">
      <c r="A19" s="120"/>
      <c r="B19" s="119"/>
      <c r="C19" s="258" t="s">
        <v>107</v>
      </c>
      <c r="E19" s="113">
        <v>44.489271960388777</v>
      </c>
      <c r="F19" s="115">
        <v>33964</v>
      </c>
      <c r="G19" s="114">
        <v>33792</v>
      </c>
      <c r="H19" s="114">
        <v>33784</v>
      </c>
      <c r="I19" s="114">
        <v>33403</v>
      </c>
      <c r="J19" s="140">
        <v>33595</v>
      </c>
      <c r="K19" s="114">
        <v>369</v>
      </c>
      <c r="L19" s="116">
        <v>1.0983777347819617</v>
      </c>
    </row>
    <row r="20" spans="1:12" s="110" customFormat="1" ht="15" customHeight="1" x14ac:dyDescent="0.2">
      <c r="A20" s="120"/>
      <c r="B20" s="121" t="s">
        <v>110</v>
      </c>
      <c r="C20" s="258"/>
      <c r="E20" s="113">
        <v>18.122791392535984</v>
      </c>
      <c r="F20" s="115">
        <v>18924</v>
      </c>
      <c r="G20" s="114">
        <v>18640</v>
      </c>
      <c r="H20" s="114">
        <v>18371</v>
      </c>
      <c r="I20" s="114">
        <v>17899</v>
      </c>
      <c r="J20" s="140">
        <v>17792</v>
      </c>
      <c r="K20" s="114">
        <v>1132</v>
      </c>
      <c r="L20" s="116">
        <v>6.3624100719424463</v>
      </c>
    </row>
    <row r="21" spans="1:12" s="110" customFormat="1" ht="15" customHeight="1" x14ac:dyDescent="0.2">
      <c r="A21" s="120"/>
      <c r="B21" s="119"/>
      <c r="C21" s="258" t="s">
        <v>106</v>
      </c>
      <c r="E21" s="113">
        <v>55.458676812513211</v>
      </c>
      <c r="F21" s="115">
        <v>10495</v>
      </c>
      <c r="G21" s="114">
        <v>10319</v>
      </c>
      <c r="H21" s="114">
        <v>10186</v>
      </c>
      <c r="I21" s="114">
        <v>9863</v>
      </c>
      <c r="J21" s="140">
        <v>9877</v>
      </c>
      <c r="K21" s="114">
        <v>618</v>
      </c>
      <c r="L21" s="116">
        <v>6.25696061557153</v>
      </c>
    </row>
    <row r="22" spans="1:12" s="110" customFormat="1" ht="15" customHeight="1" x14ac:dyDescent="0.2">
      <c r="A22" s="120"/>
      <c r="B22" s="119"/>
      <c r="C22" s="258" t="s">
        <v>107</v>
      </c>
      <c r="E22" s="113">
        <v>44.541323187486789</v>
      </c>
      <c r="F22" s="115">
        <v>8429</v>
      </c>
      <c r="G22" s="114">
        <v>8321</v>
      </c>
      <c r="H22" s="114">
        <v>8185</v>
      </c>
      <c r="I22" s="114">
        <v>8036</v>
      </c>
      <c r="J22" s="140">
        <v>7915</v>
      </c>
      <c r="K22" s="114">
        <v>514</v>
      </c>
      <c r="L22" s="116">
        <v>6.4939987365761214</v>
      </c>
    </row>
    <row r="23" spans="1:12" s="110" customFormat="1" ht="15" customHeight="1" x14ac:dyDescent="0.2">
      <c r="A23" s="120"/>
      <c r="B23" s="121" t="s">
        <v>111</v>
      </c>
      <c r="C23" s="258"/>
      <c r="E23" s="113">
        <v>1.163559054213233</v>
      </c>
      <c r="F23" s="115">
        <v>1215</v>
      </c>
      <c r="G23" s="114">
        <v>1208</v>
      </c>
      <c r="H23" s="114">
        <v>1189</v>
      </c>
      <c r="I23" s="114">
        <v>1155</v>
      </c>
      <c r="J23" s="140">
        <v>1098</v>
      </c>
      <c r="K23" s="114">
        <v>117</v>
      </c>
      <c r="L23" s="116">
        <v>10.655737704918034</v>
      </c>
    </row>
    <row r="24" spans="1:12" s="110" customFormat="1" ht="15" customHeight="1" x14ac:dyDescent="0.2">
      <c r="A24" s="120"/>
      <c r="B24" s="119"/>
      <c r="C24" s="258" t="s">
        <v>106</v>
      </c>
      <c r="E24" s="113">
        <v>59.835390946502059</v>
      </c>
      <c r="F24" s="115">
        <v>727</v>
      </c>
      <c r="G24" s="114">
        <v>722</v>
      </c>
      <c r="H24" s="114">
        <v>709</v>
      </c>
      <c r="I24" s="114">
        <v>699</v>
      </c>
      <c r="J24" s="140">
        <v>666</v>
      </c>
      <c r="K24" s="114">
        <v>61</v>
      </c>
      <c r="L24" s="116">
        <v>9.1591591591591595</v>
      </c>
    </row>
    <row r="25" spans="1:12" s="110" customFormat="1" ht="15" customHeight="1" x14ac:dyDescent="0.2">
      <c r="A25" s="120"/>
      <c r="B25" s="119"/>
      <c r="C25" s="258" t="s">
        <v>107</v>
      </c>
      <c r="E25" s="113">
        <v>40.164609053497941</v>
      </c>
      <c r="F25" s="115">
        <v>488</v>
      </c>
      <c r="G25" s="114">
        <v>486</v>
      </c>
      <c r="H25" s="114">
        <v>480</v>
      </c>
      <c r="I25" s="114">
        <v>456</v>
      </c>
      <c r="J25" s="140">
        <v>432</v>
      </c>
      <c r="K25" s="114">
        <v>56</v>
      </c>
      <c r="L25" s="116">
        <v>12.962962962962964</v>
      </c>
    </row>
    <row r="26" spans="1:12" s="110" customFormat="1" ht="15" customHeight="1" x14ac:dyDescent="0.2">
      <c r="A26" s="120"/>
      <c r="C26" s="121" t="s">
        <v>187</v>
      </c>
      <c r="D26" s="110" t="s">
        <v>188</v>
      </c>
      <c r="E26" s="113">
        <v>0.35720784133459743</v>
      </c>
      <c r="F26" s="115">
        <v>373</v>
      </c>
      <c r="G26" s="114">
        <v>360</v>
      </c>
      <c r="H26" s="114">
        <v>373</v>
      </c>
      <c r="I26" s="114">
        <v>330</v>
      </c>
      <c r="J26" s="140">
        <v>294</v>
      </c>
      <c r="K26" s="114">
        <v>79</v>
      </c>
      <c r="L26" s="116">
        <v>26.870748299319729</v>
      </c>
    </row>
    <row r="27" spans="1:12" s="110" customFormat="1" ht="15" customHeight="1" x14ac:dyDescent="0.2">
      <c r="A27" s="120"/>
      <c r="B27" s="119"/>
      <c r="D27" s="259" t="s">
        <v>106</v>
      </c>
      <c r="E27" s="113">
        <v>58.981233243967829</v>
      </c>
      <c r="F27" s="115">
        <v>220</v>
      </c>
      <c r="G27" s="114">
        <v>203</v>
      </c>
      <c r="H27" s="114">
        <v>205</v>
      </c>
      <c r="I27" s="114">
        <v>187</v>
      </c>
      <c r="J27" s="140">
        <v>152</v>
      </c>
      <c r="K27" s="114">
        <v>68</v>
      </c>
      <c r="L27" s="116">
        <v>44.736842105263158</v>
      </c>
    </row>
    <row r="28" spans="1:12" s="110" customFormat="1" ht="15" customHeight="1" x14ac:dyDescent="0.2">
      <c r="A28" s="120"/>
      <c r="B28" s="119"/>
      <c r="D28" s="259" t="s">
        <v>107</v>
      </c>
      <c r="E28" s="113">
        <v>41.018766756032171</v>
      </c>
      <c r="F28" s="115">
        <v>153</v>
      </c>
      <c r="G28" s="114">
        <v>157</v>
      </c>
      <c r="H28" s="114">
        <v>168</v>
      </c>
      <c r="I28" s="114">
        <v>143</v>
      </c>
      <c r="J28" s="140">
        <v>142</v>
      </c>
      <c r="K28" s="114">
        <v>11</v>
      </c>
      <c r="L28" s="116">
        <v>7.746478873239437</v>
      </c>
    </row>
    <row r="29" spans="1:12" s="110" customFormat="1" ht="24.95" customHeight="1" x14ac:dyDescent="0.2">
      <c r="A29" s="604" t="s">
        <v>189</v>
      </c>
      <c r="B29" s="605"/>
      <c r="C29" s="605"/>
      <c r="D29" s="606"/>
      <c r="E29" s="113">
        <v>79.337489585428216</v>
      </c>
      <c r="F29" s="115">
        <v>82845</v>
      </c>
      <c r="G29" s="114">
        <v>83142</v>
      </c>
      <c r="H29" s="114">
        <v>83257</v>
      </c>
      <c r="I29" s="114">
        <v>81783</v>
      </c>
      <c r="J29" s="140">
        <v>82693</v>
      </c>
      <c r="K29" s="114">
        <v>152</v>
      </c>
      <c r="L29" s="116">
        <v>0.18381241459373829</v>
      </c>
    </row>
    <row r="30" spans="1:12" s="110" customFormat="1" ht="15" customHeight="1" x14ac:dyDescent="0.2">
      <c r="A30" s="120"/>
      <c r="B30" s="119"/>
      <c r="C30" s="258" t="s">
        <v>106</v>
      </c>
      <c r="E30" s="113">
        <v>54.088961313295911</v>
      </c>
      <c r="F30" s="115">
        <v>44810</v>
      </c>
      <c r="G30" s="114">
        <v>45108</v>
      </c>
      <c r="H30" s="114">
        <v>45284</v>
      </c>
      <c r="I30" s="114">
        <v>44451</v>
      </c>
      <c r="J30" s="140">
        <v>45132</v>
      </c>
      <c r="K30" s="114">
        <v>-322</v>
      </c>
      <c r="L30" s="116">
        <v>-0.7134627315430293</v>
      </c>
    </row>
    <row r="31" spans="1:12" s="110" customFormat="1" ht="15" customHeight="1" x14ac:dyDescent="0.2">
      <c r="A31" s="120"/>
      <c r="B31" s="119"/>
      <c r="C31" s="258" t="s">
        <v>107</v>
      </c>
      <c r="E31" s="113">
        <v>45.911038686704089</v>
      </c>
      <c r="F31" s="115">
        <v>38035</v>
      </c>
      <c r="G31" s="114">
        <v>38034</v>
      </c>
      <c r="H31" s="114">
        <v>37973</v>
      </c>
      <c r="I31" s="114">
        <v>37332</v>
      </c>
      <c r="J31" s="140">
        <v>37561</v>
      </c>
      <c r="K31" s="114">
        <v>474</v>
      </c>
      <c r="L31" s="116">
        <v>1.2619472325017971</v>
      </c>
    </row>
    <row r="32" spans="1:12" s="110" customFormat="1" ht="15" customHeight="1" x14ac:dyDescent="0.2">
      <c r="A32" s="120"/>
      <c r="B32" s="119" t="s">
        <v>117</v>
      </c>
      <c r="C32" s="258"/>
      <c r="E32" s="113">
        <v>20.576320855000432</v>
      </c>
      <c r="F32" s="115">
        <v>21486</v>
      </c>
      <c r="G32" s="114">
        <v>20918</v>
      </c>
      <c r="H32" s="114">
        <v>20917</v>
      </c>
      <c r="I32" s="114">
        <v>20511</v>
      </c>
      <c r="J32" s="140">
        <v>20037</v>
      </c>
      <c r="K32" s="114">
        <v>1449</v>
      </c>
      <c r="L32" s="116">
        <v>7.2316215002245849</v>
      </c>
    </row>
    <row r="33" spans="1:12" s="110" customFormat="1" ht="15" customHeight="1" x14ac:dyDescent="0.2">
      <c r="A33" s="120"/>
      <c r="B33" s="119"/>
      <c r="C33" s="258" t="s">
        <v>106</v>
      </c>
      <c r="E33" s="113">
        <v>60.890812622172575</v>
      </c>
      <c r="F33" s="115">
        <v>13083</v>
      </c>
      <c r="G33" s="114">
        <v>12692</v>
      </c>
      <c r="H33" s="114">
        <v>12812</v>
      </c>
      <c r="I33" s="114">
        <v>12577</v>
      </c>
      <c r="J33" s="140">
        <v>12218</v>
      </c>
      <c r="K33" s="114">
        <v>865</v>
      </c>
      <c r="L33" s="116">
        <v>7.0797184481911932</v>
      </c>
    </row>
    <row r="34" spans="1:12" s="110" customFormat="1" ht="15" customHeight="1" x14ac:dyDescent="0.2">
      <c r="A34" s="120"/>
      <c r="B34" s="119"/>
      <c r="C34" s="258" t="s">
        <v>107</v>
      </c>
      <c r="E34" s="113">
        <v>39.109187377827425</v>
      </c>
      <c r="F34" s="115">
        <v>8403</v>
      </c>
      <c r="G34" s="114">
        <v>8226</v>
      </c>
      <c r="H34" s="114">
        <v>8105</v>
      </c>
      <c r="I34" s="114">
        <v>7934</v>
      </c>
      <c r="J34" s="140">
        <v>7819</v>
      </c>
      <c r="K34" s="114">
        <v>584</v>
      </c>
      <c r="L34" s="116">
        <v>7.4689858038112291</v>
      </c>
    </row>
    <row r="35" spans="1:12" s="110" customFormat="1" ht="24.95" customHeight="1" x14ac:dyDescent="0.2">
      <c r="A35" s="604" t="s">
        <v>190</v>
      </c>
      <c r="B35" s="605"/>
      <c r="C35" s="605"/>
      <c r="D35" s="606"/>
      <c r="E35" s="113">
        <v>75.079725342603496</v>
      </c>
      <c r="F35" s="115">
        <v>78399</v>
      </c>
      <c r="G35" s="114">
        <v>78271</v>
      </c>
      <c r="H35" s="114">
        <v>78598</v>
      </c>
      <c r="I35" s="114">
        <v>76953</v>
      </c>
      <c r="J35" s="140">
        <v>77615</v>
      </c>
      <c r="K35" s="114">
        <v>784</v>
      </c>
      <c r="L35" s="116">
        <v>1.010114024350963</v>
      </c>
    </row>
    <row r="36" spans="1:12" s="110" customFormat="1" ht="15" customHeight="1" x14ac:dyDescent="0.2">
      <c r="A36" s="120"/>
      <c r="B36" s="119"/>
      <c r="C36" s="258" t="s">
        <v>106</v>
      </c>
      <c r="E36" s="113">
        <v>65.609255220092095</v>
      </c>
      <c r="F36" s="115">
        <v>51437</v>
      </c>
      <c r="G36" s="114">
        <v>51339</v>
      </c>
      <c r="H36" s="114">
        <v>51581</v>
      </c>
      <c r="I36" s="114">
        <v>50630</v>
      </c>
      <c r="J36" s="140">
        <v>51075</v>
      </c>
      <c r="K36" s="114">
        <v>362</v>
      </c>
      <c r="L36" s="116">
        <v>0.70876162506118456</v>
      </c>
    </row>
    <row r="37" spans="1:12" s="110" customFormat="1" ht="15" customHeight="1" x14ac:dyDescent="0.2">
      <c r="A37" s="120"/>
      <c r="B37" s="119"/>
      <c r="C37" s="258" t="s">
        <v>107</v>
      </c>
      <c r="E37" s="113">
        <v>34.390744779907905</v>
      </c>
      <c r="F37" s="115">
        <v>26962</v>
      </c>
      <c r="G37" s="114">
        <v>26932</v>
      </c>
      <c r="H37" s="114">
        <v>27017</v>
      </c>
      <c r="I37" s="114">
        <v>26323</v>
      </c>
      <c r="J37" s="140">
        <v>26540</v>
      </c>
      <c r="K37" s="114">
        <v>422</v>
      </c>
      <c r="L37" s="116">
        <v>1.5900527505651847</v>
      </c>
    </row>
    <row r="38" spans="1:12" s="110" customFormat="1" ht="15" customHeight="1" x14ac:dyDescent="0.2">
      <c r="A38" s="120"/>
      <c r="B38" s="119" t="s">
        <v>182</v>
      </c>
      <c r="C38" s="258"/>
      <c r="E38" s="113">
        <v>24.920274657396501</v>
      </c>
      <c r="F38" s="115">
        <v>26022</v>
      </c>
      <c r="G38" s="114">
        <v>25875</v>
      </c>
      <c r="H38" s="114">
        <v>25667</v>
      </c>
      <c r="I38" s="114">
        <v>25432</v>
      </c>
      <c r="J38" s="140">
        <v>25209</v>
      </c>
      <c r="K38" s="114">
        <v>813</v>
      </c>
      <c r="L38" s="116">
        <v>3.2250386766630963</v>
      </c>
    </row>
    <row r="39" spans="1:12" s="110" customFormat="1" ht="15" customHeight="1" x14ac:dyDescent="0.2">
      <c r="A39" s="120"/>
      <c r="B39" s="119"/>
      <c r="C39" s="258" t="s">
        <v>106</v>
      </c>
      <c r="E39" s="113">
        <v>25.05572208131581</v>
      </c>
      <c r="F39" s="115">
        <v>6520</v>
      </c>
      <c r="G39" s="114">
        <v>6524</v>
      </c>
      <c r="H39" s="114">
        <v>6582</v>
      </c>
      <c r="I39" s="114">
        <v>6463</v>
      </c>
      <c r="J39" s="140">
        <v>6341</v>
      </c>
      <c r="K39" s="114">
        <v>179</v>
      </c>
      <c r="L39" s="116">
        <v>2.8228985964358935</v>
      </c>
    </row>
    <row r="40" spans="1:12" s="110" customFormat="1" ht="15" customHeight="1" x14ac:dyDescent="0.2">
      <c r="A40" s="120"/>
      <c r="B40" s="119"/>
      <c r="C40" s="258" t="s">
        <v>107</v>
      </c>
      <c r="E40" s="113">
        <v>74.944277918684193</v>
      </c>
      <c r="F40" s="115">
        <v>19502</v>
      </c>
      <c r="G40" s="114">
        <v>19351</v>
      </c>
      <c r="H40" s="114">
        <v>19085</v>
      </c>
      <c r="I40" s="114">
        <v>18969</v>
      </c>
      <c r="J40" s="140">
        <v>18868</v>
      </c>
      <c r="K40" s="114">
        <v>634</v>
      </c>
      <c r="L40" s="116">
        <v>3.360186559253763</v>
      </c>
    </row>
    <row r="41" spans="1:12" s="110" customFormat="1" ht="24.75" customHeight="1" x14ac:dyDescent="0.2">
      <c r="A41" s="604" t="s">
        <v>517</v>
      </c>
      <c r="B41" s="605"/>
      <c r="C41" s="605"/>
      <c r="D41" s="606"/>
      <c r="E41" s="113">
        <v>2.9601325403893854</v>
      </c>
      <c r="F41" s="115">
        <v>3091</v>
      </c>
      <c r="G41" s="114">
        <v>3417</v>
      </c>
      <c r="H41" s="114">
        <v>3505</v>
      </c>
      <c r="I41" s="114">
        <v>2665</v>
      </c>
      <c r="J41" s="140">
        <v>3046</v>
      </c>
      <c r="K41" s="114">
        <v>45</v>
      </c>
      <c r="L41" s="116">
        <v>1.4773473407747866</v>
      </c>
    </row>
    <row r="42" spans="1:12" s="110" customFormat="1" ht="15" customHeight="1" x14ac:dyDescent="0.2">
      <c r="A42" s="120"/>
      <c r="B42" s="119"/>
      <c r="C42" s="258" t="s">
        <v>106</v>
      </c>
      <c r="E42" s="113">
        <v>57.004205758654159</v>
      </c>
      <c r="F42" s="115">
        <v>1762</v>
      </c>
      <c r="G42" s="114">
        <v>1968</v>
      </c>
      <c r="H42" s="114">
        <v>2031</v>
      </c>
      <c r="I42" s="114">
        <v>1545</v>
      </c>
      <c r="J42" s="140">
        <v>1734</v>
      </c>
      <c r="K42" s="114">
        <v>28</v>
      </c>
      <c r="L42" s="116">
        <v>1.6147635524798154</v>
      </c>
    </row>
    <row r="43" spans="1:12" s="110" customFormat="1" ht="15" customHeight="1" x14ac:dyDescent="0.2">
      <c r="A43" s="123"/>
      <c r="B43" s="124"/>
      <c r="C43" s="260" t="s">
        <v>107</v>
      </c>
      <c r="D43" s="261"/>
      <c r="E43" s="125">
        <v>42.995794241345841</v>
      </c>
      <c r="F43" s="143">
        <v>1329</v>
      </c>
      <c r="G43" s="144">
        <v>1449</v>
      </c>
      <c r="H43" s="144">
        <v>1474</v>
      </c>
      <c r="I43" s="144">
        <v>1120</v>
      </c>
      <c r="J43" s="145">
        <v>1312</v>
      </c>
      <c r="K43" s="144">
        <v>17</v>
      </c>
      <c r="L43" s="146">
        <v>1.2957317073170731</v>
      </c>
    </row>
    <row r="44" spans="1:12" s="110" customFormat="1" ht="45.75" customHeight="1" x14ac:dyDescent="0.2">
      <c r="A44" s="604" t="s">
        <v>191</v>
      </c>
      <c r="B44" s="605"/>
      <c r="C44" s="605"/>
      <c r="D44" s="606"/>
      <c r="E44" s="113">
        <v>0.40892157707740778</v>
      </c>
      <c r="F44" s="115">
        <v>427</v>
      </c>
      <c r="G44" s="114">
        <v>427</v>
      </c>
      <c r="H44" s="114">
        <v>427</v>
      </c>
      <c r="I44" s="114">
        <v>402</v>
      </c>
      <c r="J44" s="140">
        <v>393</v>
      </c>
      <c r="K44" s="114">
        <v>34</v>
      </c>
      <c r="L44" s="116">
        <v>8.6513994910941481</v>
      </c>
    </row>
    <row r="45" spans="1:12" s="110" customFormat="1" ht="15" customHeight="1" x14ac:dyDescent="0.2">
      <c r="A45" s="120"/>
      <c r="B45" s="119"/>
      <c r="C45" s="258" t="s">
        <v>106</v>
      </c>
      <c r="E45" s="113">
        <v>55.503512880562063</v>
      </c>
      <c r="F45" s="115">
        <v>237</v>
      </c>
      <c r="G45" s="114">
        <v>236</v>
      </c>
      <c r="H45" s="114">
        <v>237</v>
      </c>
      <c r="I45" s="114">
        <v>224</v>
      </c>
      <c r="J45" s="140">
        <v>218</v>
      </c>
      <c r="K45" s="114">
        <v>19</v>
      </c>
      <c r="L45" s="116">
        <v>8.7155963302752291</v>
      </c>
    </row>
    <row r="46" spans="1:12" s="110" customFormat="1" ht="15" customHeight="1" x14ac:dyDescent="0.2">
      <c r="A46" s="123"/>
      <c r="B46" s="124"/>
      <c r="C46" s="260" t="s">
        <v>107</v>
      </c>
      <c r="D46" s="261"/>
      <c r="E46" s="125">
        <v>44.496487119437937</v>
      </c>
      <c r="F46" s="143">
        <v>190</v>
      </c>
      <c r="G46" s="144">
        <v>191</v>
      </c>
      <c r="H46" s="144">
        <v>190</v>
      </c>
      <c r="I46" s="144">
        <v>178</v>
      </c>
      <c r="J46" s="145">
        <v>175</v>
      </c>
      <c r="K46" s="144">
        <v>15</v>
      </c>
      <c r="L46" s="146">
        <v>8.5714285714285712</v>
      </c>
    </row>
    <row r="47" spans="1:12" s="110" customFormat="1" ht="39" customHeight="1" x14ac:dyDescent="0.2">
      <c r="A47" s="604" t="s">
        <v>518</v>
      </c>
      <c r="B47" s="607"/>
      <c r="C47" s="607"/>
      <c r="D47" s="608"/>
      <c r="E47" s="113">
        <v>0.16280250141255112</v>
      </c>
      <c r="F47" s="115">
        <v>170</v>
      </c>
      <c r="G47" s="114">
        <v>179</v>
      </c>
      <c r="H47" s="114">
        <v>165</v>
      </c>
      <c r="I47" s="114">
        <v>173</v>
      </c>
      <c r="J47" s="140">
        <v>193</v>
      </c>
      <c r="K47" s="114">
        <v>-23</v>
      </c>
      <c r="L47" s="116">
        <v>-11.917098445595855</v>
      </c>
    </row>
    <row r="48" spans="1:12" s="110" customFormat="1" ht="15" customHeight="1" x14ac:dyDescent="0.2">
      <c r="A48" s="120"/>
      <c r="B48" s="119"/>
      <c r="C48" s="258" t="s">
        <v>106</v>
      </c>
      <c r="E48" s="113">
        <v>42.352941176470587</v>
      </c>
      <c r="F48" s="115">
        <v>72</v>
      </c>
      <c r="G48" s="114">
        <v>72</v>
      </c>
      <c r="H48" s="114">
        <v>66</v>
      </c>
      <c r="I48" s="114">
        <v>82</v>
      </c>
      <c r="J48" s="140">
        <v>91</v>
      </c>
      <c r="K48" s="114">
        <v>-19</v>
      </c>
      <c r="L48" s="116">
        <v>-20.87912087912088</v>
      </c>
    </row>
    <row r="49" spans="1:12" s="110" customFormat="1" ht="15" customHeight="1" x14ac:dyDescent="0.2">
      <c r="A49" s="123"/>
      <c r="B49" s="124"/>
      <c r="C49" s="260" t="s">
        <v>107</v>
      </c>
      <c r="D49" s="261"/>
      <c r="E49" s="125">
        <v>57.647058823529413</v>
      </c>
      <c r="F49" s="143">
        <v>98</v>
      </c>
      <c r="G49" s="144">
        <v>107</v>
      </c>
      <c r="H49" s="144">
        <v>99</v>
      </c>
      <c r="I49" s="144">
        <v>91</v>
      </c>
      <c r="J49" s="145">
        <v>102</v>
      </c>
      <c r="K49" s="144">
        <v>-4</v>
      </c>
      <c r="L49" s="146">
        <v>-3.9215686274509802</v>
      </c>
    </row>
    <row r="50" spans="1:12" s="110" customFormat="1" ht="24.95" customHeight="1" x14ac:dyDescent="0.2">
      <c r="A50" s="609" t="s">
        <v>192</v>
      </c>
      <c r="B50" s="610"/>
      <c r="C50" s="610"/>
      <c r="D50" s="611"/>
      <c r="E50" s="262">
        <v>11.049501537047146</v>
      </c>
      <c r="F50" s="263">
        <v>11538</v>
      </c>
      <c r="G50" s="264">
        <v>11531</v>
      </c>
      <c r="H50" s="264">
        <v>11543</v>
      </c>
      <c r="I50" s="264">
        <v>11052</v>
      </c>
      <c r="J50" s="265">
        <v>11125</v>
      </c>
      <c r="K50" s="263">
        <v>413</v>
      </c>
      <c r="L50" s="266">
        <v>3.7123595505617977</v>
      </c>
    </row>
    <row r="51" spans="1:12" s="110" customFormat="1" ht="15" customHeight="1" x14ac:dyDescent="0.2">
      <c r="A51" s="120"/>
      <c r="B51" s="119"/>
      <c r="C51" s="258" t="s">
        <v>106</v>
      </c>
      <c r="E51" s="113">
        <v>58.155659559715723</v>
      </c>
      <c r="F51" s="115">
        <v>6710</v>
      </c>
      <c r="G51" s="114">
        <v>6684</v>
      </c>
      <c r="H51" s="114">
        <v>6747</v>
      </c>
      <c r="I51" s="114">
        <v>6419</v>
      </c>
      <c r="J51" s="140">
        <v>6434</v>
      </c>
      <c r="K51" s="114">
        <v>276</v>
      </c>
      <c r="L51" s="116">
        <v>4.2897109107864466</v>
      </c>
    </row>
    <row r="52" spans="1:12" s="110" customFormat="1" ht="15" customHeight="1" x14ac:dyDescent="0.2">
      <c r="A52" s="120"/>
      <c r="B52" s="119"/>
      <c r="C52" s="258" t="s">
        <v>107</v>
      </c>
      <c r="E52" s="113">
        <v>41.844340440284277</v>
      </c>
      <c r="F52" s="115">
        <v>4828</v>
      </c>
      <c r="G52" s="114">
        <v>4847</v>
      </c>
      <c r="H52" s="114">
        <v>4796</v>
      </c>
      <c r="I52" s="114">
        <v>4633</v>
      </c>
      <c r="J52" s="140">
        <v>4691</v>
      </c>
      <c r="K52" s="114">
        <v>137</v>
      </c>
      <c r="L52" s="116">
        <v>2.9204860370923043</v>
      </c>
    </row>
    <row r="53" spans="1:12" s="110" customFormat="1" ht="15" customHeight="1" x14ac:dyDescent="0.2">
      <c r="A53" s="120"/>
      <c r="B53" s="119"/>
      <c r="C53" s="258" t="s">
        <v>187</v>
      </c>
      <c r="D53" s="110" t="s">
        <v>193</v>
      </c>
      <c r="E53" s="113">
        <v>19.154099497313226</v>
      </c>
      <c r="F53" s="115">
        <v>2210</v>
      </c>
      <c r="G53" s="114">
        <v>2475</v>
      </c>
      <c r="H53" s="114">
        <v>2526</v>
      </c>
      <c r="I53" s="114">
        <v>1908</v>
      </c>
      <c r="J53" s="140">
        <v>2104</v>
      </c>
      <c r="K53" s="114">
        <v>106</v>
      </c>
      <c r="L53" s="116">
        <v>5.0380228136882126</v>
      </c>
    </row>
    <row r="54" spans="1:12" s="110" customFormat="1" ht="15" customHeight="1" x14ac:dyDescent="0.2">
      <c r="A54" s="120"/>
      <c r="B54" s="119"/>
      <c r="D54" s="267" t="s">
        <v>194</v>
      </c>
      <c r="E54" s="113">
        <v>58.733031674208142</v>
      </c>
      <c r="F54" s="115">
        <v>1298</v>
      </c>
      <c r="G54" s="114">
        <v>1444</v>
      </c>
      <c r="H54" s="114">
        <v>1489</v>
      </c>
      <c r="I54" s="114">
        <v>1130</v>
      </c>
      <c r="J54" s="140">
        <v>1226</v>
      </c>
      <c r="K54" s="114">
        <v>72</v>
      </c>
      <c r="L54" s="116">
        <v>5.8727569331158236</v>
      </c>
    </row>
    <row r="55" spans="1:12" s="110" customFormat="1" ht="15" customHeight="1" x14ac:dyDescent="0.2">
      <c r="A55" s="120"/>
      <c r="B55" s="119"/>
      <c r="D55" s="267" t="s">
        <v>195</v>
      </c>
      <c r="E55" s="113">
        <v>41.266968325791858</v>
      </c>
      <c r="F55" s="115">
        <v>912</v>
      </c>
      <c r="G55" s="114">
        <v>1031</v>
      </c>
      <c r="H55" s="114">
        <v>1037</v>
      </c>
      <c r="I55" s="114">
        <v>778</v>
      </c>
      <c r="J55" s="140">
        <v>878</v>
      </c>
      <c r="K55" s="114">
        <v>34</v>
      </c>
      <c r="L55" s="116">
        <v>3.8724373576309796</v>
      </c>
    </row>
    <row r="56" spans="1:12" s="110" customFormat="1" ht="15" customHeight="1" x14ac:dyDescent="0.2">
      <c r="A56" s="120"/>
      <c r="B56" s="119" t="s">
        <v>196</v>
      </c>
      <c r="C56" s="258"/>
      <c r="E56" s="113">
        <v>45.352946246444681</v>
      </c>
      <c r="F56" s="115">
        <v>47358</v>
      </c>
      <c r="G56" s="114">
        <v>47584</v>
      </c>
      <c r="H56" s="114">
        <v>47839</v>
      </c>
      <c r="I56" s="114">
        <v>47206</v>
      </c>
      <c r="J56" s="140">
        <v>47636</v>
      </c>
      <c r="K56" s="114">
        <v>-278</v>
      </c>
      <c r="L56" s="116">
        <v>-0.58359224116214625</v>
      </c>
    </row>
    <row r="57" spans="1:12" s="110" customFormat="1" ht="15" customHeight="1" x14ac:dyDescent="0.2">
      <c r="A57" s="120"/>
      <c r="B57" s="119"/>
      <c r="C57" s="258" t="s">
        <v>106</v>
      </c>
      <c r="E57" s="113">
        <v>51.853963427509605</v>
      </c>
      <c r="F57" s="115">
        <v>24557</v>
      </c>
      <c r="G57" s="114">
        <v>24740</v>
      </c>
      <c r="H57" s="114">
        <v>24956</v>
      </c>
      <c r="I57" s="114">
        <v>24561</v>
      </c>
      <c r="J57" s="140">
        <v>24806</v>
      </c>
      <c r="K57" s="114">
        <v>-249</v>
      </c>
      <c r="L57" s="116">
        <v>-1.0037894057889221</v>
      </c>
    </row>
    <row r="58" spans="1:12" s="110" customFormat="1" ht="15" customHeight="1" x14ac:dyDescent="0.2">
      <c r="A58" s="120"/>
      <c r="B58" s="119"/>
      <c r="C58" s="258" t="s">
        <v>107</v>
      </c>
      <c r="E58" s="113">
        <v>48.146036572490395</v>
      </c>
      <c r="F58" s="115">
        <v>22801</v>
      </c>
      <c r="G58" s="114">
        <v>22844</v>
      </c>
      <c r="H58" s="114">
        <v>22883</v>
      </c>
      <c r="I58" s="114">
        <v>22645</v>
      </c>
      <c r="J58" s="140">
        <v>22830</v>
      </c>
      <c r="K58" s="114">
        <v>-29</v>
      </c>
      <c r="L58" s="116">
        <v>-0.12702584318878668</v>
      </c>
    </row>
    <row r="59" spans="1:12" s="110" customFormat="1" ht="15" customHeight="1" x14ac:dyDescent="0.2">
      <c r="A59" s="120"/>
      <c r="B59" s="119"/>
      <c r="C59" s="258" t="s">
        <v>105</v>
      </c>
      <c r="D59" s="110" t="s">
        <v>197</v>
      </c>
      <c r="E59" s="113">
        <v>92.246294184720639</v>
      </c>
      <c r="F59" s="115">
        <v>43686</v>
      </c>
      <c r="G59" s="114">
        <v>43911</v>
      </c>
      <c r="H59" s="114">
        <v>44177</v>
      </c>
      <c r="I59" s="114">
        <v>43615</v>
      </c>
      <c r="J59" s="140">
        <v>44004</v>
      </c>
      <c r="K59" s="114">
        <v>-318</v>
      </c>
      <c r="L59" s="116">
        <v>-0.72266157622034366</v>
      </c>
    </row>
    <row r="60" spans="1:12" s="110" customFormat="1" ht="15" customHeight="1" x14ac:dyDescent="0.2">
      <c r="A60" s="120"/>
      <c r="B60" s="119"/>
      <c r="C60" s="258"/>
      <c r="D60" s="267" t="s">
        <v>198</v>
      </c>
      <c r="E60" s="113">
        <v>50.144210960032964</v>
      </c>
      <c r="F60" s="115">
        <v>21906</v>
      </c>
      <c r="G60" s="114">
        <v>22088</v>
      </c>
      <c r="H60" s="114">
        <v>22316</v>
      </c>
      <c r="I60" s="114">
        <v>21961</v>
      </c>
      <c r="J60" s="140">
        <v>22170</v>
      </c>
      <c r="K60" s="114">
        <v>-264</v>
      </c>
      <c r="L60" s="116">
        <v>-1.1907983761840324</v>
      </c>
    </row>
    <row r="61" spans="1:12" s="110" customFormat="1" ht="15" customHeight="1" x14ac:dyDescent="0.2">
      <c r="A61" s="120"/>
      <c r="B61" s="119"/>
      <c r="C61" s="258"/>
      <c r="D61" s="267" t="s">
        <v>199</v>
      </c>
      <c r="E61" s="113">
        <v>49.855789039967036</v>
      </c>
      <c r="F61" s="115">
        <v>21780</v>
      </c>
      <c r="G61" s="114">
        <v>21823</v>
      </c>
      <c r="H61" s="114">
        <v>21861</v>
      </c>
      <c r="I61" s="114">
        <v>21654</v>
      </c>
      <c r="J61" s="140">
        <v>21834</v>
      </c>
      <c r="K61" s="114">
        <v>-54</v>
      </c>
      <c r="L61" s="116">
        <v>-0.247320692497939</v>
      </c>
    </row>
    <row r="62" spans="1:12" s="110" customFormat="1" ht="15" customHeight="1" x14ac:dyDescent="0.2">
      <c r="A62" s="120"/>
      <c r="B62" s="119"/>
      <c r="C62" s="258"/>
      <c r="D62" s="258" t="s">
        <v>200</v>
      </c>
      <c r="E62" s="113">
        <v>7.7537058152793614</v>
      </c>
      <c r="F62" s="115">
        <v>3672</v>
      </c>
      <c r="G62" s="114">
        <v>3673</v>
      </c>
      <c r="H62" s="114">
        <v>3662</v>
      </c>
      <c r="I62" s="114">
        <v>3591</v>
      </c>
      <c r="J62" s="140">
        <v>3632</v>
      </c>
      <c r="K62" s="114">
        <v>40</v>
      </c>
      <c r="L62" s="116">
        <v>1.1013215859030836</v>
      </c>
    </row>
    <row r="63" spans="1:12" s="110" customFormat="1" ht="15" customHeight="1" x14ac:dyDescent="0.2">
      <c r="A63" s="120"/>
      <c r="B63" s="119"/>
      <c r="C63" s="258"/>
      <c r="D63" s="267" t="s">
        <v>198</v>
      </c>
      <c r="E63" s="113">
        <v>72.194989106753809</v>
      </c>
      <c r="F63" s="115">
        <v>2651</v>
      </c>
      <c r="G63" s="114">
        <v>2652</v>
      </c>
      <c r="H63" s="114">
        <v>2640</v>
      </c>
      <c r="I63" s="114">
        <v>2600</v>
      </c>
      <c r="J63" s="140">
        <v>2636</v>
      </c>
      <c r="K63" s="114">
        <v>15</v>
      </c>
      <c r="L63" s="116">
        <v>0.56904400606980277</v>
      </c>
    </row>
    <row r="64" spans="1:12" s="110" customFormat="1" ht="15" customHeight="1" x14ac:dyDescent="0.2">
      <c r="A64" s="120"/>
      <c r="B64" s="119"/>
      <c r="C64" s="258"/>
      <c r="D64" s="267" t="s">
        <v>199</v>
      </c>
      <c r="E64" s="113">
        <v>27.805010893246187</v>
      </c>
      <c r="F64" s="115">
        <v>1021</v>
      </c>
      <c r="G64" s="114">
        <v>1021</v>
      </c>
      <c r="H64" s="114">
        <v>1022</v>
      </c>
      <c r="I64" s="114">
        <v>991</v>
      </c>
      <c r="J64" s="140">
        <v>996</v>
      </c>
      <c r="K64" s="114">
        <v>25</v>
      </c>
      <c r="L64" s="116">
        <v>2.5100401606425704</v>
      </c>
    </row>
    <row r="65" spans="1:12" s="110" customFormat="1" ht="15" customHeight="1" x14ac:dyDescent="0.2">
      <c r="A65" s="120"/>
      <c r="B65" s="119" t="s">
        <v>201</v>
      </c>
      <c r="C65" s="258"/>
      <c r="E65" s="113">
        <v>30.379904425355054</v>
      </c>
      <c r="F65" s="115">
        <v>31723</v>
      </c>
      <c r="G65" s="114">
        <v>31360</v>
      </c>
      <c r="H65" s="114">
        <v>30998</v>
      </c>
      <c r="I65" s="114">
        <v>30409</v>
      </c>
      <c r="J65" s="140">
        <v>30352</v>
      </c>
      <c r="K65" s="114">
        <v>1371</v>
      </c>
      <c r="L65" s="116">
        <v>4.5170005271481291</v>
      </c>
    </row>
    <row r="66" spans="1:12" s="110" customFormat="1" ht="15" customHeight="1" x14ac:dyDescent="0.2">
      <c r="A66" s="120"/>
      <c r="B66" s="119"/>
      <c r="C66" s="258" t="s">
        <v>106</v>
      </c>
      <c r="E66" s="113">
        <v>57.150963023673675</v>
      </c>
      <c r="F66" s="115">
        <v>18130</v>
      </c>
      <c r="G66" s="114">
        <v>17996</v>
      </c>
      <c r="H66" s="114">
        <v>17849</v>
      </c>
      <c r="I66" s="114">
        <v>17618</v>
      </c>
      <c r="J66" s="140">
        <v>17713</v>
      </c>
      <c r="K66" s="114">
        <v>417</v>
      </c>
      <c r="L66" s="116">
        <v>2.3542031276463615</v>
      </c>
    </row>
    <row r="67" spans="1:12" s="110" customFormat="1" ht="15" customHeight="1" x14ac:dyDescent="0.2">
      <c r="A67" s="120"/>
      <c r="B67" s="119"/>
      <c r="C67" s="258" t="s">
        <v>107</v>
      </c>
      <c r="E67" s="113">
        <v>42.849036976326325</v>
      </c>
      <c r="F67" s="115">
        <v>13593</v>
      </c>
      <c r="G67" s="114">
        <v>13364</v>
      </c>
      <c r="H67" s="114">
        <v>13149</v>
      </c>
      <c r="I67" s="114">
        <v>12791</v>
      </c>
      <c r="J67" s="140">
        <v>12639</v>
      </c>
      <c r="K67" s="114">
        <v>954</v>
      </c>
      <c r="L67" s="116">
        <v>7.5480655115119868</v>
      </c>
    </row>
    <row r="68" spans="1:12" s="110" customFormat="1" ht="15" customHeight="1" x14ac:dyDescent="0.2">
      <c r="A68" s="120"/>
      <c r="B68" s="119"/>
      <c r="C68" s="258" t="s">
        <v>105</v>
      </c>
      <c r="D68" s="110" t="s">
        <v>202</v>
      </c>
      <c r="E68" s="113">
        <v>20.880748983387448</v>
      </c>
      <c r="F68" s="115">
        <v>6624</v>
      </c>
      <c r="G68" s="114">
        <v>6455</v>
      </c>
      <c r="H68" s="114">
        <v>6266</v>
      </c>
      <c r="I68" s="114">
        <v>6055</v>
      </c>
      <c r="J68" s="140">
        <v>5849</v>
      </c>
      <c r="K68" s="114">
        <v>775</v>
      </c>
      <c r="L68" s="116">
        <v>13.250128227047359</v>
      </c>
    </row>
    <row r="69" spans="1:12" s="110" customFormat="1" ht="15" customHeight="1" x14ac:dyDescent="0.2">
      <c r="A69" s="120"/>
      <c r="B69" s="119"/>
      <c r="C69" s="258"/>
      <c r="D69" s="267" t="s">
        <v>198</v>
      </c>
      <c r="E69" s="113">
        <v>53.457125603864732</v>
      </c>
      <c r="F69" s="115">
        <v>3541</v>
      </c>
      <c r="G69" s="114">
        <v>3457</v>
      </c>
      <c r="H69" s="114">
        <v>3354</v>
      </c>
      <c r="I69" s="114">
        <v>3281</v>
      </c>
      <c r="J69" s="140">
        <v>3176</v>
      </c>
      <c r="K69" s="114">
        <v>365</v>
      </c>
      <c r="L69" s="116">
        <v>11.492443324937028</v>
      </c>
    </row>
    <row r="70" spans="1:12" s="110" customFormat="1" ht="15" customHeight="1" x14ac:dyDescent="0.2">
      <c r="A70" s="120"/>
      <c r="B70" s="119"/>
      <c r="C70" s="258"/>
      <c r="D70" s="267" t="s">
        <v>199</v>
      </c>
      <c r="E70" s="113">
        <v>46.542874396135268</v>
      </c>
      <c r="F70" s="115">
        <v>3083</v>
      </c>
      <c r="G70" s="114">
        <v>2998</v>
      </c>
      <c r="H70" s="114">
        <v>2912</v>
      </c>
      <c r="I70" s="114">
        <v>2774</v>
      </c>
      <c r="J70" s="140">
        <v>2673</v>
      </c>
      <c r="K70" s="114">
        <v>410</v>
      </c>
      <c r="L70" s="116">
        <v>15.33857089412645</v>
      </c>
    </row>
    <row r="71" spans="1:12" s="110" customFormat="1" ht="15" customHeight="1" x14ac:dyDescent="0.2">
      <c r="A71" s="120"/>
      <c r="B71" s="119"/>
      <c r="C71" s="258"/>
      <c r="D71" s="110" t="s">
        <v>203</v>
      </c>
      <c r="E71" s="113">
        <v>74.299404217759985</v>
      </c>
      <c r="F71" s="115">
        <v>23570</v>
      </c>
      <c r="G71" s="114">
        <v>23394</v>
      </c>
      <c r="H71" s="114">
        <v>23257</v>
      </c>
      <c r="I71" s="114">
        <v>22918</v>
      </c>
      <c r="J71" s="140">
        <v>23126</v>
      </c>
      <c r="K71" s="114">
        <v>444</v>
      </c>
      <c r="L71" s="116">
        <v>1.9199169765631756</v>
      </c>
    </row>
    <row r="72" spans="1:12" s="110" customFormat="1" ht="15" customHeight="1" x14ac:dyDescent="0.2">
      <c r="A72" s="120"/>
      <c r="B72" s="119"/>
      <c r="C72" s="258"/>
      <c r="D72" s="267" t="s">
        <v>198</v>
      </c>
      <c r="E72" s="113">
        <v>57.755621552821381</v>
      </c>
      <c r="F72" s="115">
        <v>13613</v>
      </c>
      <c r="G72" s="114">
        <v>13571</v>
      </c>
      <c r="H72" s="114">
        <v>13531</v>
      </c>
      <c r="I72" s="114">
        <v>13406</v>
      </c>
      <c r="J72" s="140">
        <v>13639</v>
      </c>
      <c r="K72" s="114">
        <v>-26</v>
      </c>
      <c r="L72" s="116">
        <v>-0.19062981156976319</v>
      </c>
    </row>
    <row r="73" spans="1:12" s="110" customFormat="1" ht="15" customHeight="1" x14ac:dyDescent="0.2">
      <c r="A73" s="120"/>
      <c r="B73" s="119"/>
      <c r="C73" s="258"/>
      <c r="D73" s="267" t="s">
        <v>199</v>
      </c>
      <c r="E73" s="113">
        <v>42.244378447178619</v>
      </c>
      <c r="F73" s="115">
        <v>9957</v>
      </c>
      <c r="G73" s="114">
        <v>9823</v>
      </c>
      <c r="H73" s="114">
        <v>9726</v>
      </c>
      <c r="I73" s="114">
        <v>9512</v>
      </c>
      <c r="J73" s="140">
        <v>9487</v>
      </c>
      <c r="K73" s="114">
        <v>470</v>
      </c>
      <c r="L73" s="116">
        <v>4.954147781174238</v>
      </c>
    </row>
    <row r="74" spans="1:12" s="110" customFormat="1" ht="15" customHeight="1" x14ac:dyDescent="0.2">
      <c r="A74" s="120"/>
      <c r="B74" s="119"/>
      <c r="C74" s="258"/>
      <c r="D74" s="110" t="s">
        <v>204</v>
      </c>
      <c r="E74" s="113">
        <v>4.8198467988525673</v>
      </c>
      <c r="F74" s="115">
        <v>1529</v>
      </c>
      <c r="G74" s="114">
        <v>1511</v>
      </c>
      <c r="H74" s="114">
        <v>1475</v>
      </c>
      <c r="I74" s="114">
        <v>1436</v>
      </c>
      <c r="J74" s="140">
        <v>1377</v>
      </c>
      <c r="K74" s="114">
        <v>152</v>
      </c>
      <c r="L74" s="116">
        <v>11.03848946986202</v>
      </c>
    </row>
    <row r="75" spans="1:12" s="110" customFormat="1" ht="15" customHeight="1" x14ac:dyDescent="0.2">
      <c r="A75" s="120"/>
      <c r="B75" s="119"/>
      <c r="C75" s="258"/>
      <c r="D75" s="267" t="s">
        <v>198</v>
      </c>
      <c r="E75" s="113">
        <v>63.832570307390448</v>
      </c>
      <c r="F75" s="115">
        <v>976</v>
      </c>
      <c r="G75" s="114">
        <v>968</v>
      </c>
      <c r="H75" s="114">
        <v>964</v>
      </c>
      <c r="I75" s="114">
        <v>931</v>
      </c>
      <c r="J75" s="140">
        <v>898</v>
      </c>
      <c r="K75" s="114">
        <v>78</v>
      </c>
      <c r="L75" s="116">
        <v>8.6859688195991094</v>
      </c>
    </row>
    <row r="76" spans="1:12" s="110" customFormat="1" ht="15" customHeight="1" x14ac:dyDescent="0.2">
      <c r="A76" s="120"/>
      <c r="B76" s="119"/>
      <c r="C76" s="258"/>
      <c r="D76" s="267" t="s">
        <v>199</v>
      </c>
      <c r="E76" s="113">
        <v>36.167429692609552</v>
      </c>
      <c r="F76" s="115">
        <v>553</v>
      </c>
      <c r="G76" s="114">
        <v>543</v>
      </c>
      <c r="H76" s="114">
        <v>511</v>
      </c>
      <c r="I76" s="114">
        <v>505</v>
      </c>
      <c r="J76" s="140">
        <v>479</v>
      </c>
      <c r="K76" s="114">
        <v>74</v>
      </c>
      <c r="L76" s="116">
        <v>15.448851774530272</v>
      </c>
    </row>
    <row r="77" spans="1:12" s="110" customFormat="1" ht="15" customHeight="1" x14ac:dyDescent="0.2">
      <c r="A77" s="534"/>
      <c r="B77" s="119" t="s">
        <v>205</v>
      </c>
      <c r="C77" s="268"/>
      <c r="D77" s="182"/>
      <c r="E77" s="113">
        <v>13.217647791153121</v>
      </c>
      <c r="F77" s="115">
        <v>13802</v>
      </c>
      <c r="G77" s="114">
        <v>13671</v>
      </c>
      <c r="H77" s="114">
        <v>13885</v>
      </c>
      <c r="I77" s="114">
        <v>13718</v>
      </c>
      <c r="J77" s="140">
        <v>13711</v>
      </c>
      <c r="K77" s="114">
        <v>91</v>
      </c>
      <c r="L77" s="116">
        <v>0.66370067828750634</v>
      </c>
    </row>
    <row r="78" spans="1:12" s="110" customFormat="1" ht="15" customHeight="1" x14ac:dyDescent="0.2">
      <c r="A78" s="120"/>
      <c r="B78" s="119"/>
      <c r="C78" s="268" t="s">
        <v>106</v>
      </c>
      <c r="D78" s="182"/>
      <c r="E78" s="113">
        <v>62.019997101869293</v>
      </c>
      <c r="F78" s="115">
        <v>8560</v>
      </c>
      <c r="G78" s="114">
        <v>8443</v>
      </c>
      <c r="H78" s="114">
        <v>8611</v>
      </c>
      <c r="I78" s="114">
        <v>8495</v>
      </c>
      <c r="J78" s="140">
        <v>8463</v>
      </c>
      <c r="K78" s="114">
        <v>97</v>
      </c>
      <c r="L78" s="116">
        <v>1.1461656622946945</v>
      </c>
    </row>
    <row r="79" spans="1:12" s="110" customFormat="1" ht="15" customHeight="1" x14ac:dyDescent="0.2">
      <c r="A79" s="123"/>
      <c r="B79" s="124"/>
      <c r="C79" s="260" t="s">
        <v>107</v>
      </c>
      <c r="D79" s="261"/>
      <c r="E79" s="125">
        <v>37.980002898130707</v>
      </c>
      <c r="F79" s="143">
        <v>5242</v>
      </c>
      <c r="G79" s="144">
        <v>5228</v>
      </c>
      <c r="H79" s="144">
        <v>5274</v>
      </c>
      <c r="I79" s="144">
        <v>5223</v>
      </c>
      <c r="J79" s="145">
        <v>5248</v>
      </c>
      <c r="K79" s="144">
        <v>-6</v>
      </c>
      <c r="L79" s="146">
        <v>-0.11432926829268293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104421</v>
      </c>
      <c r="E11" s="114">
        <v>104146</v>
      </c>
      <c r="F11" s="114">
        <v>104265</v>
      </c>
      <c r="G11" s="114">
        <v>102385</v>
      </c>
      <c r="H11" s="140">
        <v>102824</v>
      </c>
      <c r="I11" s="115">
        <v>1597</v>
      </c>
      <c r="J11" s="116">
        <v>1.5531393449000233</v>
      </c>
    </row>
    <row r="12" spans="1:15" s="110" customFormat="1" ht="24.95" customHeight="1" x14ac:dyDescent="0.2">
      <c r="A12" s="193" t="s">
        <v>132</v>
      </c>
      <c r="B12" s="194" t="s">
        <v>133</v>
      </c>
      <c r="C12" s="113">
        <v>0.20302429587918139</v>
      </c>
      <c r="D12" s="115">
        <v>212</v>
      </c>
      <c r="E12" s="114">
        <v>196</v>
      </c>
      <c r="F12" s="114">
        <v>237</v>
      </c>
      <c r="G12" s="114">
        <v>243</v>
      </c>
      <c r="H12" s="140">
        <v>210</v>
      </c>
      <c r="I12" s="115">
        <v>2</v>
      </c>
      <c r="J12" s="116">
        <v>0.95238095238095233</v>
      </c>
    </row>
    <row r="13" spans="1:15" s="110" customFormat="1" ht="24.95" customHeight="1" x14ac:dyDescent="0.2">
      <c r="A13" s="193" t="s">
        <v>134</v>
      </c>
      <c r="B13" s="199" t="s">
        <v>214</v>
      </c>
      <c r="C13" s="113">
        <v>0.91839764032139126</v>
      </c>
      <c r="D13" s="115">
        <v>959</v>
      </c>
      <c r="E13" s="114">
        <v>1005</v>
      </c>
      <c r="F13" s="114">
        <v>1000</v>
      </c>
      <c r="G13" s="114">
        <v>958</v>
      </c>
      <c r="H13" s="140">
        <v>964</v>
      </c>
      <c r="I13" s="115">
        <v>-5</v>
      </c>
      <c r="J13" s="116">
        <v>-0.51867219917012453</v>
      </c>
    </row>
    <row r="14" spans="1:15" s="287" customFormat="1" ht="24" customHeight="1" x14ac:dyDescent="0.2">
      <c r="A14" s="193" t="s">
        <v>215</v>
      </c>
      <c r="B14" s="199" t="s">
        <v>137</v>
      </c>
      <c r="C14" s="113">
        <v>9.3946619932772144</v>
      </c>
      <c r="D14" s="115">
        <v>9810</v>
      </c>
      <c r="E14" s="114">
        <v>9926</v>
      </c>
      <c r="F14" s="114">
        <v>9981</v>
      </c>
      <c r="G14" s="114">
        <v>9690</v>
      </c>
      <c r="H14" s="140">
        <v>9863</v>
      </c>
      <c r="I14" s="115">
        <v>-53</v>
      </c>
      <c r="J14" s="116">
        <v>-0.53736185744702425</v>
      </c>
      <c r="K14" s="110"/>
      <c r="L14" s="110"/>
      <c r="M14" s="110"/>
      <c r="N14" s="110"/>
      <c r="O14" s="110"/>
    </row>
    <row r="15" spans="1:15" s="110" customFormat="1" ht="24.75" customHeight="1" x14ac:dyDescent="0.2">
      <c r="A15" s="193" t="s">
        <v>216</v>
      </c>
      <c r="B15" s="199" t="s">
        <v>217</v>
      </c>
      <c r="C15" s="113">
        <v>1.6893153675984716</v>
      </c>
      <c r="D15" s="115">
        <v>1764</v>
      </c>
      <c r="E15" s="114">
        <v>1787</v>
      </c>
      <c r="F15" s="114">
        <v>1825</v>
      </c>
      <c r="G15" s="114">
        <v>1779</v>
      </c>
      <c r="H15" s="140">
        <v>1796</v>
      </c>
      <c r="I15" s="115">
        <v>-32</v>
      </c>
      <c r="J15" s="116">
        <v>-1.7817371937639199</v>
      </c>
    </row>
    <row r="16" spans="1:15" s="287" customFormat="1" ht="24.95" customHeight="1" x14ac:dyDescent="0.2">
      <c r="A16" s="193" t="s">
        <v>218</v>
      </c>
      <c r="B16" s="199" t="s">
        <v>141</v>
      </c>
      <c r="C16" s="113">
        <v>4.9223815132971334</v>
      </c>
      <c r="D16" s="115">
        <v>5140</v>
      </c>
      <c r="E16" s="114">
        <v>5159</v>
      </c>
      <c r="F16" s="114">
        <v>5176</v>
      </c>
      <c r="G16" s="114">
        <v>4985</v>
      </c>
      <c r="H16" s="140">
        <v>5070</v>
      </c>
      <c r="I16" s="115">
        <v>70</v>
      </c>
      <c r="J16" s="116">
        <v>1.3806706114398422</v>
      </c>
      <c r="K16" s="110"/>
      <c r="L16" s="110"/>
      <c r="M16" s="110"/>
      <c r="N16" s="110"/>
      <c r="O16" s="110"/>
    </row>
    <row r="17" spans="1:15" s="110" customFormat="1" ht="24.95" customHeight="1" x14ac:dyDescent="0.2">
      <c r="A17" s="193" t="s">
        <v>219</v>
      </c>
      <c r="B17" s="199" t="s">
        <v>220</v>
      </c>
      <c r="C17" s="113">
        <v>2.7829651123816093</v>
      </c>
      <c r="D17" s="115">
        <v>2906</v>
      </c>
      <c r="E17" s="114">
        <v>2980</v>
      </c>
      <c r="F17" s="114">
        <v>2980</v>
      </c>
      <c r="G17" s="114">
        <v>2926</v>
      </c>
      <c r="H17" s="140">
        <v>2997</v>
      </c>
      <c r="I17" s="115">
        <v>-91</v>
      </c>
      <c r="J17" s="116">
        <v>-3.0363697030363697</v>
      </c>
    </row>
    <row r="18" spans="1:15" s="287" customFormat="1" ht="24.95" customHeight="1" x14ac:dyDescent="0.2">
      <c r="A18" s="201" t="s">
        <v>144</v>
      </c>
      <c r="B18" s="202" t="s">
        <v>145</v>
      </c>
      <c r="C18" s="113">
        <v>4.3085203167945147</v>
      </c>
      <c r="D18" s="115">
        <v>4499</v>
      </c>
      <c r="E18" s="114">
        <v>4322</v>
      </c>
      <c r="F18" s="114">
        <v>4506</v>
      </c>
      <c r="G18" s="114">
        <v>4348</v>
      </c>
      <c r="H18" s="140">
        <v>4289</v>
      </c>
      <c r="I18" s="115">
        <v>210</v>
      </c>
      <c r="J18" s="116">
        <v>4.8962462112380507</v>
      </c>
      <c r="K18" s="110"/>
      <c r="L18" s="110"/>
      <c r="M18" s="110"/>
      <c r="N18" s="110"/>
      <c r="O18" s="110"/>
    </row>
    <row r="19" spans="1:15" s="110" customFormat="1" ht="24.95" customHeight="1" x14ac:dyDescent="0.2">
      <c r="A19" s="193" t="s">
        <v>146</v>
      </c>
      <c r="B19" s="199" t="s">
        <v>147</v>
      </c>
      <c r="C19" s="113">
        <v>19.000009576617732</v>
      </c>
      <c r="D19" s="115">
        <v>19840</v>
      </c>
      <c r="E19" s="114">
        <v>19963</v>
      </c>
      <c r="F19" s="114">
        <v>19846</v>
      </c>
      <c r="G19" s="114">
        <v>19499</v>
      </c>
      <c r="H19" s="140">
        <v>20523</v>
      </c>
      <c r="I19" s="115">
        <v>-683</v>
      </c>
      <c r="J19" s="116">
        <v>-3.3279734931540221</v>
      </c>
    </row>
    <row r="20" spans="1:15" s="287" customFormat="1" ht="24.95" customHeight="1" x14ac:dyDescent="0.2">
      <c r="A20" s="193" t="s">
        <v>148</v>
      </c>
      <c r="B20" s="199" t="s">
        <v>149</v>
      </c>
      <c r="C20" s="113">
        <v>2.6153743021039828</v>
      </c>
      <c r="D20" s="115">
        <v>2731</v>
      </c>
      <c r="E20" s="114">
        <v>2745</v>
      </c>
      <c r="F20" s="114">
        <v>2655</v>
      </c>
      <c r="G20" s="114">
        <v>2685</v>
      </c>
      <c r="H20" s="140">
        <v>2629</v>
      </c>
      <c r="I20" s="115">
        <v>102</v>
      </c>
      <c r="J20" s="116">
        <v>3.8798022061620387</v>
      </c>
      <c r="K20" s="110"/>
      <c r="L20" s="110"/>
      <c r="M20" s="110"/>
      <c r="N20" s="110"/>
      <c r="O20" s="110"/>
    </row>
    <row r="21" spans="1:15" s="110" customFormat="1" ht="24.95" customHeight="1" x14ac:dyDescent="0.2">
      <c r="A21" s="201" t="s">
        <v>150</v>
      </c>
      <c r="B21" s="202" t="s">
        <v>151</v>
      </c>
      <c r="C21" s="113">
        <v>3.0319571733655106</v>
      </c>
      <c r="D21" s="115">
        <v>3166</v>
      </c>
      <c r="E21" s="114">
        <v>3157</v>
      </c>
      <c r="F21" s="114">
        <v>3188</v>
      </c>
      <c r="G21" s="114">
        <v>3173</v>
      </c>
      <c r="H21" s="140">
        <v>3182</v>
      </c>
      <c r="I21" s="115">
        <v>-16</v>
      </c>
      <c r="J21" s="116">
        <v>-0.50282840980515398</v>
      </c>
    </row>
    <row r="22" spans="1:15" s="110" customFormat="1" ht="24.95" customHeight="1" x14ac:dyDescent="0.2">
      <c r="A22" s="201" t="s">
        <v>152</v>
      </c>
      <c r="B22" s="199" t="s">
        <v>153</v>
      </c>
      <c r="C22" s="113">
        <v>8.0376552609149492</v>
      </c>
      <c r="D22" s="115">
        <v>8393</v>
      </c>
      <c r="E22" s="114">
        <v>8325</v>
      </c>
      <c r="F22" s="114">
        <v>8315</v>
      </c>
      <c r="G22" s="114">
        <v>8126</v>
      </c>
      <c r="H22" s="140">
        <v>8001</v>
      </c>
      <c r="I22" s="115">
        <v>392</v>
      </c>
      <c r="J22" s="116">
        <v>4.8993875765529307</v>
      </c>
    </row>
    <row r="23" spans="1:15" s="110" customFormat="1" ht="24.95" customHeight="1" x14ac:dyDescent="0.2">
      <c r="A23" s="193" t="s">
        <v>154</v>
      </c>
      <c r="B23" s="199" t="s">
        <v>155</v>
      </c>
      <c r="C23" s="113">
        <v>7.4132597849091662</v>
      </c>
      <c r="D23" s="115">
        <v>7741</v>
      </c>
      <c r="E23" s="114">
        <v>7777</v>
      </c>
      <c r="F23" s="114">
        <v>7836</v>
      </c>
      <c r="G23" s="114">
        <v>7486</v>
      </c>
      <c r="H23" s="140">
        <v>7628</v>
      </c>
      <c r="I23" s="115">
        <v>113</v>
      </c>
      <c r="J23" s="116">
        <v>1.4813843733613006</v>
      </c>
    </row>
    <row r="24" spans="1:15" s="110" customFormat="1" ht="24.95" customHeight="1" x14ac:dyDescent="0.2">
      <c r="A24" s="193" t="s">
        <v>156</v>
      </c>
      <c r="B24" s="199" t="s">
        <v>221</v>
      </c>
      <c r="C24" s="113">
        <v>13.301922027178442</v>
      </c>
      <c r="D24" s="115">
        <v>13890</v>
      </c>
      <c r="E24" s="114">
        <v>13808</v>
      </c>
      <c r="F24" s="114">
        <v>13767</v>
      </c>
      <c r="G24" s="114">
        <v>13631</v>
      </c>
      <c r="H24" s="140">
        <v>13224</v>
      </c>
      <c r="I24" s="115">
        <v>666</v>
      </c>
      <c r="J24" s="116">
        <v>5.0362976406533573</v>
      </c>
    </row>
    <row r="25" spans="1:15" s="110" customFormat="1" ht="24.95" customHeight="1" x14ac:dyDescent="0.2">
      <c r="A25" s="193" t="s">
        <v>222</v>
      </c>
      <c r="B25" s="204" t="s">
        <v>159</v>
      </c>
      <c r="C25" s="113">
        <v>6.9507091485429173</v>
      </c>
      <c r="D25" s="115">
        <v>7258</v>
      </c>
      <c r="E25" s="114">
        <v>7232</v>
      </c>
      <c r="F25" s="114">
        <v>7319</v>
      </c>
      <c r="G25" s="114">
        <v>7233</v>
      </c>
      <c r="H25" s="140">
        <v>7054</v>
      </c>
      <c r="I25" s="115">
        <v>204</v>
      </c>
      <c r="J25" s="116">
        <v>2.891976183725546</v>
      </c>
    </row>
    <row r="26" spans="1:15" s="110" customFormat="1" ht="24.95" customHeight="1" x14ac:dyDescent="0.2">
      <c r="A26" s="201">
        <v>782.78300000000002</v>
      </c>
      <c r="B26" s="203" t="s">
        <v>160</v>
      </c>
      <c r="C26" s="113">
        <v>1.5878032196588809</v>
      </c>
      <c r="D26" s="115">
        <v>1658</v>
      </c>
      <c r="E26" s="114">
        <v>1701</v>
      </c>
      <c r="F26" s="114">
        <v>1768</v>
      </c>
      <c r="G26" s="114">
        <v>1855</v>
      </c>
      <c r="H26" s="140">
        <v>1873</v>
      </c>
      <c r="I26" s="115">
        <v>-215</v>
      </c>
      <c r="J26" s="116">
        <v>-11.478910838227442</v>
      </c>
    </row>
    <row r="27" spans="1:15" s="110" customFormat="1" ht="24.95" customHeight="1" x14ac:dyDescent="0.2">
      <c r="A27" s="193" t="s">
        <v>161</v>
      </c>
      <c r="B27" s="199" t="s">
        <v>223</v>
      </c>
      <c r="C27" s="113">
        <v>9.4396720966089198</v>
      </c>
      <c r="D27" s="115">
        <v>9857</v>
      </c>
      <c r="E27" s="114">
        <v>9676</v>
      </c>
      <c r="F27" s="114">
        <v>9605</v>
      </c>
      <c r="G27" s="114">
        <v>9461</v>
      </c>
      <c r="H27" s="140">
        <v>9390</v>
      </c>
      <c r="I27" s="115">
        <v>467</v>
      </c>
      <c r="J27" s="116">
        <v>4.9733759318423854</v>
      </c>
    </row>
    <row r="28" spans="1:15" s="110" customFormat="1" ht="24.95" customHeight="1" x14ac:dyDescent="0.2">
      <c r="A28" s="193" t="s">
        <v>163</v>
      </c>
      <c r="B28" s="199" t="s">
        <v>164</v>
      </c>
      <c r="C28" s="113">
        <v>3.3594774997366432</v>
      </c>
      <c r="D28" s="115">
        <v>3508</v>
      </c>
      <c r="E28" s="114">
        <v>3492</v>
      </c>
      <c r="F28" s="114">
        <v>3449</v>
      </c>
      <c r="G28" s="114">
        <v>3335</v>
      </c>
      <c r="H28" s="140">
        <v>3404</v>
      </c>
      <c r="I28" s="115">
        <v>104</v>
      </c>
      <c r="J28" s="116">
        <v>3.0552291421856639</v>
      </c>
    </row>
    <row r="29" spans="1:15" s="110" customFormat="1" ht="24.95" customHeight="1" x14ac:dyDescent="0.2">
      <c r="A29" s="193">
        <v>86</v>
      </c>
      <c r="B29" s="199" t="s">
        <v>165</v>
      </c>
      <c r="C29" s="113">
        <v>2.7140134647245286</v>
      </c>
      <c r="D29" s="115">
        <v>2834</v>
      </c>
      <c r="E29" s="114">
        <v>2854</v>
      </c>
      <c r="F29" s="114">
        <v>2826</v>
      </c>
      <c r="G29" s="114">
        <v>2793</v>
      </c>
      <c r="H29" s="140">
        <v>2751</v>
      </c>
      <c r="I29" s="115">
        <v>83</v>
      </c>
      <c r="J29" s="116">
        <v>3.0170846964740092</v>
      </c>
    </row>
    <row r="30" spans="1:15" s="110" customFormat="1" ht="24.95" customHeight="1" x14ac:dyDescent="0.2">
      <c r="A30" s="193">
        <v>87.88</v>
      </c>
      <c r="B30" s="204" t="s">
        <v>166</v>
      </c>
      <c r="C30" s="113">
        <v>4.39758286168491</v>
      </c>
      <c r="D30" s="115">
        <v>4592</v>
      </c>
      <c r="E30" s="114">
        <v>4545</v>
      </c>
      <c r="F30" s="114">
        <v>4499</v>
      </c>
      <c r="G30" s="114">
        <v>4448</v>
      </c>
      <c r="H30" s="140">
        <v>4429</v>
      </c>
      <c r="I30" s="115">
        <v>163</v>
      </c>
      <c r="J30" s="116">
        <v>3.6802890042899072</v>
      </c>
    </row>
    <row r="31" spans="1:15" s="110" customFormat="1" ht="24.95" customHeight="1" x14ac:dyDescent="0.2">
      <c r="A31" s="193" t="s">
        <v>167</v>
      </c>
      <c r="B31" s="199" t="s">
        <v>168</v>
      </c>
      <c r="C31" s="113">
        <v>3.3250016759081027</v>
      </c>
      <c r="D31" s="115">
        <v>3472</v>
      </c>
      <c r="E31" s="114">
        <v>3421</v>
      </c>
      <c r="F31" s="114">
        <v>3467</v>
      </c>
      <c r="G31" s="114">
        <v>3420</v>
      </c>
      <c r="H31" s="140">
        <v>3409</v>
      </c>
      <c r="I31" s="115">
        <v>63</v>
      </c>
      <c r="J31" s="116">
        <v>1.8480492813141685</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0.20302429587918139</v>
      </c>
      <c r="D34" s="115">
        <v>212</v>
      </c>
      <c r="E34" s="114">
        <v>196</v>
      </c>
      <c r="F34" s="114">
        <v>237</v>
      </c>
      <c r="G34" s="114">
        <v>243</v>
      </c>
      <c r="H34" s="140">
        <v>210</v>
      </c>
      <c r="I34" s="115">
        <v>2</v>
      </c>
      <c r="J34" s="116">
        <v>0.95238095238095233</v>
      </c>
    </row>
    <row r="35" spans="1:10" s="110" customFormat="1" ht="24.95" customHeight="1" x14ac:dyDescent="0.2">
      <c r="A35" s="292" t="s">
        <v>171</v>
      </c>
      <c r="B35" s="293" t="s">
        <v>172</v>
      </c>
      <c r="C35" s="113">
        <v>14.621579950393119</v>
      </c>
      <c r="D35" s="115">
        <v>15268</v>
      </c>
      <c r="E35" s="114">
        <v>15253</v>
      </c>
      <c r="F35" s="114">
        <v>15487</v>
      </c>
      <c r="G35" s="114">
        <v>14996</v>
      </c>
      <c r="H35" s="140">
        <v>15116</v>
      </c>
      <c r="I35" s="115">
        <v>152</v>
      </c>
      <c r="J35" s="116">
        <v>1.0055570256681661</v>
      </c>
    </row>
    <row r="36" spans="1:10" s="110" customFormat="1" ht="24.95" customHeight="1" x14ac:dyDescent="0.2">
      <c r="A36" s="294" t="s">
        <v>173</v>
      </c>
      <c r="B36" s="295" t="s">
        <v>174</v>
      </c>
      <c r="C36" s="125">
        <v>85.174438091954684</v>
      </c>
      <c r="D36" s="143">
        <v>88940</v>
      </c>
      <c r="E36" s="144">
        <v>88696</v>
      </c>
      <c r="F36" s="144">
        <v>88540</v>
      </c>
      <c r="G36" s="144">
        <v>87145</v>
      </c>
      <c r="H36" s="145">
        <v>87497</v>
      </c>
      <c r="I36" s="143">
        <v>1443</v>
      </c>
      <c r="J36" s="146">
        <v>1.6491994011223241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2020-09-25T08:44:14Z</dcterms:created>
  <dcterms:modified xsi:type="dcterms:W3CDTF">2020-09-28T08:08:26Z</dcterms:modified>
</cp:coreProperties>
</file>