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I44" i="24"/>
  <c r="G44" i="24"/>
  <c r="C44" i="24"/>
  <c r="M44" i="24" s="1"/>
  <c r="B44" i="24"/>
  <c r="D44" i="24" s="1"/>
  <c r="K43" i="24"/>
  <c r="H43" i="24"/>
  <c r="F43" i="24"/>
  <c r="C43" i="24"/>
  <c r="B43" i="24"/>
  <c r="D43" i="24" s="1"/>
  <c r="I42" i="24"/>
  <c r="G42" i="24"/>
  <c r="C42" i="24"/>
  <c r="M42" i="24" s="1"/>
  <c r="B42" i="24"/>
  <c r="D42" i="24" s="1"/>
  <c r="K41" i="24"/>
  <c r="H41" i="24"/>
  <c r="F41" i="24"/>
  <c r="C41" i="24"/>
  <c r="B41" i="24"/>
  <c r="D41" i="24" s="1"/>
  <c r="I40" i="24"/>
  <c r="G40" i="24"/>
  <c r="C40" i="24"/>
  <c r="M40" i="24" s="1"/>
  <c r="B40" i="24"/>
  <c r="D40" i="24" s="1"/>
  <c r="M36" i="24"/>
  <c r="L36" i="24"/>
  <c r="K36" i="24"/>
  <c r="J36" i="24"/>
  <c r="I36" i="24"/>
  <c r="H36" i="24"/>
  <c r="G36" i="24"/>
  <c r="F36" i="24"/>
  <c r="E36" i="24"/>
  <c r="D36" i="24"/>
  <c r="C21" i="24"/>
  <c r="K57" i="15"/>
  <c r="L57" i="15" s="1"/>
  <c r="C38" i="24"/>
  <c r="C37" i="24"/>
  <c r="C35" i="24"/>
  <c r="I35" i="24" s="1"/>
  <c r="C34" i="24"/>
  <c r="C33" i="24"/>
  <c r="C32" i="24"/>
  <c r="G32" i="24" s="1"/>
  <c r="C31" i="24"/>
  <c r="C30" i="24"/>
  <c r="E30" i="24" s="1"/>
  <c r="C29" i="24"/>
  <c r="C28" i="24"/>
  <c r="C27" i="24"/>
  <c r="C26" i="24"/>
  <c r="C25" i="24"/>
  <c r="C24" i="24"/>
  <c r="G24" i="24" s="1"/>
  <c r="C23" i="24"/>
  <c r="C22" i="24"/>
  <c r="C20" i="24"/>
  <c r="C19" i="24"/>
  <c r="C18" i="24"/>
  <c r="C17" i="24"/>
  <c r="I17" i="24" s="1"/>
  <c r="C16" i="24"/>
  <c r="G16" i="24" s="1"/>
  <c r="C15" i="24"/>
  <c r="C9" i="24"/>
  <c r="L9" i="24" s="1"/>
  <c r="C8" i="24"/>
  <c r="C7" i="24"/>
  <c r="B38" i="24"/>
  <c r="B37" i="24"/>
  <c r="B35" i="24"/>
  <c r="B34" i="24"/>
  <c r="B33" i="24"/>
  <c r="B32" i="24"/>
  <c r="B31" i="24"/>
  <c r="B30" i="24"/>
  <c r="B29" i="24"/>
  <c r="B28" i="24"/>
  <c r="B27" i="24"/>
  <c r="B26" i="24"/>
  <c r="B25" i="24"/>
  <c r="B24" i="24"/>
  <c r="B23" i="24"/>
  <c r="B22" i="24"/>
  <c r="B21" i="24"/>
  <c r="B20" i="24"/>
  <c r="B19" i="24"/>
  <c r="D19" i="24" s="1"/>
  <c r="B18" i="24"/>
  <c r="B17" i="24"/>
  <c r="B16" i="24"/>
  <c r="B15" i="24"/>
  <c r="K15" i="24" s="1"/>
  <c r="B9" i="24"/>
  <c r="B8" i="24"/>
  <c r="B7" i="24"/>
  <c r="M24" i="24" l="1"/>
  <c r="M32" i="24"/>
  <c r="K8" i="24"/>
  <c r="J8" i="24"/>
  <c r="F8" i="24"/>
  <c r="D8" i="24"/>
  <c r="H8" i="24"/>
  <c r="K28" i="24"/>
  <c r="J28" i="24"/>
  <c r="H28" i="24"/>
  <c r="F28" i="24"/>
  <c r="D28" i="24"/>
  <c r="K16" i="24"/>
  <c r="J16" i="24"/>
  <c r="F16" i="24"/>
  <c r="D16" i="24"/>
  <c r="H16" i="24"/>
  <c r="I8" i="24"/>
  <c r="L8" i="24"/>
  <c r="M8" i="24"/>
  <c r="G8" i="24"/>
  <c r="F23" i="24"/>
  <c r="J23" i="24"/>
  <c r="H23" i="24"/>
  <c r="K23" i="24"/>
  <c r="D23" i="24"/>
  <c r="K26" i="24"/>
  <c r="J26" i="24"/>
  <c r="H26" i="24"/>
  <c r="F26" i="24"/>
  <c r="D26" i="24"/>
  <c r="F29" i="24"/>
  <c r="D29" i="24"/>
  <c r="J29" i="24"/>
  <c r="H29" i="24"/>
  <c r="K29" i="24"/>
  <c r="I20" i="24"/>
  <c r="L20" i="24"/>
  <c r="G20" i="24"/>
  <c r="E20" i="24"/>
  <c r="M20" i="24"/>
  <c r="I37" i="24"/>
  <c r="G37" i="24"/>
  <c r="M37" i="24"/>
  <c r="E37" i="24"/>
  <c r="L37" i="24"/>
  <c r="K20" i="24"/>
  <c r="J20" i="24"/>
  <c r="F20" i="24"/>
  <c r="D20" i="24"/>
  <c r="H20" i="24"/>
  <c r="G7" i="24"/>
  <c r="M7" i="24"/>
  <c r="E7" i="24"/>
  <c r="I7" i="24"/>
  <c r="L7" i="24"/>
  <c r="I30" i="24"/>
  <c r="L30" i="24"/>
  <c r="M30" i="24"/>
  <c r="G30" i="24"/>
  <c r="K58" i="24"/>
  <c r="I58" i="24"/>
  <c r="J58" i="24"/>
  <c r="B14" i="24"/>
  <c r="B6" i="24"/>
  <c r="F17" i="24"/>
  <c r="J17" i="24"/>
  <c r="H17" i="24"/>
  <c r="K17" i="24"/>
  <c r="D17" i="24"/>
  <c r="F27" i="24"/>
  <c r="D27" i="24"/>
  <c r="J27" i="24"/>
  <c r="H27" i="24"/>
  <c r="K27" i="24"/>
  <c r="K30" i="24"/>
  <c r="J30" i="24"/>
  <c r="H30" i="24"/>
  <c r="F30" i="24"/>
  <c r="D30" i="24"/>
  <c r="F33" i="24"/>
  <c r="D33" i="24"/>
  <c r="J33" i="24"/>
  <c r="H33" i="24"/>
  <c r="K33" i="24"/>
  <c r="H37" i="24"/>
  <c r="F37" i="24"/>
  <c r="D37" i="24"/>
  <c r="J37" i="24"/>
  <c r="K37" i="24"/>
  <c r="G17" i="24"/>
  <c r="M17" i="24"/>
  <c r="E17" i="24"/>
  <c r="L17" i="24"/>
  <c r="K24" i="24"/>
  <c r="J24" i="24"/>
  <c r="H24" i="24"/>
  <c r="F24" i="24"/>
  <c r="D24" i="24"/>
  <c r="G15" i="24"/>
  <c r="M15" i="24"/>
  <c r="E15" i="24"/>
  <c r="L15" i="24"/>
  <c r="I15" i="24"/>
  <c r="I18" i="24"/>
  <c r="L18" i="24"/>
  <c r="M18" i="24"/>
  <c r="G18" i="24"/>
  <c r="E18" i="24"/>
  <c r="G31" i="24"/>
  <c r="M31" i="24"/>
  <c r="E31" i="24"/>
  <c r="L31" i="24"/>
  <c r="I31" i="24"/>
  <c r="I34" i="24"/>
  <c r="L34" i="24"/>
  <c r="M34" i="24"/>
  <c r="G34" i="24"/>
  <c r="E34" i="24"/>
  <c r="K74" i="24"/>
  <c r="I74" i="24"/>
  <c r="J74" i="24"/>
  <c r="J77" i="24" s="1"/>
  <c r="F7" i="24"/>
  <c r="J7" i="24"/>
  <c r="H7" i="24"/>
  <c r="K7" i="24"/>
  <c r="D7" i="24"/>
  <c r="F15" i="24"/>
  <c r="J15" i="24"/>
  <c r="H15" i="24"/>
  <c r="D15" i="24"/>
  <c r="K18" i="24"/>
  <c r="J18" i="24"/>
  <c r="F18" i="24"/>
  <c r="D18" i="24"/>
  <c r="H18" i="24"/>
  <c r="F21" i="24"/>
  <c r="J21" i="24"/>
  <c r="H21" i="24"/>
  <c r="K21" i="24"/>
  <c r="D21" i="24"/>
  <c r="F31" i="24"/>
  <c r="D31" i="24"/>
  <c r="J31" i="24"/>
  <c r="H31" i="24"/>
  <c r="K31" i="24"/>
  <c r="K34" i="24"/>
  <c r="J34" i="24"/>
  <c r="H34" i="24"/>
  <c r="F34" i="24"/>
  <c r="D34" i="24"/>
  <c r="D38" i="24"/>
  <c r="K38" i="24"/>
  <c r="J38" i="24"/>
  <c r="H38" i="24"/>
  <c r="F38" i="24"/>
  <c r="I28" i="24"/>
  <c r="L28" i="24"/>
  <c r="M28" i="24"/>
  <c r="G28" i="24"/>
  <c r="E28" i="24"/>
  <c r="G21" i="24"/>
  <c r="M21" i="24"/>
  <c r="E21" i="24"/>
  <c r="L21" i="24"/>
  <c r="I21" i="24"/>
  <c r="C14" i="24"/>
  <c r="C6" i="24"/>
  <c r="G19" i="24"/>
  <c r="M19" i="24"/>
  <c r="E19" i="24"/>
  <c r="L19" i="24"/>
  <c r="I19" i="24"/>
  <c r="I22" i="24"/>
  <c r="L22" i="24"/>
  <c r="G22" i="24"/>
  <c r="E22" i="24"/>
  <c r="G25" i="24"/>
  <c r="M25" i="24"/>
  <c r="E25" i="24"/>
  <c r="L25" i="24"/>
  <c r="I25" i="24"/>
  <c r="G35" i="24"/>
  <c r="M35" i="24"/>
  <c r="E35" i="24"/>
  <c r="L35" i="24"/>
  <c r="C45" i="24"/>
  <c r="C39" i="24"/>
  <c r="M22" i="24"/>
  <c r="G9" i="24"/>
  <c r="M9" i="24"/>
  <c r="E9" i="24"/>
  <c r="I9" i="24"/>
  <c r="F9" i="24"/>
  <c r="J9" i="24"/>
  <c r="H9" i="24"/>
  <c r="D9" i="24"/>
  <c r="K9" i="24"/>
  <c r="F19" i="24"/>
  <c r="J19" i="24"/>
  <c r="H19" i="24"/>
  <c r="K19" i="24"/>
  <c r="K22" i="24"/>
  <c r="J22" i="24"/>
  <c r="F22" i="24"/>
  <c r="D22" i="24"/>
  <c r="H22" i="24"/>
  <c r="F25" i="24"/>
  <c r="D25" i="24"/>
  <c r="J25" i="24"/>
  <c r="H25" i="24"/>
  <c r="K25" i="24"/>
  <c r="F35" i="24"/>
  <c r="D35" i="24"/>
  <c r="J35" i="24"/>
  <c r="H35" i="24"/>
  <c r="K35" i="24"/>
  <c r="B45" i="24"/>
  <c r="B39" i="24"/>
  <c r="K66" i="24"/>
  <c r="I66" i="24"/>
  <c r="J66" i="24"/>
  <c r="G27" i="24"/>
  <c r="M27" i="24"/>
  <c r="E27" i="24"/>
  <c r="L27" i="24"/>
  <c r="G33" i="24"/>
  <c r="M33" i="24"/>
  <c r="E33" i="24"/>
  <c r="L33" i="24"/>
  <c r="I33" i="24"/>
  <c r="K32" i="24"/>
  <c r="J32" i="24"/>
  <c r="H32" i="24"/>
  <c r="F32" i="24"/>
  <c r="D32" i="24"/>
  <c r="G23" i="24"/>
  <c r="M23" i="24"/>
  <c r="E23" i="24"/>
  <c r="L23" i="24"/>
  <c r="I23" i="24"/>
  <c r="I26" i="24"/>
  <c r="L26" i="24"/>
  <c r="M26" i="24"/>
  <c r="G26" i="24"/>
  <c r="E26" i="24"/>
  <c r="G29" i="24"/>
  <c r="M29" i="24"/>
  <c r="E29" i="24"/>
  <c r="L29" i="24"/>
  <c r="I29" i="24"/>
  <c r="E8" i="24"/>
  <c r="I27" i="24"/>
  <c r="I43" i="24"/>
  <c r="G43" i="24"/>
  <c r="M43" i="24"/>
  <c r="E43" i="24"/>
  <c r="L43" i="24"/>
  <c r="K53" i="24"/>
  <c r="I53" i="24"/>
  <c r="K61" i="24"/>
  <c r="I61" i="24"/>
  <c r="K69" i="24"/>
  <c r="I69" i="24"/>
  <c r="K55" i="24"/>
  <c r="I55" i="24"/>
  <c r="K63" i="24"/>
  <c r="I63" i="24"/>
  <c r="K71" i="24"/>
  <c r="I71" i="24"/>
  <c r="E16" i="24"/>
  <c r="K52" i="24"/>
  <c r="I52" i="24"/>
  <c r="K60" i="24"/>
  <c r="I60" i="24"/>
  <c r="K68" i="24"/>
  <c r="I68" i="24"/>
  <c r="M38" i="24"/>
  <c r="E38" i="24"/>
  <c r="L38" i="24"/>
  <c r="I38" i="24"/>
  <c r="K57" i="24"/>
  <c r="I57" i="24"/>
  <c r="K65" i="24"/>
  <c r="I65" i="24"/>
  <c r="K73" i="24"/>
  <c r="I73" i="24"/>
  <c r="I16" i="24"/>
  <c r="L16" i="24"/>
  <c r="I24" i="24"/>
  <c r="L24" i="24"/>
  <c r="I32" i="24"/>
  <c r="L32" i="24"/>
  <c r="K54" i="24"/>
  <c r="I54" i="24"/>
  <c r="K62" i="24"/>
  <c r="I62" i="24"/>
  <c r="K70" i="24"/>
  <c r="I70" i="24"/>
  <c r="M16" i="24"/>
  <c r="K51" i="24"/>
  <c r="I51" i="24"/>
  <c r="K59" i="24"/>
  <c r="I59" i="24"/>
  <c r="K67" i="24"/>
  <c r="I67" i="24"/>
  <c r="K75" i="24"/>
  <c r="K77" i="24" s="1"/>
  <c r="I75" i="24"/>
  <c r="E24" i="24"/>
  <c r="E32" i="24"/>
  <c r="G38" i="24"/>
  <c r="I41" i="24"/>
  <c r="G41" i="24"/>
  <c r="M41" i="24"/>
  <c r="E41" i="24"/>
  <c r="L41" i="24"/>
  <c r="K56" i="24"/>
  <c r="I56" i="24"/>
  <c r="K64" i="24"/>
  <c r="I64" i="24"/>
  <c r="K72" i="24"/>
  <c r="I72" i="24"/>
  <c r="F40" i="24"/>
  <c r="J41" i="24"/>
  <c r="F42" i="24"/>
  <c r="J43" i="24"/>
  <c r="F44" i="24"/>
  <c r="H40" i="24"/>
  <c r="H42" i="24"/>
  <c r="H44" i="24"/>
  <c r="J40" i="24"/>
  <c r="J42" i="24"/>
  <c r="J44" i="24"/>
  <c r="K40" i="24"/>
  <c r="K42" i="24"/>
  <c r="K44" i="24"/>
  <c r="L40" i="24"/>
  <c r="L42" i="24"/>
  <c r="L44" i="24"/>
  <c r="E40" i="24"/>
  <c r="E42" i="24"/>
  <c r="E44" i="24"/>
  <c r="J79" i="24" l="1"/>
  <c r="K6" i="24"/>
  <c r="J6" i="24"/>
  <c r="F6" i="24"/>
  <c r="D6" i="24"/>
  <c r="H6" i="24"/>
  <c r="K14" i="24"/>
  <c r="J14" i="24"/>
  <c r="F14" i="24"/>
  <c r="D14" i="24"/>
  <c r="H14" i="24"/>
  <c r="I14" i="24"/>
  <c r="L14" i="24"/>
  <c r="M14" i="24"/>
  <c r="G14" i="24"/>
  <c r="E14" i="24"/>
  <c r="H45" i="24"/>
  <c r="F45" i="24"/>
  <c r="D45" i="24"/>
  <c r="J45" i="24"/>
  <c r="K45" i="24"/>
  <c r="I6" i="24"/>
  <c r="L6" i="24"/>
  <c r="M6" i="24"/>
  <c r="E6" i="24"/>
  <c r="G6" i="24"/>
  <c r="I77" i="24"/>
  <c r="I39" i="24"/>
  <c r="G39" i="24"/>
  <c r="M39" i="24"/>
  <c r="E39" i="24"/>
  <c r="L39" i="24"/>
  <c r="K79" i="24"/>
  <c r="H39" i="24"/>
  <c r="F39" i="24"/>
  <c r="D39" i="24"/>
  <c r="J39" i="24"/>
  <c r="K39" i="24"/>
  <c r="I45" i="24"/>
  <c r="G45" i="24"/>
  <c r="M45" i="24"/>
  <c r="E45" i="24"/>
  <c r="L45" i="24"/>
  <c r="I78" i="24" l="1"/>
  <c r="I79" i="24"/>
  <c r="K78" i="24"/>
  <c r="J78" i="24"/>
  <c r="I83" i="24" l="1"/>
  <c r="I82" i="24"/>
  <c r="I81" i="24"/>
</calcChain>
</file>

<file path=xl/sharedStrings.xml><?xml version="1.0" encoding="utf-8"?>
<sst xmlns="http://schemas.openxmlformats.org/spreadsheetml/2006/main" count="1740" uniqueCount="521">
  <si>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</si>
  <si>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</si>
  <si>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</si>
  <si>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</si>
  <si>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</si>
  <si>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</si>
  <si>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</si>
  <si>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</si>
  <si>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</si>
  <si>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</si>
  <si>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</si>
  <si>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</si>
  <si>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</si>
  <si>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Odenwaldkreis (06437)</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</si>
  <si>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</si>
  <si>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</si>
  <si>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</si>
  <si>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</si>
  <si>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</si>
  <si>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</si>
  <si>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</si>
  <si>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</si>
  <si>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</si>
  <si>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</si>
  <si>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</si>
  <si>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</si>
  <si>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</si>
  <si>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</si>
  <si>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</si>
  <si>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</si>
  <si>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</si>
  <si>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</si>
  <si>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</si>
  <si>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</si>
  <si>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</si>
  <si>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</si>
  <si>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</si>
  <si>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</si>
  <si>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</si>
  <si>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</si>
  <si>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</si>
  <si>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</si>
  <si>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</si>
  <si>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</si>
  <si>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</si>
  <si>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</si>
  <si>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</si>
  <si>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</si>
  <si>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</si>
  <si>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</si>
  <si>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</si>
  <si>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</si>
  <si>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</si>
  <si>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</si>
  <si>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</si>
  <si>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</si>
  <si>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</si>
  <si>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</si>
  <si>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</si>
  <si>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</si>
  <si>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</si>
  <si>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</si>
  <si>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</si>
  <si>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</si>
  <si>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</si>
  <si>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</si>
  <si>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</si>
  <si>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</si>
  <si>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</si>
  <si>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</si>
  <si>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</si>
  <si>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</si>
  <si>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</si>
  <si>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</si>
  <si>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</si>
  <si>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</si>
  <si>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</si>
  <si>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</si>
  <si>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</si>
  <si>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</si>
  <si>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</si>
  <si>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</si>
  <si>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</si>
  <si>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</si>
  <si>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</si>
  <si>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</si>
  <si>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</si>
  <si>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</si>
  <si>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</si>
  <si>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</si>
  <si>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</si>
  <si>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</si>
  <si>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Odenwaldkreis (06437);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</si>
  <si>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</si>
  <si>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</si>
  <si>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</si>
  <si>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</si>
  <si>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</si>
  <si>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</si>
  <si>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</si>
  <si>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</si>
  <si>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</si>
  <si>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</si>
  <si>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</si>
  <si>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</si>
  <si>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</si>
  <si>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</si>
  <si>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</si>
  <si>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</si>
  <si>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</si>
  <si>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</si>
  <si>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</si>
  <si>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</si>
  <si>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</si>
  <si>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</si>
  <si>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</si>
  <si>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</si>
  <si>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</si>
  <si>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</si>
  <si>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</si>
  <si>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</si>
  <si>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</si>
  <si>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</si>
  <si>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</si>
  <si>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</si>
  <si>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</si>
  <si>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</si>
  <si>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</si>
  <si>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</si>
  <si>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</si>
  <si>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</si>
  <si>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</si>
  <si>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</si>
  <si>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</si>
  <si>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</si>
  <si>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</si>
  <si>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</si>
  <si>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</si>
  <si>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</si>
  <si>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</si>
  <si>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</si>
  <si>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</si>
  <si>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</si>
  <si>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</si>
  <si>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</si>
  <si>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</si>
  <si>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</si>
  <si>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</si>
  <si>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</si>
  <si>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</si>
  <si>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</si>
  <si>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</si>
  <si>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</si>
  <si>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</si>
  <si>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</si>
  <si>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</si>
  <si>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</si>
  <si>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</si>
  <si>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</si>
  <si>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</si>
  <si>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</si>
  <si>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</si>
  <si>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</si>
  <si>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</si>
  <si>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</si>
  <si>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</si>
  <si>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</si>
  <si>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</si>
  <si>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</si>
  <si>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</si>
  <si>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</si>
  <si>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</si>
  <si>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</si>
  <si>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</si>
  <si>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</si>
  <si>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</si>
  <si>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</si>
  <si>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</si>
  <si>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</si>
  <si>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</si>
  <si>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</si>
  <si>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</si>
  <si>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</si>
  <si>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Odenwaldkreis (06437)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</si>
  <si>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</si>
  <si>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</si>
  <si>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</si>
  <si>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</si>
  <si>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</si>
  <si>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</si>
  <si>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</si>
  <si>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</si>
  <si>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</si>
  <si>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</si>
  <si>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</si>
  <si>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</si>
  <si>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</si>
  <si>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</si>
  <si>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</si>
  <si>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</si>
  <si>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</si>
  <si>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</si>
  <si>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</si>
  <si>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</si>
  <si>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</si>
  <si>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</si>
  <si>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</si>
  <si>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</si>
  <si>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</si>
  <si>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</si>
  <si>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</si>
  <si>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</si>
  <si>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</si>
  <si>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</si>
  <si>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</si>
  <si>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</si>
  <si>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</si>
  <si>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</si>
  <si>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</si>
  <si>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</si>
  <si>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</si>
  <si>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</si>
  <si>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</si>
  <si>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</si>
  <si>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</si>
  <si>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</si>
  <si>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</si>
  <si>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</si>
  <si>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</si>
  <si>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</si>
  <si>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</si>
  <si>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</si>
  <si>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</si>
  <si>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</si>
  <si>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</si>
  <si>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</si>
  <si>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</si>
  <si>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</si>
  <si>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</si>
  <si>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</si>
  <si>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</si>
  <si>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</si>
  <si>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</si>
  <si>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</si>
  <si>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</si>
  <si>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</si>
  <si>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</si>
  <si>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</si>
  <si>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</si>
  <si>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</si>
  <si>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</si>
  <si>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</si>
  <si>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</si>
  <si>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</si>
  <si>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</si>
  <si>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</si>
  <si>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</si>
  <si>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</si>
  <si>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</si>
  <si>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</si>
  <si>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</si>
  <si>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</si>
  <si>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</si>
  <si>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</si>
  <si>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</si>
  <si>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</si>
  <si>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</si>
  <si>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</si>
  <si>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</si>
  <si>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</si>
  <si>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</si>
  <si>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</si>
  <si>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</si>
  <si>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</si>
  <si>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</si>
  <si>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</si>
  <si>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</si>
  <si>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</si>
  <si>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</si>
  <si>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</si>
  <si>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</si>
  <si>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</si>
  <si>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</si>
  <si>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</si>
  <si>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</si>
  <si>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</si>
  <si>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</si>
  <si>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</si>
  <si>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</si>
  <si>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</si>
  <si>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</si>
  <si>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</si>
  <si>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</si>
  <si>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</si>
  <si>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</si>
  <si>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</si>
  <si>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</si>
  <si>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</si>
  <si>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</si>
  <si>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</si>
  <si>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</si>
  <si>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</si>
  <si>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</si>
  <si>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</si>
  <si>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</si>
  <si>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</si>
  <si>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</si>
  <si>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</si>
  <si>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</si>
  <si>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</si>
  <si>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</si>
  <si>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</si>
  <si>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</si>
  <si>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</si>
  <si>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</si>
  <si>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</si>
  <si>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</si>
  <si>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</si>
  <si>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</si>
  <si>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</si>
  <si>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</si>
  <si>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</si>
  <si>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</si>
  <si>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</si>
  <si>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</si>
  <si>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</si>
  <si>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</si>
  <si>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</si>
  <si>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</si>
  <si>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</si>
  <si>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</si>
  <si>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</si>
  <si>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</si>
  <si>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</si>
  <si>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</si>
  <si>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</si>
  <si>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</si>
  <si>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</si>
  <si>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</si>
  <si>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</si>
  <si>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</si>
  <si>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</si>
  <si>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</si>
  <si>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</si>
  <si>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</si>
  <si>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</si>
  <si>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</si>
  <si>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</si>
  <si>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</si>
  <si>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</si>
  <si>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</si>
  <si>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</si>
  <si>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</si>
  <si>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</si>
  <si>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</si>
  <si>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</si>
  <si>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</si>
  <si>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</si>
  <si>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</si>
  <si>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</si>
  <si>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</si>
  <si>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</si>
  <si>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</si>
  <si>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</si>
  <si>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</si>
  <si>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</si>
  <si>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</si>
  <si>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</si>
  <si>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</si>
  <si>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</si>
  <si>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</si>
  <si>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</si>
  <si>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</si>
  <si>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Odenwaldkreis (06437);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</si>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</sst>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{A923F65E-5710-4923-81DF-84A97FB36BA4}</c15:txfldGUID>
                      <c15:f>Daten_Diagramme!$D$6</c15:f>
                      <c15:dlblFieldTableCache>
                        <c:ptCount val="1"/>
                        <c:pt idx="0">
                          <c:v>-0.2</c:v>
                        </c:pt>
                      </c15:dlblFieldTableCache>
                    </c15:dlblFTEntry>
                  </c15:dlblFieldTable>
                  <c15:showDataLabelsRange val="0"/>
                </c:ext>
                <c:ext xmlns:c16="http://schemas.microsoft.com/office/drawing/2014/chart" uri="{C3380CC4-5D6E-409C-BE32-E72D297353CC}">
                  <c16:uniqueId val="{00000000-8C6A-4E7B-9A33-39F97EA95F8A}"/>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{88ACE328-EDF3-4CEB-AB11-519FBB0DE3C1}</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8C6A-4E7B-9A33-39F97EA95F8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{B2264408-6C1A-43B6-A53A-805D077BFA9A}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8C6A-4E7B-9A33-39F97EA95F8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{0E055DEC-2AAB-413C-93E2-F8B3F524B97A}</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C6A-4E7B-9A33-39F97EA95F8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-0.16954043719789336</c:v>
                </c:pt>
                <c:pt idx="1">
                  <c:v>1.1168123612881518</c:v>
                </c:pt>
                <c:pt idx="2">
                  <c:v>1.1186464311118853</c:v>
                </c:pt>
                <c:pt idx="3">
                  <c:v>1.0875687030768</c:v>
                </c:pt>
              </c:numCache>
            </c:numRef>
          </c:val>
          <c:extLst>
            <c:ext xmlns:c16="http://schemas.microsoft.com/office/drawing/2014/chart" uri="{C3380CC4-5D6E-409C-BE32-E72D297353CC}">
              <c16:uniqueId val="{00000004-8C6A-4E7B-9A33-39F97EA95F8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{35BF8E03-4857-43DB-AE60-19BE7EADD9D6}</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C6A-4E7B-9A33-39F97EA95F8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{66E6C38B-B830-47E9-A2B7-B0408B0FDFA8}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C6A-4E7B-9A33-39F97EA95F8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{2D6863B1-01C8-4153-92F6-CC23251B8CCE}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C6A-4E7B-9A33-39F97EA95F8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{59FF740D-874C-426E-8C47-1E059FCBB536}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C6A-4E7B-9A33-39F97EA95F8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C6A-4E7B-9A33-39F97EA95F8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C6A-4E7B-9A33-39F97EA95F8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{CF78F1F6-A26F-4C2E-BBE1-E1D67B60BA78}</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9CA0-46DA-BD24-C5CED4EF4DB0}"/>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{22B0BB91-F1E4-4586-B7E8-741A8F130E99}</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9CA0-46DA-BD24-C5CED4EF4DB0}"/>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{216D1C71-314D-4B7C-8C88-F4A9953C99C7}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CA0-46DA-BD24-C5CED4EF4DB0}"/>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{C04E752A-8C8F-42C4-B213-C139CCC486C4}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CA0-46DA-BD24-C5CED4EF4D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-0.99955575299866728</c:v>
                </c:pt>
                <c:pt idx="1">
                  <c:v>-2.6469525004774508</c:v>
                </c:pt>
                <c:pt idx="2">
                  <c:v>-2.7637010795899166</c:v>
                </c:pt>
                <c:pt idx="3">
                  <c:v>-2.8655893304673015</c:v>
                </c:pt>
              </c:numCache>
            </c:numRef>
          </c:val>
          <c:extLst>
            <c:ext xmlns:c16="http://schemas.microsoft.com/office/drawing/2014/chart" uri="{C3380CC4-5D6E-409C-BE32-E72D297353CC}">
              <c16:uniqueId val="{00000004-9CA0-46DA-BD24-C5CED4EF4DB0}"/>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{BF3478BE-2347-4150-A463-F2AA299DB0C6}</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CA0-46DA-BD24-C5CED4EF4DB0}"/>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{9B61026B-2609-43C8-A5D5-558A02577EA0}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CA0-46DA-BD24-C5CED4EF4DB0}"/>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{C5E10DDA-3A66-4A5F-BC65-F1F24354DB51}</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CA0-46DA-BD24-C5CED4EF4DB0}"/>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{B49A4E5A-5891-4448-B799-C1A58A5D735D}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CA0-46DA-BD24-C5CED4EF4DB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CA0-46DA-BD24-C5CED4EF4DB0}"/>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CA0-46DA-BD24-C5CED4EF4DB0}"/>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{ED3F2943-4C99-4DD7-ACA7-0AB3C82F4018}</c15:txfldGUID>
                      <c15:f>Daten_Diagramme!$D$14</c15:f>
                      <c15:dlblFieldTableCache>
                        <c:ptCount val="1"/>
                        <c:pt idx="0">
                          <c:v>-0.2</c:v>
                        </c:pt>
                      </c15:dlblFieldTableCache>
                    </c15:dlblFTEntry>
                  </c15:dlblFieldTable>
                  <c15:showDataLabelsRange val="0"/>
                </c:ext>
                <c:ext xmlns:c16="http://schemas.microsoft.com/office/drawing/2014/chart" uri="{C3380CC4-5D6E-409C-BE32-E72D297353CC}">
                  <c16:uniqueId val="{00000000-D13E-4514-A3D7-E77AFC4DDF89}"/>
                </c:ext>
              </c:extLst>
            </c:dLbl>
            <c:dLbl>
              <c:idx val="1"/>
              <c:tx>
                <c:strRef>
                  <c:f>Daten_Diagramme!$D$15</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{5EB20EBF-5996-4A6F-B034-0D20D5507F18}</c15:txfldGUID>
                      <c15:f>Daten_Diagramme!$D$15</c15:f>
                      <c15:dlblFieldTableCache>
                        <c:ptCount val="1"/>
                        <c:pt idx="0">
                          <c:v>3.6</c:v>
                        </c:pt>
                      </c15:dlblFieldTableCache>
                    </c15:dlblFTEntry>
                  </c15:dlblFieldTable>
                  <c15:showDataLabelsRange val="0"/>
                </c:ext>
                <c:ext xmlns:c16="http://schemas.microsoft.com/office/drawing/2014/chart" uri="{C3380CC4-5D6E-409C-BE32-E72D297353CC}">
                  <c16:uniqueId val="{00000001-D13E-4514-A3D7-E77AFC4DDF89}"/>
                </c:ext>
              </c:extLst>
            </c:dLbl>
            <c:dLbl>
              <c:idx val="2"/>
              <c:tx>
                <c:strRef>
                  <c:f>Daten_Diagramme!$D$16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{13EB254C-BCA7-4CFB-89DD-BA003ECFE5F6}</c15:txfldGUID>
                      <c15:f>Daten_Diagramme!$D$16</c15:f>
                      <c15:dlblFieldTableCache>
                        <c:ptCount val="1"/>
                        <c:pt idx="0">
                          <c:v>-0.7</c:v>
                        </c:pt>
                      </c15:dlblFieldTableCache>
                    </c15:dlblFTEntry>
                  </c15:dlblFieldTable>
                  <c15:showDataLabelsRange val="0"/>
                </c:ext>
                <c:ext xmlns:c16="http://schemas.microsoft.com/office/drawing/2014/chart" uri="{C3380CC4-5D6E-409C-BE32-E72D297353CC}">
                  <c16:uniqueId val="{00000002-D13E-4514-A3D7-E77AFC4DDF89}"/>
                </c:ext>
              </c:extLst>
            </c:dLbl>
            <c:dLbl>
              <c:idx val="3"/>
              <c:tx>
                <c:strRef>
                  <c:f>Daten_Diagramme!$D$17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{AA3EB791-9718-4FBD-BB26-9250E85BF551}</c15:txfldGUID>
                      <c15:f>Daten_Diagramme!$D$17</c15:f>
                      <c15:dlblFieldTableCache>
                        <c:ptCount val="1"/>
                        <c:pt idx="0">
                          <c:v>-2.4</c:v>
                        </c:pt>
                      </c15:dlblFieldTableCache>
                    </c15:dlblFTEntry>
                  </c15:dlblFieldTable>
                  <c15:showDataLabelsRange val="0"/>
                </c:ext>
                <c:ext xmlns:c16="http://schemas.microsoft.com/office/drawing/2014/chart" uri="{C3380CC4-5D6E-409C-BE32-E72D297353CC}">
                  <c16:uniqueId val="{00000003-D13E-4514-A3D7-E77AFC4DDF89}"/>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{9B2A9A46-8F01-4648-AAAA-3AE9ABA54256}</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D13E-4514-A3D7-E77AFC4DDF89}"/>
                </c:ext>
              </c:extLst>
            </c:dLbl>
            <c:dLbl>
              <c:idx val="5"/>
              <c:tx>
                <c:strRef>
                  <c:f>Daten_Diagramme!$D$19</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{1DA04570-827C-49BB-8147-61F61450C085}</c15:txfldGUID>
                      <c15:f>Daten_Diagramme!$D$19</c15:f>
                      <c15:dlblFieldTableCache>
                        <c:ptCount val="1"/>
                        <c:pt idx="0">
                          <c:v>-5.6</c:v>
                        </c:pt>
                      </c15:dlblFieldTableCache>
                    </c15:dlblFTEntry>
                  </c15:dlblFieldTable>
                  <c15:showDataLabelsRange val="0"/>
                </c:ext>
                <c:ext xmlns:c16="http://schemas.microsoft.com/office/drawing/2014/chart" uri="{C3380CC4-5D6E-409C-BE32-E72D297353CC}">
                  <c16:uniqueId val="{00000005-D13E-4514-A3D7-E77AFC4DDF89}"/>
                </c:ext>
              </c:extLst>
            </c:dLbl>
            <c:dLbl>
              <c:idx val="6"/>
              <c:tx>
                <c:strRef>
                  <c:f>Daten_Diagramme!$D$20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{3EC94EB6-8A3D-4086-8CCD-1EADB34E1F36}</c15:txfldGUID>
                      <c15:f>Daten_Diagramme!$D$20</c15:f>
                      <c15:dlblFieldTableCache>
                        <c:ptCount val="1"/>
                        <c:pt idx="0">
                          <c:v>-1.1</c:v>
                        </c:pt>
                      </c15:dlblFieldTableCache>
                    </c15:dlblFTEntry>
                  </c15:dlblFieldTable>
                  <c15:showDataLabelsRange val="0"/>
                </c:ext>
                <c:ext xmlns:c16="http://schemas.microsoft.com/office/drawing/2014/chart" uri="{C3380CC4-5D6E-409C-BE32-E72D297353CC}">
                  <c16:uniqueId val="{00000006-D13E-4514-A3D7-E77AFC4DDF89}"/>
                </c:ext>
              </c:extLst>
            </c:dLbl>
            <c:dLbl>
              <c:idx val="7"/>
              <c:tx>
                <c:strRef>
                  <c:f>Daten_Diagramme!$D$21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{BBFF8C29-64BB-4B2B-9678-C329D9666FB5}</c15:txfldGUID>
                      <c15:f>Daten_Diagramme!$D$21</c15:f>
                      <c15:dlblFieldTableCache>
                        <c:ptCount val="1"/>
                        <c:pt idx="0">
                          <c:v>-0.6</c:v>
                        </c:pt>
                      </c15:dlblFieldTableCache>
                    </c15:dlblFTEntry>
                  </c15:dlblFieldTable>
                  <c15:showDataLabelsRange val="0"/>
                </c:ext>
                <c:ext xmlns:c16="http://schemas.microsoft.com/office/drawing/2014/chart" uri="{C3380CC4-5D6E-409C-BE32-E72D297353CC}">
                  <c16:uniqueId val="{00000007-D13E-4514-A3D7-E77AFC4DDF89}"/>
                </c:ext>
              </c:extLst>
            </c:dLbl>
            <c:dLbl>
              <c:idx val="8"/>
              <c:tx>
                <c:strRef>
                  <c:f>Daten_Diagramme!$D$22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{B941E227-8F6D-4E3D-825D-E83B57EB488C}</c15:txfldGUID>
                      <c15:f>Daten_Diagramme!$D$22</c15:f>
                      <c15:dlblFieldTableCache>
                        <c:ptCount val="1"/>
                        <c:pt idx="0">
                          <c:v>-0.7</c:v>
                        </c:pt>
                      </c15:dlblFieldTableCache>
                    </c15:dlblFTEntry>
                  </c15:dlblFieldTable>
                  <c15:showDataLabelsRange val="0"/>
                </c:ext>
                <c:ext xmlns:c16="http://schemas.microsoft.com/office/drawing/2014/chart" uri="{C3380CC4-5D6E-409C-BE32-E72D297353CC}">
                  <c16:uniqueId val="{00000008-D13E-4514-A3D7-E77AFC4DDF89}"/>
                </c:ext>
              </c:extLst>
            </c:dLbl>
            <c:dLbl>
              <c:idx val="9"/>
              <c:tx>
                <c:strRef>
                  <c:f>Daten_Diagramme!$D$23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{4311D9CD-8466-4327-AB1D-07A3520080C9}</c15:txfldGUID>
                      <c15:f>Daten_Diagramme!$D$23</c15:f>
                      <c15:dlblFieldTableCache>
                        <c:ptCount val="1"/>
                        <c:pt idx="0">
                          <c:v>3.0</c:v>
                        </c:pt>
                      </c15:dlblFieldTableCache>
                    </c15:dlblFTEntry>
                  </c15:dlblFieldTable>
                  <c15:showDataLabelsRange val="0"/>
                </c:ext>
                <c:ext xmlns:c16="http://schemas.microsoft.com/office/drawing/2014/chart" uri="{C3380CC4-5D6E-409C-BE32-E72D297353CC}">
                  <c16:uniqueId val="{00000009-D13E-4514-A3D7-E77AFC4DDF89}"/>
                </c:ext>
              </c:extLst>
            </c:dLbl>
            <c:dLbl>
              <c:idx val="10"/>
              <c:tx>
                <c:strRef>
                  <c:f>Daten_Diagramme!$D$24</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{CC5454CF-D347-46A9-BF6F-778E08C86785}</c15:txfldGUID>
                      <c15:f>Daten_Diagramme!$D$24</c15:f>
                      <c15:dlblFieldTableCache>
                        <c:ptCount val="1"/>
                        <c:pt idx="0">
                          <c:v>-2.2</c:v>
                        </c:pt>
                      </c15:dlblFieldTableCache>
                    </c15:dlblFTEntry>
                  </c15:dlblFieldTable>
                  <c15:showDataLabelsRange val="0"/>
                </c:ext>
                <c:ext xmlns:c16="http://schemas.microsoft.com/office/drawing/2014/chart" uri="{C3380CC4-5D6E-409C-BE32-E72D297353CC}">
                  <c16:uniqueId val="{0000000A-D13E-4514-A3D7-E77AFC4DDF89}"/>
                </c:ext>
              </c:extLst>
            </c:dLbl>
            <c:dLbl>
              <c:idx val="11"/>
              <c:tx>
                <c:strRef>
                  <c:f>Daten_Diagramme!$D$25</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{C6F79A07-9BD2-491D-B8DB-526085FFEA27}</c15:txfldGUID>
                      <c15:f>Daten_Diagramme!$D$25</c15:f>
                      <c15:dlblFieldTableCache>
                        <c:ptCount val="1"/>
                        <c:pt idx="0">
                          <c:v>-7.9</c:v>
                        </c:pt>
                      </c15:dlblFieldTableCache>
                    </c15:dlblFTEntry>
                  </c15:dlblFieldTable>
                  <c15:showDataLabelsRange val="0"/>
                </c:ext>
                <c:ext xmlns:c16="http://schemas.microsoft.com/office/drawing/2014/chart" uri="{C3380CC4-5D6E-409C-BE32-E72D297353CC}">
                  <c16:uniqueId val="{0000000B-D13E-4514-A3D7-E77AFC4DDF89}"/>
                </c:ext>
              </c:extLst>
            </c:dLbl>
            <c:dLbl>
              <c:idx val="12"/>
              <c:tx>
                <c:strRef>
                  <c:f>Daten_Diagramme!$D$26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{231604D3-23AE-4A64-B5F6-61E5FD025384}</c15:txfldGUID>
                      <c15:f>Daten_Diagramme!$D$26</c15:f>
                      <c15:dlblFieldTableCache>
                        <c:ptCount val="1"/>
                        <c:pt idx="0">
                          <c:v>-2.6</c:v>
                        </c:pt>
                      </c15:dlblFieldTableCache>
                    </c15:dlblFTEntry>
                  </c15:dlblFieldTable>
                  <c15:showDataLabelsRange val="0"/>
                </c:ext>
                <c:ext xmlns:c16="http://schemas.microsoft.com/office/drawing/2014/chart" uri="{C3380CC4-5D6E-409C-BE32-E72D297353CC}">
                  <c16:uniqueId val="{0000000C-D13E-4514-A3D7-E77AFC4DDF89}"/>
                </c:ext>
              </c:extLst>
            </c:dLbl>
            <c:dLbl>
              <c:idx val="13"/>
              <c:tx>
                <c:strRef>
                  <c:f>Daten_Diagramme!$D$27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{1AD35ACE-1037-4CB6-A6C6-0FECA91EFDF6}</c15:txfldGUID>
                      <c15:f>Daten_Diagramme!$D$27</c15:f>
                      <c15:dlblFieldTableCache>
                        <c:ptCount val="1"/>
                        <c:pt idx="0">
                          <c:v>-3.2</c:v>
                        </c:pt>
                      </c15:dlblFieldTableCache>
                    </c15:dlblFTEntry>
                  </c15:dlblFieldTable>
                  <c15:showDataLabelsRange val="0"/>
                </c:ext>
                <c:ext xmlns:c16="http://schemas.microsoft.com/office/drawing/2014/chart" uri="{C3380CC4-5D6E-409C-BE32-E72D297353CC}">
                  <c16:uniqueId val="{0000000D-D13E-4514-A3D7-E77AFC4DDF89}"/>
                </c:ext>
              </c:extLst>
            </c:dLbl>
            <c:dLbl>
              <c:idx val="14"/>
              <c:tx>
                <c:strRef>
                  <c:f>Daten_Diagramme!$D$28</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{AB16A570-E6BE-47E9-B1A1-6E96AC49071B}</c15:txfldGUID>
                      <c15:f>Daten_Diagramme!$D$28</c15:f>
                      <c15:dlblFieldTableCache>
                        <c:ptCount val="1"/>
                        <c:pt idx="0">
                          <c:v>3.7</c:v>
                        </c:pt>
                      </c15:dlblFieldTableCache>
                    </c15:dlblFTEntry>
                  </c15:dlblFieldTable>
                  <c15:showDataLabelsRange val="0"/>
                </c:ext>
                <c:ext xmlns:c16="http://schemas.microsoft.com/office/drawing/2014/chart" uri="{C3380CC4-5D6E-409C-BE32-E72D297353CC}">
                  <c16:uniqueId val="{0000000E-D13E-4514-A3D7-E77AFC4DDF89}"/>
                </c:ext>
              </c:extLst>
            </c:dLbl>
            <c:dLbl>
              <c:idx val="15"/>
              <c:tx>
                <c:strRef>
                  <c:f>Daten_Diagramme!$D$29</c:f>
                  <c:strCache>
                    <c:ptCount val="1"/>
                    <c:pt idx="0">
                      <c:v>-25.5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{9D47C1F3-73F6-471C-96B8-ECB939FB9E67}</c15:txfldGUID>
                      <c15:f>Daten_Diagramme!$D$29</c15:f>
                      <c15:dlblFieldTableCache>
                        <c:ptCount val="1"/>
                        <c:pt idx="0">
                          <c:v>-25.5</c:v>
                        </c:pt>
                      </c15:dlblFieldTableCache>
                    </c15:dlblFTEntry>
                  </c15:dlblFieldTable>
                  <c15:showDataLabelsRange val="0"/>
                </c:ext>
                <c:ext xmlns:c16="http://schemas.microsoft.com/office/drawing/2014/chart" uri="{C3380CC4-5D6E-409C-BE32-E72D297353CC}">
                  <c16:uniqueId val="{0000000F-D13E-4514-A3D7-E77AFC4DDF89}"/>
                </c:ext>
              </c:extLst>
            </c:dLbl>
            <c:dLbl>
              <c:idx val="16"/>
              <c:tx>
                <c:strRef>
                  <c:f>Daten_Diagramme!$D$30</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{5E93A265-E313-4BD0-96EE-42193234DA71}</c15:txfldGUID>
                      <c15:f>Daten_Diagramme!$D$30</c15:f>
                      <c15:dlblFieldTableCache>
                        <c:ptCount val="1"/>
                        <c:pt idx="0">
                          <c:v>4.8</c:v>
                        </c:pt>
                      </c15:dlblFieldTableCache>
                    </c15:dlblFTEntry>
                  </c15:dlblFieldTable>
                  <c15:showDataLabelsRange val="0"/>
                </c:ext>
                <c:ext xmlns:c16="http://schemas.microsoft.com/office/drawing/2014/chart" uri="{C3380CC4-5D6E-409C-BE32-E72D297353CC}">
                  <c16:uniqueId val="{00000010-D13E-4514-A3D7-E77AFC4DDF89}"/>
                </c:ext>
              </c:extLst>
            </c:dLbl>
            <c:dLbl>
              <c:idx val="17"/>
              <c:tx>
                <c:strRef>
                  <c:f>Daten_Diagramme!$D$31</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{871B20A0-992A-4182-81DF-726239173DA1}</c15:txfldGUID>
                      <c15:f>Daten_Diagramme!$D$31</c15:f>
                      <c15:dlblFieldTableCache>
                        <c:ptCount val="1"/>
                        <c:pt idx="0">
                          <c:v>7.5</c:v>
                        </c:pt>
                      </c15:dlblFieldTableCache>
                    </c15:dlblFTEntry>
                  </c15:dlblFieldTable>
                  <c15:showDataLabelsRange val="0"/>
                </c:ext>
                <c:ext xmlns:c16="http://schemas.microsoft.com/office/drawing/2014/chart" uri="{C3380CC4-5D6E-409C-BE32-E72D297353CC}">
                  <c16:uniqueId val="{00000011-D13E-4514-A3D7-E77AFC4DDF89}"/>
                </c:ext>
              </c:extLst>
            </c:dLbl>
            <c:dLbl>
              <c:idx val="18"/>
              <c:tx>
                <c:strRef>
                  <c:f>Daten_Diagramme!$D$32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{99DCC048-26A7-4DDF-8DB8-07253D2F1CD4}</c15:txfldGUID>
                      <c15:f>Daten_Diagramme!$D$32</c15:f>
                      <c15:dlblFieldTableCache>
                        <c:ptCount val="1"/>
                        <c:pt idx="0">
                          <c:v>2.9</c:v>
                        </c:pt>
                      </c15:dlblFieldTableCache>
                    </c15:dlblFTEntry>
                  </c15:dlblFieldTable>
                  <c15:showDataLabelsRange val="0"/>
                </c:ext>
                <c:ext xmlns:c16="http://schemas.microsoft.com/office/drawing/2014/chart" uri="{C3380CC4-5D6E-409C-BE32-E72D297353CC}">
                  <c16:uniqueId val="{00000012-D13E-4514-A3D7-E77AFC4DDF89}"/>
                </c:ext>
              </c:extLst>
            </c:dLbl>
            <c:dLbl>
              <c:idx val="19"/>
              <c:tx>
                <c:strRef>
                  <c:f>Daten_Diagramme!$D$33</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{2CEE700C-A7F0-409C-9E90-E58772A1FF8B}</c15:txfldGUID>
                      <c15:f>Daten_Diagramme!$D$33</c15:f>
                      <c15:dlblFieldTableCache>
                        <c:ptCount val="1"/>
                        <c:pt idx="0">
                          <c:v>4.6</c:v>
                        </c:pt>
                      </c15:dlblFieldTableCache>
                    </c15:dlblFTEntry>
                  </c15:dlblFieldTable>
                  <c15:showDataLabelsRange val="0"/>
                </c:ext>
                <c:ext xmlns:c16="http://schemas.microsoft.com/office/drawing/2014/chart" uri="{C3380CC4-5D6E-409C-BE32-E72D297353CC}">
                  <c16:uniqueId val="{00000013-D13E-4514-A3D7-E77AFC4DDF89}"/>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{57EA61B6-321D-473D-95FF-199F0FCFEF74}</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D13E-4514-A3D7-E77AFC4DDF8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{33C549E8-1699-4BAB-8000-8B24B0E44425}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D13E-4514-A3D7-E77AFC4DDF8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{3C6EDA49-1599-42DB-BA0D-05C1E6134FFD}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D13E-4514-A3D7-E77AFC4DDF89}"/>
                </c:ext>
              </c:extLst>
            </c:dLbl>
            <c:dLbl>
              <c:idx val="23"/>
              <c:tx>
                <c:strRef>
                  <c:f>Daten_Diagramme!$D$37</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{F2A0922F-BAC6-4277-A703-08CB182EEC72}</c15:txfldGUID>
                      <c15:f>Daten_Diagramme!$D$37</c15:f>
                      <c15:dlblFieldTableCache>
                        <c:ptCount val="1"/>
                        <c:pt idx="0">
                          <c:v>3.6</c:v>
                        </c:pt>
                      </c15:dlblFieldTableCache>
                    </c15:dlblFTEntry>
                  </c15:dlblFieldTable>
                  <c15:showDataLabelsRange val="0"/>
                </c:ext>
                <c:ext xmlns:c16="http://schemas.microsoft.com/office/drawing/2014/chart" uri="{C3380CC4-5D6E-409C-BE32-E72D297353CC}">
                  <c16:uniqueId val="{00000017-D13E-4514-A3D7-E77AFC4DDF89}"/>
                </c:ext>
              </c:extLst>
            </c:dLbl>
            <c:dLbl>
              <c:idx val="24"/>
              <c:layout>
                <c:manualLayout>
                  <c:x val="4.7769028871392123E-3"/>
                  <c:y val="-4.6876052205785108E-5"/>
                </c:manualLayout>
              </c:layout>
              <c:tx>
                <c:strRef>
                  <c:f>Daten_Diagramme!$D$38</c:f>
                  <c:strCache>
                    <c:ptCount val="1"/>
                    <c:pt idx="0">
                      <c:v>-2.0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{85ECC012-4899-4D8A-8DF3-F444083CEE86}</c15:txfldGUID>
                      <c15:f>Daten_Diagramme!$D$38</c15:f>
                      <c15:dlblFieldTableCache>
                        <c:ptCount val="1"/>
                        <c:pt idx="0">
                          <c:v>-2.0</c:v>
                        </c:pt>
                      </c15:dlblFieldTableCache>
                    </c15:dlblFTEntry>
                  </c15:dlblFieldTable>
                  <c15:showDataLabelsRange val="0"/>
                </c:ext>
                <c:ext xmlns:c16="http://schemas.microsoft.com/office/drawing/2014/chart" uri="{C3380CC4-5D6E-409C-BE32-E72D297353CC}">
                  <c16:uniqueId val="{00000018-D13E-4514-A3D7-E77AFC4DDF89}"/>
                </c:ext>
              </c:extLst>
            </c:dLbl>
            <c:dLbl>
              <c:idx val="25"/>
              <c:tx>
                <c:strRef>
                  <c:f>Daten_Diagramme!$D$39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{FAB1D7D3-70BD-4835-AE12-12884B4AA0EA}</c15:txfldGUID>
                      <c15:f>Daten_Diagramme!$D$39</c15:f>
                      <c15:dlblFieldTableCache>
                        <c:ptCount val="1"/>
                        <c:pt idx="0">
                          <c:v>1.0</c:v>
                        </c:pt>
                      </c15:dlblFieldTableCache>
                    </c15:dlblFTEntry>
                  </c15:dlblFieldTable>
                  <c15:showDataLabelsRange val="0"/>
                </c:ext>
                <c:ext xmlns:c16="http://schemas.microsoft.com/office/drawing/2014/chart" uri="{C3380CC4-5D6E-409C-BE32-E72D297353CC}">
                  <c16:uniqueId val="{00000019-D13E-4514-A3D7-E77AFC4DDF8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{CD1E7B08-6C3C-49DA-9D54-6445CF4849FA}</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D13E-4514-A3D7-E77AFC4DDF8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{0AFEE7CD-5E11-4A14-BBE1-04415EACB12A}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D13E-4514-A3D7-E77AFC4DDF8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{6E60D690-ADB3-4BCA-A7AE-C0E8033C0E35}</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D13E-4514-A3D7-E77AFC4DDF8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{C566D1C6-5982-4D85-83AA-CF9E07A8E3F8}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D13E-4514-A3D7-E77AFC4DDF8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{E70E97B7-CB01-4F2D-9CA8-C37BCF19E245}</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D13E-4514-A3D7-E77AFC4DDF89}"/>
                </c:ext>
              </c:extLst>
            </c:dLbl>
            <c:dLbl>
              <c:idx val="31"/>
              <c:tx>
                <c:strRef>
                  <c:f>Daten_Diagramme!$D$45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{B7B50A77-B30F-4BD8-8238-EEB591AE4A61}</c15:txfldGUID>
                      <c15:f>Daten_Diagramme!$D$45</c15:f>
                      <c15:dlblFieldTableCache>
                        <c:ptCount val="1"/>
                        <c:pt idx="0">
                          <c:v>1.0</c:v>
                        </c:pt>
                      </c15:dlblFieldTableCache>
                    </c15:dlblFTEntry>
                  </c15:dlblFieldTable>
                  <c15:showDataLabelsRange val="0"/>
                </c:ext>
                <c:ext xmlns:c16="http://schemas.microsoft.com/office/drawing/2014/chart" uri="{C3380CC4-5D6E-409C-BE32-E72D297353CC}">
                  <c16:uniqueId val="{0000001F-D13E-4514-A3D7-E77AFC4DDF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-0.16954043719789336</c:v>
                </c:pt>
                <c:pt idx="1">
                  <c:v>3.5714285714285716</c:v>
                </c:pt>
                <c:pt idx="2">
                  <c:v>-0.72992700729927007</c:v>
                </c:pt>
                <c:pt idx="3">
                  <c:v>-2.3553162853297445</c:v>
                </c:pt>
                <c:pt idx="4">
                  <c:v>1.8164435946462716</c:v>
                </c:pt>
                <c:pt idx="5">
                  <c:v>-5.627980922098569</c:v>
                </c:pt>
                <c:pt idx="6">
                  <c:v>-1.1005291005291005</c:v>
                </c:pt>
                <c:pt idx="7">
                  <c:v>-0.60514372163388808</c:v>
                </c:pt>
                <c:pt idx="8">
                  <c:v>-0.65573770491803274</c:v>
                </c:pt>
                <c:pt idx="9">
                  <c:v>3.0100334448160537</c:v>
                </c:pt>
                <c:pt idx="10">
                  <c:v>-2.1739130434782608</c:v>
                </c:pt>
                <c:pt idx="11">
                  <c:v>-7.8571428571428568</c:v>
                </c:pt>
                <c:pt idx="12">
                  <c:v>-2.5850340136054424</c:v>
                </c:pt>
                <c:pt idx="13">
                  <c:v>-3.195266272189349</c:v>
                </c:pt>
                <c:pt idx="14">
                  <c:v>3.6878216123499143</c:v>
                </c:pt>
                <c:pt idx="15">
                  <c:v>-25.536062378167642</c:v>
                </c:pt>
                <c:pt idx="16">
                  <c:v>4.8288508557457215</c:v>
                </c:pt>
                <c:pt idx="17">
                  <c:v>7.5063613231552164</c:v>
                </c:pt>
                <c:pt idx="18">
                  <c:v>2.9300567107750473</c:v>
                </c:pt>
                <c:pt idx="19">
                  <c:v>4.6367851622874809</c:v>
                </c:pt>
                <c:pt idx="20">
                  <c:v>0.56433408577878108</c:v>
                </c:pt>
                <c:pt idx="21">
                  <c:v>0</c:v>
                </c:pt>
                <c:pt idx="23">
                  <c:v>3.5714285714285716</c:v>
                </c:pt>
                <c:pt idx="24">
                  <c:v>-2.0048330797458158</c:v>
                </c:pt>
                <c:pt idx="25">
                  <c:v>1.0395646058827126</c:v>
                </c:pt>
              </c:numCache>
            </c:numRef>
          </c:val>
          <c:extLst>
            <c:ext xmlns:c16="http://schemas.microsoft.com/office/drawing/2014/chart" uri="{C3380CC4-5D6E-409C-BE32-E72D297353CC}">
              <c16:uniqueId val="{00000020-D13E-4514-A3D7-E77AFC4DDF8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{562B8863-2E9D-45C2-89B9-D15025FA24B9}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D13E-4514-A3D7-E77AFC4DDF8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{8CC93E63-119E-479C-AB99-C1FA2558DEB9}</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D13E-4514-A3D7-E77AFC4DDF8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{1CD40EC4-48B4-4271-B85A-F0EDD96A1B5B}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D13E-4514-A3D7-E77AFC4DDF8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{8830C847-7FE2-4A8A-9F1B-750201107180}</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D13E-4514-A3D7-E77AFC4DDF8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{B244AC70-E4A1-4DEC-9331-299057828896}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D13E-4514-A3D7-E77AFC4DDF8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{B3F94B9B-6C76-4823-97C8-5B5F27DF1C74}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D13E-4514-A3D7-E77AFC4DDF8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{F27AE9FC-0994-4D60-943E-7DF76F284D55}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D13E-4514-A3D7-E77AFC4DDF8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{982478D4-A3D4-4056-9EA0-DA0EAA962198}</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D13E-4514-A3D7-E77AFC4DDF8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{18678F4B-4780-4C13-8261-79496E40C74D}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D13E-4514-A3D7-E77AFC4DDF8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{153E7EC7-A635-406D-A006-1CBC8E9573CC}</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D13E-4514-A3D7-E77AFC4DDF8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{091227ED-6E10-4CE0-A772-A19A7544C66F}</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D13E-4514-A3D7-E77AFC4DDF8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{F7BF1171-1017-415D-AE97-E98E6749FC8A}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D13E-4514-A3D7-E77AFC4DDF8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{A383F289-DC78-4929-B99C-0BE6691EF2A2}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D13E-4514-A3D7-E77AFC4DDF8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{39B2E7FA-777A-4840-9A77-25F3374FA3D0}</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D13E-4514-A3D7-E77AFC4DDF8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{9C57CD59-5E01-4A45-8E1B-6130046F40E2}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D13E-4514-A3D7-E77AFC4DDF8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{0C04447E-084C-418F-8CC3-C7D474420C62}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D13E-4514-A3D7-E77AFC4DDF8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{4D5EF6E4-5169-4D2E-87A7-B20CDBB47E4B}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D13E-4514-A3D7-E77AFC4DDF8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{FA4D8D0D-5F5C-4FC3-BE29-3B5808718351}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D13E-4514-A3D7-E77AFC4DDF8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{9665450C-98A3-4473-8AC6-3132AA0F4D0B}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D13E-4514-A3D7-E77AFC4DDF8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{1A610870-5993-42B6-AABB-5B654A95D4AD}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D13E-4514-A3D7-E77AFC4DDF8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{BB755BF6-093B-41D4-8A58-39477FDF44F2}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D13E-4514-A3D7-E77AFC4DDF8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{D54A381A-2977-4F2C-B313-307513C44F58}</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D13E-4514-A3D7-E77AFC4DDF8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{7CC8B024-D6F2-413E-9241-A7AB861B58C5}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D13E-4514-A3D7-E77AFC4DDF8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{B8549E32-078A-4D4B-B302-128CEF7123EC}</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D13E-4514-A3D7-E77AFC4DDF8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{11C89A13-A0E2-4CCE-9350-CAEFCAB85659}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D13E-4514-A3D7-E77AFC4DDF8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{561C9EB2-648F-4850-809C-DFAF515405A1}</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D13E-4514-A3D7-E77AFC4DDF8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{63477EDB-7222-46F1-81A7-BB6C946E5224}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D13E-4514-A3D7-E77AFC4DDF8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{BAD4E6AB-2B44-48A2-8C7D-AB03A215DA0A}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D13E-4514-A3D7-E77AFC4DDF8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{F52EDEAD-F671-4AAE-883E-525026EF3F9E}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D13E-4514-A3D7-E77AFC4DDF8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{D1FE0D70-D6B8-4680-9401-E9FAFCBA2546}</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D13E-4514-A3D7-E77AFC4DDF8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{E253F9E4-71EA-4E34-9258-02B935EC204F}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D13E-4514-A3D7-E77AFC4DDF8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{B7B9C966-9A72-4264-AEFE-6FCD8869ADF4}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D13E-4514-A3D7-E77AFC4DDF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D13E-4514-A3D7-E77AFC4DDF8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D13E-4514-A3D7-E77AFC4DDF8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{82D3E00E-C85B-4049-BD0B-18F681BD1C1F}</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2DAA-4C91-AC43-A6DED19C9E42}"/>
                </c:ext>
              </c:extLst>
            </c:dLbl>
            <c:dLbl>
              <c:idx val="1"/>
              <c:tx>
                <c:strRef>
                  <c:f>Daten_Diagramme!$E$15</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{F62DD874-D68F-42DC-9FE6-1C5244E69F58}</c15:txfldGUID>
                      <c15:f>Daten_Diagramme!$E$15</c15:f>
                      <c15:dlblFieldTableCache>
                        <c:ptCount val="1"/>
                        <c:pt idx="0">
                          <c:v>11.7</c:v>
                        </c:pt>
                      </c15:dlblFieldTableCache>
                    </c15:dlblFTEntry>
                  </c15:dlblFieldTable>
                  <c15:showDataLabelsRange val="0"/>
                </c:ext>
                <c:ext xmlns:c16="http://schemas.microsoft.com/office/drawing/2014/chart" uri="{C3380CC4-5D6E-409C-BE32-E72D297353CC}">
                  <c16:uniqueId val="{00000001-2DAA-4C91-AC43-A6DED19C9E42}"/>
                </c:ext>
              </c:extLst>
            </c:dLbl>
            <c:dLbl>
              <c:idx val="2"/>
              <c:tx>
                <c:strRef>
                  <c:f>Daten_Diagramme!$E$16</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{E5ED32FB-060A-4F9E-AD52-F0600AB48F7A}</c15:txfldGUID>
                      <c15:f>Daten_Diagramme!$E$16</c15:f>
                      <c15:dlblFieldTableCache>
                        <c:ptCount val="1"/>
                        <c:pt idx="0">
                          <c:v>7.5</c:v>
                        </c:pt>
                      </c15:dlblFieldTableCache>
                    </c15:dlblFTEntry>
                  </c15:dlblFieldTable>
                  <c15:showDataLabelsRange val="0"/>
                </c:ext>
                <c:ext xmlns:c16="http://schemas.microsoft.com/office/drawing/2014/chart" uri="{C3380CC4-5D6E-409C-BE32-E72D297353CC}">
                  <c16:uniqueId val="{00000002-2DAA-4C91-AC43-A6DED19C9E42}"/>
                </c:ext>
              </c:extLst>
            </c:dLbl>
            <c:dLbl>
              <c:idx val="3"/>
              <c:tx>
                <c:strRef>
                  <c:f>Daten_Diagramme!$E$17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{6FBECF5C-D546-47D1-A2B5-711AD3AF9096}</c15:txfldGUID>
                      <c15:f>Daten_Diagramme!$E$17</c15:f>
                      <c15:dlblFieldTableCache>
                        <c:ptCount val="1"/>
                        <c:pt idx="0">
                          <c:v>-0.8</c:v>
                        </c:pt>
                      </c15:dlblFieldTableCache>
                    </c15:dlblFTEntry>
                  </c15:dlblFieldTable>
                  <c15:showDataLabelsRange val="0"/>
                </c:ext>
                <c:ext xmlns:c16="http://schemas.microsoft.com/office/drawing/2014/chart" uri="{C3380CC4-5D6E-409C-BE32-E72D297353CC}">
                  <c16:uniqueId val="{00000003-2DAA-4C91-AC43-A6DED19C9E42}"/>
                </c:ext>
              </c:extLst>
            </c:dLbl>
            <c:dLbl>
              <c:idx val="4"/>
              <c:tx>
                <c:strRef>
                  <c:f>Daten_Diagramme!$E$18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{4E43ABC9-D94C-411E-893D-5C64219E3E3A}</c15:txfldGUID>
                      <c15:f>Daten_Diagramme!$E$18</c15:f>
                      <c15:dlblFieldTableCache>
                        <c:ptCount val="1"/>
                        <c:pt idx="0">
                          <c:v>0.0</c:v>
                        </c:pt>
                      </c15:dlblFieldTableCache>
                    </c15:dlblFTEntry>
                  </c15:dlblFieldTable>
                  <c15:showDataLabelsRange val="0"/>
                </c:ext>
                <c:ext xmlns:c16="http://schemas.microsoft.com/office/drawing/2014/chart" uri="{C3380CC4-5D6E-409C-BE32-E72D297353CC}">
                  <c16:uniqueId val="{00000004-2DAA-4C91-AC43-A6DED19C9E42}"/>
                </c:ext>
              </c:extLst>
            </c:dLbl>
            <c:dLbl>
              <c:idx val="5"/>
              <c:tx>
                <c:strRef>
                  <c:f>Daten_Diagramme!$E$19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{5A51EBB0-FF77-4B68-93F3-7CE8D8BB4441}</c15:txfldGUID>
                      <c15:f>Daten_Diagramme!$E$19</c15:f>
                      <c15:dlblFieldTableCache>
                        <c:ptCount val="1"/>
                        <c:pt idx="0">
                          <c:v>-8.0</c:v>
                        </c:pt>
                      </c15:dlblFieldTableCache>
                    </c15:dlblFTEntry>
                  </c15:dlblFieldTable>
                  <c15:showDataLabelsRange val="0"/>
                </c:ext>
                <c:ext xmlns:c16="http://schemas.microsoft.com/office/drawing/2014/chart" uri="{C3380CC4-5D6E-409C-BE32-E72D297353CC}">
                  <c16:uniqueId val="{00000005-2DAA-4C91-AC43-A6DED19C9E42}"/>
                </c:ext>
              </c:extLst>
            </c:dLbl>
            <c:dLbl>
              <c:idx val="6"/>
              <c:tx>
                <c:strRef>
                  <c:f>Daten_Diagramme!$E$20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{8042715E-8518-4E9F-AD75-8920DE1534B5}</c15:txfldGUID>
                      <c15:f>Daten_Diagramme!$E$20</c15:f>
                      <c15:dlblFieldTableCache>
                        <c:ptCount val="1"/>
                        <c:pt idx="0">
                          <c:v>5.6</c:v>
                        </c:pt>
                      </c15:dlblFieldTableCache>
                    </c15:dlblFTEntry>
                  </c15:dlblFieldTable>
                  <c15:showDataLabelsRange val="0"/>
                </c:ext>
                <c:ext xmlns:c16="http://schemas.microsoft.com/office/drawing/2014/chart" uri="{C3380CC4-5D6E-409C-BE32-E72D297353CC}">
                  <c16:uniqueId val="{00000006-2DAA-4C91-AC43-A6DED19C9E42}"/>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{279CF819-2E28-4410-A57A-7A685B476DCA}</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2DAA-4C91-AC43-A6DED19C9E42}"/>
                </c:ext>
              </c:extLst>
            </c:dLbl>
            <c:dLbl>
              <c:idx val="8"/>
              <c:tx>
                <c:strRef>
                  <c:f>Daten_Diagramme!$E$22</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{BFC1FD0C-9882-4376-AF90-C0697BF9FA04}</c15:txfldGUID>
                      <c15:f>Daten_Diagramme!$E$22</c15:f>
                      <c15:dlblFieldTableCache>
                        <c:ptCount val="1"/>
                        <c:pt idx="0">
                          <c:v>-1.1</c:v>
                        </c:pt>
                      </c15:dlblFieldTableCache>
                    </c15:dlblFTEntry>
                  </c15:dlblFieldTable>
                  <c15:showDataLabelsRange val="0"/>
                </c:ext>
                <c:ext xmlns:c16="http://schemas.microsoft.com/office/drawing/2014/chart" uri="{C3380CC4-5D6E-409C-BE32-E72D297353CC}">
                  <c16:uniqueId val="{00000008-2DAA-4C91-AC43-A6DED19C9E42}"/>
                </c:ext>
              </c:extLst>
            </c:dLbl>
            <c:dLbl>
              <c:idx val="9"/>
              <c:tx>
                <c:strRef>
                  <c:f>Daten_Diagramme!$E$23</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{5984627E-028C-4188-9A15-5E8E5BE218C9}</c15:txfldGUID>
                      <c15:f>Daten_Diagramme!$E$23</c15:f>
                      <c15:dlblFieldTableCache>
                        <c:ptCount val="1"/>
                        <c:pt idx="0">
                          <c:v>-2.0</c:v>
                        </c:pt>
                      </c15:dlblFieldTableCache>
                    </c15:dlblFTEntry>
                  </c15:dlblFieldTable>
                  <c15:showDataLabelsRange val="0"/>
                </c:ext>
                <c:ext xmlns:c16="http://schemas.microsoft.com/office/drawing/2014/chart" uri="{C3380CC4-5D6E-409C-BE32-E72D297353CC}">
                  <c16:uniqueId val="{00000009-2DAA-4C91-AC43-A6DED19C9E42}"/>
                </c:ext>
              </c:extLst>
            </c:dLbl>
            <c:dLbl>
              <c:idx val="10"/>
              <c:tx>
                <c:strRef>
                  <c:f>Daten_Diagramme!$E$24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{247B2B7B-DEE2-4344-9ED5-F01FC9CB5AB7}</c15:txfldGUID>
                      <c15:f>Daten_Diagramme!$E$24</c15:f>
                      <c15:dlblFieldTableCache>
                        <c:ptCount val="1"/>
                        <c:pt idx="0">
                          <c:v>-1.7</c:v>
                        </c:pt>
                      </c15:dlblFieldTableCache>
                    </c15:dlblFTEntry>
                  </c15:dlblFieldTable>
                  <c15:showDataLabelsRange val="0"/>
                </c:ext>
                <c:ext xmlns:c16="http://schemas.microsoft.com/office/drawing/2014/chart" uri="{C3380CC4-5D6E-409C-BE32-E72D297353CC}">
                  <c16:uniqueId val="{0000000A-2DAA-4C91-AC43-A6DED19C9E42}"/>
                </c:ext>
              </c:extLst>
            </c:dLbl>
            <c:dLbl>
              <c:idx val="11"/>
              <c:tx>
                <c:strRef>
                  <c:f>Daten_Diagramme!$E$25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{F704335F-484B-42B7-93B7-E982EA24E1D2}</c15:txfldGUID>
                      <c15:f>Daten_Diagramme!$E$25</c15:f>
                      <c15:dlblFieldTableCache>
                        <c:ptCount val="1"/>
                        <c:pt idx="0">
                          <c:v>-7.3</c:v>
                        </c:pt>
                      </c15:dlblFieldTableCache>
                    </c15:dlblFTEntry>
                  </c15:dlblFieldTable>
                  <c15:showDataLabelsRange val="0"/>
                </c:ext>
                <c:ext xmlns:c16="http://schemas.microsoft.com/office/drawing/2014/chart" uri="{C3380CC4-5D6E-409C-BE32-E72D297353CC}">
                  <c16:uniqueId val="{0000000B-2DAA-4C91-AC43-A6DED19C9E42}"/>
                </c:ext>
              </c:extLst>
            </c:dLbl>
            <c:dLbl>
              <c:idx val="12"/>
              <c:tx>
                <c:strRef>
                  <c:f>Daten_Diagramme!$E$26</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{CE6115D2-CCCD-4930-B6F8-8B5A9F5C0497}</c15:txfldGUID>
                      <c15:f>Daten_Diagramme!$E$26</c15:f>
                      <c15:dlblFieldTableCache>
                        <c:ptCount val="1"/>
                        <c:pt idx="0">
                          <c:v>12.5</c:v>
                        </c:pt>
                      </c15:dlblFieldTableCache>
                    </c15:dlblFTEntry>
                  </c15:dlblFieldTable>
                  <c15:showDataLabelsRange val="0"/>
                </c:ext>
                <c:ext xmlns:c16="http://schemas.microsoft.com/office/drawing/2014/chart" uri="{C3380CC4-5D6E-409C-BE32-E72D297353CC}">
                  <c16:uniqueId val="{0000000C-2DAA-4C91-AC43-A6DED19C9E42}"/>
                </c:ext>
              </c:extLst>
            </c:dLbl>
            <c:dLbl>
              <c:idx val="13"/>
              <c:tx>
                <c:strRef>
                  <c:f>Daten_Diagramme!$E$27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{B5A993C2-3105-4441-80C3-91843CAAF1FB}</c15:txfldGUID>
                      <c15:f>Daten_Diagramme!$E$27</c15:f>
                      <c15:dlblFieldTableCache>
                        <c:ptCount val="1"/>
                        <c:pt idx="0">
                          <c:v>-5.3</c:v>
                        </c:pt>
                      </c15:dlblFieldTableCache>
                    </c15:dlblFTEntry>
                  </c15:dlblFieldTable>
                  <c15:showDataLabelsRange val="0"/>
                </c:ext>
                <c:ext xmlns:c16="http://schemas.microsoft.com/office/drawing/2014/chart" uri="{C3380CC4-5D6E-409C-BE32-E72D297353CC}">
                  <c16:uniqueId val="{0000000D-2DAA-4C91-AC43-A6DED19C9E42}"/>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{BCCC62DF-76F3-46A5-BA88-630FFB1AFC47}</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2DAA-4C91-AC43-A6DED19C9E42}"/>
                </c:ext>
              </c:extLst>
            </c:dLbl>
            <c:dLbl>
              <c:idx val="15"/>
              <c:tx>
                <c:strRef>
                  <c:f>Daten_Diagramme!$E$29</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{1AA06380-C9C3-4219-BBB0-4DE6F28E825D}</c15:txfldGUID>
                      <c15:f>Daten_Diagramme!$E$29</c15:f>
                      <c15:dlblFieldTableCache>
                        <c:ptCount val="1"/>
                        <c:pt idx="0">
                          <c:v>3.8</c:v>
                        </c:pt>
                      </c15:dlblFieldTableCache>
                    </c15:dlblFTEntry>
                  </c15:dlblFieldTable>
                  <c15:showDataLabelsRange val="0"/>
                </c:ext>
                <c:ext xmlns:c16="http://schemas.microsoft.com/office/drawing/2014/chart" uri="{C3380CC4-5D6E-409C-BE32-E72D297353CC}">
                  <c16:uniqueId val="{0000000F-2DAA-4C91-AC43-A6DED19C9E42}"/>
                </c:ext>
              </c:extLst>
            </c:dLbl>
            <c:dLbl>
              <c:idx val="16"/>
              <c:tx>
                <c:strRef>
                  <c:f>Daten_Diagramme!$E$30</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{36D2BA3A-B27F-4A31-9582-91860275B5CB}</c15:txfldGUID>
                      <c15:f>Daten_Diagramme!$E$30</c15:f>
                      <c15:dlblFieldTableCache>
                        <c:ptCount val="1"/>
                        <c:pt idx="0">
                          <c:v>-6.3</c:v>
                        </c:pt>
                      </c15:dlblFieldTableCache>
                    </c15:dlblFTEntry>
                  </c15:dlblFieldTable>
                  <c15:showDataLabelsRange val="0"/>
                </c:ext>
                <c:ext xmlns:c16="http://schemas.microsoft.com/office/drawing/2014/chart" uri="{C3380CC4-5D6E-409C-BE32-E72D297353CC}">
                  <c16:uniqueId val="{00000010-2DAA-4C91-AC43-A6DED19C9E42}"/>
                </c:ext>
              </c:extLst>
            </c:dLbl>
            <c:dLbl>
              <c:idx val="17"/>
              <c:tx>
                <c:strRef>
                  <c:f>Daten_Diagramme!$E$31</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{E805162C-5E00-4CF4-98B1-AF99B152D038}</c15:txfldGUID>
                      <c15:f>Daten_Diagramme!$E$31</c15:f>
                      <c15:dlblFieldTableCache>
                        <c:ptCount val="1"/>
                        <c:pt idx="0">
                          <c:v>17.3</c:v>
                        </c:pt>
                      </c15:dlblFieldTableCache>
                    </c15:dlblFTEntry>
                  </c15:dlblFieldTable>
                  <c15:showDataLabelsRange val="0"/>
                </c:ext>
                <c:ext xmlns:c16="http://schemas.microsoft.com/office/drawing/2014/chart" uri="{C3380CC4-5D6E-409C-BE32-E72D297353CC}">
                  <c16:uniqueId val="{00000011-2DAA-4C91-AC43-A6DED19C9E42}"/>
                </c:ext>
              </c:extLst>
            </c:dLbl>
            <c:dLbl>
              <c:idx val="18"/>
              <c:tx>
                <c:strRef>
                  <c:f>Daten_Diagramme!$E$32</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{A255129C-6176-4218-9528-B60CBF98BF3B}</c15:txfldGUID>
                      <c15:f>Daten_Diagramme!$E$32</c15:f>
                      <c15:dlblFieldTableCache>
                        <c:ptCount val="1"/>
                        <c:pt idx="0">
                          <c:v>2.1</c:v>
                        </c:pt>
                      </c15:dlblFieldTableCache>
                    </c15:dlblFTEntry>
                  </c15:dlblFieldTable>
                  <c15:showDataLabelsRange val="0"/>
                </c:ext>
                <c:ext xmlns:c16="http://schemas.microsoft.com/office/drawing/2014/chart" uri="{C3380CC4-5D6E-409C-BE32-E72D297353CC}">
                  <c16:uniqueId val="{00000012-2DAA-4C91-AC43-A6DED19C9E42}"/>
                </c:ext>
              </c:extLst>
            </c:dLbl>
            <c:dLbl>
              <c:idx val="19"/>
              <c:tx>
                <c:strRef>
                  <c:f>Daten_Diagramme!$E$33</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{DD43A89F-AF08-49DD-8A33-2F2BFB3B3A7A}</c15:txfldGUID>
                      <c15:f>Daten_Diagramme!$E$33</c15:f>
                      <c15:dlblFieldTableCache>
                        <c:ptCount val="1"/>
                        <c:pt idx="0">
                          <c:v>1.4</c:v>
                        </c:pt>
                      </c15:dlblFieldTableCache>
                    </c15:dlblFTEntry>
                  </c15:dlblFieldTable>
                  <c15:showDataLabelsRange val="0"/>
                </c:ext>
                <c:ext xmlns:c16="http://schemas.microsoft.com/office/drawing/2014/chart" uri="{C3380CC4-5D6E-409C-BE32-E72D297353CC}">
                  <c16:uniqueId val="{00000013-2DAA-4C91-AC43-A6DED19C9E42}"/>
                </c:ext>
              </c:extLst>
            </c:dLbl>
            <c:dLbl>
              <c:idx val="20"/>
              <c:tx>
                <c:strRef>
                  <c:f>Daten_Diagramme!$E$34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{0D2C3B31-FE8F-4F67-B7AF-A93CE430BB17}</c15:txfldGUID>
                      <c15:f>Daten_Diagramme!$E$34</c15:f>
                      <c15:dlblFieldTableCache>
                        <c:ptCount val="1"/>
                        <c:pt idx="0">
                          <c:v>-4.2</c:v>
                        </c:pt>
                      </c15:dlblFieldTableCache>
                    </c15:dlblFTEntry>
                  </c15:dlblFieldTable>
                  <c15:showDataLabelsRange val="0"/>
                </c:ext>
                <c:ext xmlns:c16="http://schemas.microsoft.com/office/drawing/2014/chart" uri="{C3380CC4-5D6E-409C-BE32-E72D297353CC}">
                  <c16:uniqueId val="{00000014-2DAA-4C91-AC43-A6DED19C9E42}"/>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{ACD0D17E-AD79-472C-B25F-EFBD063DB3A0}</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DAA-4C91-AC43-A6DED19C9E42}"/>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{8356929D-FB75-4B13-9F9E-81A8C000F75A}</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DAA-4C91-AC43-A6DED19C9E42}"/>
                </c:ext>
              </c:extLst>
            </c:dLbl>
            <c:dLbl>
              <c:idx val="23"/>
              <c:tx>
                <c:strRef>
                  <c:f>Daten_Diagramme!$E$37</c:f>
                  <c:strCache>
                    <c:ptCount val="1"/>
                    <c:pt idx="0">
                      <c:v>11.7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{F6CE0CAD-46FD-40AF-AA56-ACC194B03A47}</c15:txfldGUID>
                      <c15:f>Daten_Diagramme!$E$37</c15:f>
                      <c15:dlblFieldTableCache>
                        <c:ptCount val="1"/>
                        <c:pt idx="0">
                          <c:v>11.7</c:v>
                        </c:pt>
                      </c15:dlblFieldTableCache>
                    </c15:dlblFTEntry>
                  </c15:dlblFieldTable>
                  <c15:showDataLabelsRange val="0"/>
                </c:ext>
                <c:ext xmlns:c16="http://schemas.microsoft.com/office/drawing/2014/chart" uri="{C3380CC4-5D6E-409C-BE32-E72D297353CC}">
                  <c16:uniqueId val="{00000017-2DAA-4C91-AC43-A6DED19C9E42}"/>
                </c:ext>
              </c:extLst>
            </c:dLbl>
            <c:dLbl>
              <c:idx val="24"/>
              <c:tx>
                <c:strRef>
                  <c:f>Daten_Diagramme!$E$38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{6EC4BE78-67B3-4889-BF25-2D709DCD8EE5}</c15:txfldGUID>
                      <c15:f>Daten_Diagramme!$E$38</c15:f>
                      <c15:dlblFieldTableCache>
                        <c:ptCount val="1"/>
                        <c:pt idx="0">
                          <c:v>-0.9</c:v>
                        </c:pt>
                      </c15:dlblFieldTableCache>
                    </c15:dlblFTEntry>
                  </c15:dlblFieldTable>
                  <c15:showDataLabelsRange val="0"/>
                </c:ext>
                <c:ext xmlns:c16="http://schemas.microsoft.com/office/drawing/2014/chart" uri="{C3380CC4-5D6E-409C-BE32-E72D297353CC}">
                  <c16:uniqueId val="{00000018-2DAA-4C91-AC43-A6DED19C9E42}"/>
                </c:ext>
              </c:extLst>
            </c:dLbl>
            <c:dLbl>
              <c:idx val="25"/>
              <c:tx>
                <c:strRef>
                  <c:f>Daten_Diagramme!$E$39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{CDCD4ACD-1957-46C3-8CBA-C9D46266562F}</c15:txfldGUID>
                      <c15:f>Daten_Diagramme!$E$39</c15:f>
                      <c15:dlblFieldTableCache>
                        <c:ptCount val="1"/>
                        <c:pt idx="0">
                          <c:v>-1.2</c:v>
                        </c:pt>
                      </c15:dlblFieldTableCache>
                    </c15:dlblFTEntry>
                  </c15:dlblFieldTable>
                  <c15:showDataLabelsRange val="0"/>
                </c:ext>
                <c:ext xmlns:c16="http://schemas.microsoft.com/office/drawing/2014/chart" uri="{C3380CC4-5D6E-409C-BE32-E72D297353CC}">
                  <c16:uniqueId val="{00000019-2DAA-4C91-AC43-A6DED19C9E42}"/>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{05CF81DE-0721-417F-BF12-3FBEBF9B779B}</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DAA-4C91-AC43-A6DED19C9E42}"/>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{3FD3B158-5613-40F9-AC55-A0011643B651}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DAA-4C91-AC43-A6DED19C9E42}"/>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{7B9567DC-52E3-45FF-A7AF-BF3D06881776}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DAA-4C91-AC43-A6DED19C9E42}"/>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{B5BC374C-EFAA-4EDD-8153-99DF9E3E72FD}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DAA-4C91-AC43-A6DED19C9E42}"/>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{12934495-0F35-422D-A6A8-EADCF4CC8748}</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DAA-4C91-AC43-A6DED19C9E42}"/>
                </c:ext>
              </c:extLst>
            </c:dLbl>
            <c:dLbl>
              <c:idx val="31"/>
              <c:tx>
                <c:strRef>
                  <c:f>Daten_Diagramme!$E$45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{CF3F19F7-FB6A-4308-A4A5-983110B93028}</c15:txfldGUID>
                      <c15:f>Daten_Diagramme!$E$45</c15:f>
                      <c15:dlblFieldTableCache>
                        <c:ptCount val="1"/>
                        <c:pt idx="0">
                          <c:v>-1.2</c:v>
                        </c:pt>
                      </c15:dlblFieldTableCache>
                    </c15:dlblFTEntry>
                  </c15:dlblFieldTable>
                  <c15:showDataLabelsRange val="0"/>
                </c:ext>
                <c:ext xmlns:c16="http://schemas.microsoft.com/office/drawing/2014/chart" uri="{C3380CC4-5D6E-409C-BE32-E72D297353CC}">
                  <c16:uniqueId val="{0000001F-2DAA-4C91-AC43-A6DED19C9E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-0.99955575299866728</c:v>
                </c:pt>
                <c:pt idx="1">
                  <c:v>11.702127659574469</c:v>
                </c:pt>
                <c:pt idx="2">
                  <c:v>7.5</c:v>
                </c:pt>
                <c:pt idx="3">
                  <c:v>-0.83816892327530623</c:v>
                </c:pt>
                <c:pt idx="4">
                  <c:v>0</c:v>
                </c:pt>
                <c:pt idx="5">
                  <c:v>-8.0479452054794525</c:v>
                </c:pt>
                <c:pt idx="6">
                  <c:v>5.6478405315614619</c:v>
                </c:pt>
                <c:pt idx="7">
                  <c:v>-1.9955654101995566</c:v>
                </c:pt>
                <c:pt idx="8">
                  <c:v>-1.0861694424330195</c:v>
                </c:pt>
                <c:pt idx="9">
                  <c:v>-2.0100502512562812</c:v>
                </c:pt>
                <c:pt idx="10">
                  <c:v>-1.6536964980544746</c:v>
                </c:pt>
                <c:pt idx="11">
                  <c:v>-7.2727272727272725</c:v>
                </c:pt>
                <c:pt idx="12">
                  <c:v>12.5</c:v>
                </c:pt>
                <c:pt idx="13">
                  <c:v>-5.3208137715179973</c:v>
                </c:pt>
                <c:pt idx="14">
                  <c:v>0.5780346820809249</c:v>
                </c:pt>
                <c:pt idx="15">
                  <c:v>3.7735849056603774</c:v>
                </c:pt>
                <c:pt idx="16">
                  <c:v>-6.25</c:v>
                </c:pt>
                <c:pt idx="17">
                  <c:v>17.272727272727273</c:v>
                </c:pt>
                <c:pt idx="18">
                  <c:v>2.0942408376963351</c:v>
                </c:pt>
                <c:pt idx="19">
                  <c:v>1.3937282229965158</c:v>
                </c:pt>
                <c:pt idx="20">
                  <c:v>-4.1928721174004195</c:v>
                </c:pt>
                <c:pt idx="21">
                  <c:v>0</c:v>
                </c:pt>
                <c:pt idx="23">
                  <c:v>11.702127659574469</c:v>
                </c:pt>
                <c:pt idx="24">
                  <c:v>-0.93046033300685604</c:v>
                </c:pt>
                <c:pt idx="25">
                  <c:v>-1.193942923704135</c:v>
                </c:pt>
              </c:numCache>
            </c:numRef>
          </c:val>
          <c:extLst>
            <c:ext xmlns:c16="http://schemas.microsoft.com/office/drawing/2014/chart" uri="{C3380CC4-5D6E-409C-BE32-E72D297353CC}">
              <c16:uniqueId val="{00000020-2DAA-4C91-AC43-A6DED19C9E42}"/>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{6423CA2D-B79A-4CA5-AE6D-3D19CFE8EEEE}</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DAA-4C91-AC43-A6DED19C9E42}"/>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{30E58FB8-14A7-492E-9FE5-0484F8BE19D8}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DAA-4C91-AC43-A6DED19C9E42}"/>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{4EB638DC-3CAE-401B-ADF9-3CE7CBFB41D7}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DAA-4C91-AC43-A6DED19C9E42}"/>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{10FCD2BC-CA0F-4F37-88CA-541E88B5AB88}</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DAA-4C91-AC43-A6DED19C9E42}"/>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{995FE4CD-32BB-4861-9B14-1383B3E7D8D9}</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DAA-4C91-AC43-A6DED19C9E42}"/>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{44291EBB-92DF-4CD7-99CD-B30E22F91795}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DAA-4C91-AC43-A6DED19C9E42}"/>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{F5FAC1ED-F259-414D-BBFC-F20D82E0D255}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DAA-4C91-AC43-A6DED19C9E42}"/>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{500FBBFE-A937-4A06-AC4C-9F769D826B6B}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DAA-4C91-AC43-A6DED19C9E42}"/>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{22AD66B0-79E5-45EB-A494-9D590631DF9A}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DAA-4C91-AC43-A6DED19C9E42}"/>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{F36A0B27-0905-4C77-BBC7-8F9388910201}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DAA-4C91-AC43-A6DED19C9E42}"/>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{4E54CE41-AE2C-4BF3-92BE-5822E0CC464B}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DAA-4C91-AC43-A6DED19C9E42}"/>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{3C278F13-47F9-4F06-BA6D-261FF8B3C008}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DAA-4C91-AC43-A6DED19C9E42}"/>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{AC7786F3-8B6D-4BE4-A216-1B809A6D025C}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DAA-4C91-AC43-A6DED19C9E42}"/>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{5599CC8D-B539-464E-846D-A6E94836AC10}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DAA-4C91-AC43-A6DED19C9E42}"/>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{E5CDFF95-FC34-4A41-9616-253640525E49}</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DAA-4C91-AC43-A6DED19C9E42}"/>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{14E3C4D1-2DCF-43B5-BD01-B79AE4C46521}</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DAA-4C91-AC43-A6DED19C9E42}"/>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{4330279A-79FA-4F77-9438-A87292C5B996}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DAA-4C91-AC43-A6DED19C9E42}"/>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{DEA0E87D-EF54-4D8C-B7AD-D25B01713B76}</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DAA-4C91-AC43-A6DED19C9E42}"/>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{38D3987A-7982-4A0F-A863-2322D6226D1D}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DAA-4C91-AC43-A6DED19C9E42}"/>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{7E17B65D-F95F-4783-8487-421D77BC0CB5}</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DAA-4C91-AC43-A6DED19C9E42}"/>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{446944FA-3AB5-4FD0-84ED-584CBBC9E96A}</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DAA-4C91-AC43-A6DED19C9E42}"/>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{5C156472-B8D3-4220-A4D6-AF2BFB2F3F81}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DAA-4C91-AC43-A6DED19C9E42}"/>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{34ECBBFE-1BEB-4952-B276-C0BFA5DA0E6E}</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DAA-4C91-AC43-A6DED19C9E42}"/>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{31252298-FB35-4E01-9D24-A844837C5DA8}</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DAA-4C91-AC43-A6DED19C9E42}"/>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{550356D5-1DF9-4CD9-A8DA-0F5482296792}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DAA-4C91-AC43-A6DED19C9E42}"/>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{83CB29D4-0043-4F8F-BE3A-0C23CF42F800}</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DAA-4C91-AC43-A6DED19C9E42}"/>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{0126A2DB-9A74-4C2F-A7C8-39B12BBCF135}</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DAA-4C91-AC43-A6DED19C9E42}"/>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{40920279-6955-4067-B658-B8B3CFA70161}</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DAA-4C91-AC43-A6DED19C9E42}"/>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{9A2518F3-88C4-4D03-A165-4CD21D32AD63}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DAA-4C91-AC43-A6DED19C9E42}"/>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{810B87F0-E834-4218-8FF9-2CF2F55E0C5D}</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DAA-4C91-AC43-A6DED19C9E42}"/>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{40D0E3F0-3096-4B40-8C6A-8421409D8E08}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DAA-4C91-AC43-A6DED19C9E42}"/>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{97D38351-4BB3-48A1-975A-CB8A9D9D0C66}</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DAA-4C91-AC43-A6DED19C9E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DAA-4C91-AC43-A6DED19C9E42}"/>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DAA-4C91-AC43-A6DED19C9E42}"/>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{835DC87D-2A38-415E-B116-043B4B1E7C5D}</c15:txfldGUID>
                      <c15:f>Diagramm!$I$46</c15:f>
                      <c15:dlblFieldTableCache>
                        <c:ptCount val="1"/>
                      </c15:dlblFieldTableCache>
                    </c15:dlblFTEntry>
                  </c15:dlblFieldTable>
                  <c15:showDataLabelsRange val="0"/>
                </c:ext>
                <c:ext xmlns:c16="http://schemas.microsoft.com/office/drawing/2014/chart" uri="{C3380CC4-5D6E-409C-BE32-E72D297353CC}">
                  <c16:uniqueId val="{00000000-5925-4BD8-9F49-F96FF0B56895}"/>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{FF234F2C-6FD9-4B16-B67C-B56D26C755E9}</c15:txfldGUID>
                      <c15:f>Diagramm!$I$47</c15:f>
                      <c15:dlblFieldTableCache>
                        <c:ptCount val="1"/>
                      </c15:dlblFieldTableCache>
                    </c15:dlblFTEntry>
                  </c15:dlblFieldTable>
                  <c15:showDataLabelsRange val="0"/>
                </c:ext>
                <c:ext xmlns:c16="http://schemas.microsoft.com/office/drawing/2014/chart" uri="{C3380CC4-5D6E-409C-BE32-E72D297353CC}">
                  <c16:uniqueId val="{00000001-5925-4BD8-9F49-F96FF0B56895}"/>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{1E7161A9-8950-4971-9248-23AC950BEF2D}</c15:txfldGUID>
                      <c15:f>Diagramm!$I$48</c15:f>
                      <c15:dlblFieldTableCache>
                        <c:ptCount val="1"/>
                      </c15:dlblFieldTableCache>
                    </c15:dlblFTEntry>
                  </c15:dlblFieldTable>
                  <c15:showDataLabelsRange val="0"/>
                </c:ext>
                <c:ext xmlns:c16="http://schemas.microsoft.com/office/drawing/2014/chart" uri="{C3380CC4-5D6E-409C-BE32-E72D297353CC}">
                  <c16:uniqueId val="{00000002-5925-4BD8-9F49-F96FF0B56895}"/>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{D25ECF36-AEA7-4C7A-BD56-26B93033282D}</c15:txfldGUID>
                      <c15:f>Diagramm!$I$49</c15:f>
                      <c15:dlblFieldTableCache>
                        <c:ptCount val="1"/>
                      </c15:dlblFieldTableCache>
                    </c15:dlblFTEntry>
                  </c15:dlblFieldTable>
                  <c15:showDataLabelsRange val="0"/>
                </c:ext>
                <c:ext xmlns:c16="http://schemas.microsoft.com/office/drawing/2014/chart" uri="{C3380CC4-5D6E-409C-BE32-E72D297353CC}">
                  <c16:uniqueId val="{00000003-5925-4BD8-9F49-F96FF0B56895}"/>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{2B7A056B-59AB-4379-925A-18B8067C1D9B}</c15:txfldGUID>
                      <c15:f>Diagramm!$I$50</c15:f>
                      <c15:dlblFieldTableCache>
                        <c:ptCount val="1"/>
                      </c15:dlblFieldTableCache>
                    </c15:dlblFTEntry>
                  </c15:dlblFieldTable>
                  <c15:showDataLabelsRange val="0"/>
                </c:ext>
                <c:ext xmlns:c16="http://schemas.microsoft.com/office/drawing/2014/chart" uri="{C3380CC4-5D6E-409C-BE32-E72D297353CC}">
                  <c16:uniqueId val="{00000004-5925-4BD8-9F49-F96FF0B56895}"/>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{4412E809-16CE-423B-9085-0E92D7B4C975}</c15:txfldGUID>
                      <c15:f>Diagramm!$I$51</c15:f>
                      <c15:dlblFieldTableCache>
                        <c:ptCount val="1"/>
                      </c15:dlblFieldTableCache>
                    </c15:dlblFTEntry>
                  </c15:dlblFieldTable>
                  <c15:showDataLabelsRange val="0"/>
                </c:ext>
                <c:ext xmlns:c16="http://schemas.microsoft.com/office/drawing/2014/chart" uri="{C3380CC4-5D6E-409C-BE32-E72D297353CC}">
                  <c16:uniqueId val="{00000005-5925-4BD8-9F49-F96FF0B56895}"/>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{CE0F9DA7-C79B-49B0-B61F-51A68718231F}</c15:txfldGUID>
                      <c15:f>Diagramm!$I$52</c15:f>
                      <c15:dlblFieldTableCache>
                        <c:ptCount val="1"/>
                      </c15:dlblFieldTableCache>
                    </c15:dlblFTEntry>
                  </c15:dlblFieldTable>
                  <c15:showDataLabelsRange val="0"/>
                </c:ext>
                <c:ext xmlns:c16="http://schemas.microsoft.com/office/drawing/2014/chart" uri="{C3380CC4-5D6E-409C-BE32-E72D297353CC}">
                  <c16:uniqueId val="{00000006-5925-4BD8-9F49-F96FF0B56895}"/>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{138B6504-9E20-4779-8E47-B57CEFA9B934}</c15:txfldGUID>
                      <c15:f>Diagramm!$I$53</c15:f>
                      <c15:dlblFieldTableCache>
                        <c:ptCount val="1"/>
                      </c15:dlblFieldTableCache>
                    </c15:dlblFTEntry>
                  </c15:dlblFieldTable>
                  <c15:showDataLabelsRange val="0"/>
                </c:ext>
                <c:ext xmlns:c16="http://schemas.microsoft.com/office/drawing/2014/chart" uri="{C3380CC4-5D6E-409C-BE32-E72D297353CC}">
                  <c16:uniqueId val="{00000007-5925-4BD8-9F49-F96FF0B56895}"/>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{A0D6CE70-7099-4355-AD79-A11608BA3EDC}</c15:txfldGUID>
                      <c15:f>Diagramm!$I$54</c15:f>
                      <c15:dlblFieldTableCache>
                        <c:ptCount val="1"/>
                      </c15:dlblFieldTableCache>
                    </c15:dlblFTEntry>
                  </c15:dlblFieldTable>
                  <c15:showDataLabelsRange val="0"/>
                </c:ext>
                <c:ext xmlns:c16="http://schemas.microsoft.com/office/drawing/2014/chart" uri="{C3380CC4-5D6E-409C-BE32-E72D297353CC}">
                  <c16:uniqueId val="{00000008-5925-4BD8-9F49-F96FF0B56895}"/>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{C8FA5E13-F608-4883-B6F0-7CC55414AC3D}</c15:txfldGUID>
                      <c15:f>Diagramm!$I$55</c15:f>
                      <c15:dlblFieldTableCache>
                        <c:ptCount val="1"/>
                      </c15:dlblFieldTableCache>
                    </c15:dlblFTEntry>
                  </c15:dlblFieldTable>
                  <c15:showDataLabelsRange val="0"/>
                </c:ext>
                <c:ext xmlns:c16="http://schemas.microsoft.com/office/drawing/2014/chart" uri="{C3380CC4-5D6E-409C-BE32-E72D297353CC}">
                  <c16:uniqueId val="{00000009-5925-4BD8-9F49-F96FF0B56895}"/>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{B9E42DBA-E6BF-4943-93C4-975D4043DF39}</c15:txfldGUID>
                      <c15:f>Diagramm!$I$56</c15:f>
                      <c15:dlblFieldTableCache>
                        <c:ptCount val="1"/>
                      </c15:dlblFieldTableCache>
                    </c15:dlblFTEntry>
                  </c15:dlblFieldTable>
                  <c15:showDataLabelsRange val="0"/>
                </c:ext>
                <c:ext xmlns:c16="http://schemas.microsoft.com/office/drawing/2014/chart" uri="{C3380CC4-5D6E-409C-BE32-E72D297353CC}">
                  <c16:uniqueId val="{0000000A-5925-4BD8-9F49-F96FF0B56895}"/>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{6208F3CF-5703-4C8A-B752-88A9660C4597}</c15:txfldGUID>
                      <c15:f>Diagramm!$I$57</c15:f>
                      <c15:dlblFieldTableCache>
                        <c:ptCount val="1"/>
                      </c15:dlblFieldTableCache>
                    </c15:dlblFTEntry>
                  </c15:dlblFieldTable>
                  <c15:showDataLabelsRange val="0"/>
                </c:ext>
                <c:ext xmlns:c16="http://schemas.microsoft.com/office/drawing/2014/chart" uri="{C3380CC4-5D6E-409C-BE32-E72D297353CC}">
                  <c16:uniqueId val="{0000000B-5925-4BD8-9F49-F96FF0B56895}"/>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{F81C1F4D-0CFA-43CF-9928-0C2559898EDA}</c15:txfldGUID>
                      <c15:f>Diagramm!$I$58</c15:f>
                      <c15:dlblFieldTableCache>
                        <c:ptCount val="1"/>
                      </c15:dlblFieldTableCache>
                    </c15:dlblFTEntry>
                  </c15:dlblFieldTable>
                  <c15:showDataLabelsRange val="0"/>
                </c:ext>
                <c:ext xmlns:c16="http://schemas.microsoft.com/office/drawing/2014/chart" uri="{C3380CC4-5D6E-409C-BE32-E72D297353CC}">
                  <c16:uniqueId val="{0000000C-5925-4BD8-9F49-F96FF0B56895}"/>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{F996FC32-138C-45AD-94AC-93FA3B568368}</c15:txfldGUID>
                      <c15:f>Diagramm!$I$59</c15:f>
                      <c15:dlblFieldTableCache>
                        <c:ptCount val="1"/>
                      </c15:dlblFieldTableCache>
                    </c15:dlblFTEntry>
                  </c15:dlblFieldTable>
                  <c15:showDataLabelsRange val="0"/>
                </c:ext>
                <c:ext xmlns:c16="http://schemas.microsoft.com/office/drawing/2014/chart" uri="{C3380CC4-5D6E-409C-BE32-E72D297353CC}">
                  <c16:uniqueId val="{0000000D-5925-4BD8-9F49-F96FF0B56895}"/>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{076E1E39-DC77-402B-8F78-9E3BB4E954CA}</c15:txfldGUID>
                      <c15:f>Diagramm!$I$60</c15:f>
                      <c15:dlblFieldTableCache>
                        <c:ptCount val="1"/>
                      </c15:dlblFieldTableCache>
                    </c15:dlblFTEntry>
                  </c15:dlblFieldTable>
                  <c15:showDataLabelsRange val="0"/>
                </c:ext>
                <c:ext xmlns:c16="http://schemas.microsoft.com/office/drawing/2014/chart" uri="{C3380CC4-5D6E-409C-BE32-E72D297353CC}">
                  <c16:uniqueId val="{0000000E-5925-4BD8-9F49-F96FF0B56895}"/>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{159394E8-0F22-45CD-BE36-5A0D2995CC69}</c15:txfldGUID>
                      <c15:f>Diagramm!$I$61</c15:f>
                      <c15:dlblFieldTableCache>
                        <c:ptCount val="1"/>
                      </c15:dlblFieldTableCache>
                    </c15:dlblFTEntry>
                  </c15:dlblFieldTable>
                  <c15:showDataLabelsRange val="0"/>
                </c:ext>
                <c:ext xmlns:c16="http://schemas.microsoft.com/office/drawing/2014/chart" uri="{C3380CC4-5D6E-409C-BE32-E72D297353CC}">
                  <c16:uniqueId val="{0000000F-5925-4BD8-9F49-F96FF0B56895}"/>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{D2623845-1321-4829-A80E-E98E3634D2A0}</c15:txfldGUID>
                      <c15:f>Diagramm!$I$62</c15:f>
                      <c15:dlblFieldTableCache>
                        <c:ptCount val="1"/>
                      </c15:dlblFieldTableCache>
                    </c15:dlblFTEntry>
                  </c15:dlblFieldTable>
                  <c15:showDataLabelsRange val="0"/>
                </c:ext>
                <c:ext xmlns:c16="http://schemas.microsoft.com/office/drawing/2014/chart" uri="{C3380CC4-5D6E-409C-BE32-E72D297353CC}">
                  <c16:uniqueId val="{00000010-5925-4BD8-9F49-F96FF0B56895}"/>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{6B518B4B-D7FD-4606-994C-805962D35281}</c15:txfldGUID>
                      <c15:f>Diagramm!$I$63</c15:f>
                      <c15:dlblFieldTableCache>
                        <c:ptCount val="1"/>
                      </c15:dlblFieldTableCache>
                    </c15:dlblFTEntry>
                  </c15:dlblFieldTable>
                  <c15:showDataLabelsRange val="0"/>
                </c:ext>
                <c:ext xmlns:c16="http://schemas.microsoft.com/office/drawing/2014/chart" uri="{C3380CC4-5D6E-409C-BE32-E72D297353CC}">
                  <c16:uniqueId val="{00000011-5925-4BD8-9F49-F96FF0B56895}"/>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{41188E36-9092-4DC8-921F-D6709F3B9244}</c15:txfldGUID>
                      <c15:f>Diagramm!$I$64</c15:f>
                      <c15:dlblFieldTableCache>
                        <c:ptCount val="1"/>
                      </c15:dlblFieldTableCache>
                    </c15:dlblFTEntry>
                  </c15:dlblFieldTable>
                  <c15:showDataLabelsRange val="0"/>
                </c:ext>
                <c:ext xmlns:c16="http://schemas.microsoft.com/office/drawing/2014/chart" uri="{C3380CC4-5D6E-409C-BE32-E72D297353CC}">
                  <c16:uniqueId val="{00000012-5925-4BD8-9F49-F96FF0B56895}"/>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{0E913AA8-7A43-4C9B-9116-2D498A6DCA5B}</c15:txfldGUID>
                      <c15:f>Diagramm!$I$65</c15:f>
                      <c15:dlblFieldTableCache>
                        <c:ptCount val="1"/>
                      </c15:dlblFieldTableCache>
                    </c15:dlblFTEntry>
                  </c15:dlblFieldTable>
                  <c15:showDataLabelsRange val="0"/>
                </c:ext>
                <c:ext xmlns:c16="http://schemas.microsoft.com/office/drawing/2014/chart" uri="{C3380CC4-5D6E-409C-BE32-E72D297353CC}">
                  <c16:uniqueId val="{00000013-5925-4BD8-9F49-F96FF0B56895}"/>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{356D0179-C941-4C80-8D11-A64028B4674D}</c15:txfldGUID>
                      <c15:f>Diagramm!$I$66</c15:f>
                      <c15:dlblFieldTableCache>
                        <c:ptCount val="1"/>
                      </c15:dlblFieldTableCache>
                    </c15:dlblFTEntry>
                  </c15:dlblFieldTable>
                  <c15:showDataLabelsRange val="0"/>
                </c:ext>
                <c:ext xmlns:c16="http://schemas.microsoft.com/office/drawing/2014/chart" uri="{C3380CC4-5D6E-409C-BE32-E72D297353CC}">
                  <c16:uniqueId val="{00000014-5925-4BD8-9F49-F96FF0B56895}"/>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{F07E89BA-9138-4662-BA2A-AD98B2AD3618}</c15:txfldGUID>
                      <c15:f>Diagramm!$I$67</c15:f>
                      <c15:dlblFieldTableCache>
                        <c:ptCount val="1"/>
                      </c15:dlblFieldTableCache>
                    </c15:dlblFTEntry>
                  </c15:dlblFieldTable>
                  <c15:showDataLabelsRange val="0"/>
                </c:ext>
                <c:ext xmlns:c16="http://schemas.microsoft.com/office/drawing/2014/chart" uri="{C3380CC4-5D6E-409C-BE32-E72D297353CC}">
                  <c16:uniqueId val="{00000015-5925-4BD8-9F49-F96FF0B568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925-4BD8-9F49-F96FF0B56895}"/>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{8347AE92-EDAB-4DCF-B052-9206B64D04D9}</c15:txfldGUID>
                      <c15:f>Diagramm!$K$46</c15:f>
                      <c15:dlblFieldTableCache>
                        <c:ptCount val="1"/>
                      </c15:dlblFieldTableCache>
                    </c15:dlblFTEntry>
                  </c15:dlblFieldTable>
                  <c15:showDataLabelsRange val="0"/>
                </c:ext>
                <c:ext xmlns:c16="http://schemas.microsoft.com/office/drawing/2014/chart" uri="{C3380CC4-5D6E-409C-BE32-E72D297353CC}">
                  <c16:uniqueId val="{00000017-5925-4BD8-9F49-F96FF0B56895}"/>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{FE90A983-DAE9-4B2F-A316-E256CE7FF3C8}</c15:txfldGUID>
                      <c15:f>Diagramm!$K$47</c15:f>
                      <c15:dlblFieldTableCache>
                        <c:ptCount val="1"/>
                      </c15:dlblFieldTableCache>
                    </c15:dlblFTEntry>
                  </c15:dlblFieldTable>
                  <c15:showDataLabelsRange val="0"/>
                </c:ext>
                <c:ext xmlns:c16="http://schemas.microsoft.com/office/drawing/2014/chart" uri="{C3380CC4-5D6E-409C-BE32-E72D297353CC}">
                  <c16:uniqueId val="{00000018-5925-4BD8-9F49-F96FF0B56895}"/>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{8F62531A-7AAB-4252-A802-2E6779224E1C}</c15:txfldGUID>
                      <c15:f>Diagramm!$K$48</c15:f>
                      <c15:dlblFieldTableCache>
                        <c:ptCount val="1"/>
                      </c15:dlblFieldTableCache>
                    </c15:dlblFTEntry>
                  </c15:dlblFieldTable>
                  <c15:showDataLabelsRange val="0"/>
                </c:ext>
                <c:ext xmlns:c16="http://schemas.microsoft.com/office/drawing/2014/chart" uri="{C3380CC4-5D6E-409C-BE32-E72D297353CC}">
                  <c16:uniqueId val="{00000019-5925-4BD8-9F49-F96FF0B56895}"/>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{10FB9470-A6B2-4A97-8F5B-387C555B7652}</c15:txfldGUID>
                      <c15:f>Diagramm!$K$49</c15:f>
                      <c15:dlblFieldTableCache>
                        <c:ptCount val="1"/>
                      </c15:dlblFieldTableCache>
                    </c15:dlblFTEntry>
                  </c15:dlblFieldTable>
                  <c15:showDataLabelsRange val="0"/>
                </c:ext>
                <c:ext xmlns:c16="http://schemas.microsoft.com/office/drawing/2014/chart" uri="{C3380CC4-5D6E-409C-BE32-E72D297353CC}">
                  <c16:uniqueId val="{0000001A-5925-4BD8-9F49-F96FF0B56895}"/>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{13FAB130-DCFC-47BB-8E3E-D00A8D299138}</c15:txfldGUID>
                      <c15:f>Diagramm!$K$50</c15:f>
                      <c15:dlblFieldTableCache>
                        <c:ptCount val="1"/>
                      </c15:dlblFieldTableCache>
                    </c15:dlblFTEntry>
                  </c15:dlblFieldTable>
                  <c15:showDataLabelsRange val="0"/>
                </c:ext>
                <c:ext xmlns:c16="http://schemas.microsoft.com/office/drawing/2014/chart" uri="{C3380CC4-5D6E-409C-BE32-E72D297353CC}">
                  <c16:uniqueId val="{0000001B-5925-4BD8-9F49-F96FF0B56895}"/>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{429B6846-810A-4307-8716-53558C2C2F40}</c15:txfldGUID>
                      <c15:f>Diagramm!$K$51</c15:f>
                      <c15:dlblFieldTableCache>
                        <c:ptCount val="1"/>
                      </c15:dlblFieldTableCache>
                    </c15:dlblFTEntry>
                  </c15:dlblFieldTable>
                  <c15:showDataLabelsRange val="0"/>
                </c:ext>
                <c:ext xmlns:c16="http://schemas.microsoft.com/office/drawing/2014/chart" uri="{C3380CC4-5D6E-409C-BE32-E72D297353CC}">
                  <c16:uniqueId val="{0000001C-5925-4BD8-9F49-F96FF0B56895}"/>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{A282FEA1-0A5D-418E-ACC5-0FEC5B5EA91B}</c15:txfldGUID>
                      <c15:f>Diagramm!$K$52</c15:f>
                      <c15:dlblFieldTableCache>
                        <c:ptCount val="1"/>
                      </c15:dlblFieldTableCache>
                    </c15:dlblFTEntry>
                  </c15:dlblFieldTable>
                  <c15:showDataLabelsRange val="0"/>
                </c:ext>
                <c:ext xmlns:c16="http://schemas.microsoft.com/office/drawing/2014/chart" uri="{C3380CC4-5D6E-409C-BE32-E72D297353CC}">
                  <c16:uniqueId val="{0000001D-5925-4BD8-9F49-F96FF0B56895}"/>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{D2D5B4E8-6E9E-413C-A5E3-CAFA1AC156CD}</c15:txfldGUID>
                      <c15:f>Diagramm!$K$53</c15:f>
                      <c15:dlblFieldTableCache>
                        <c:ptCount val="1"/>
                      </c15:dlblFieldTableCache>
                    </c15:dlblFTEntry>
                  </c15:dlblFieldTable>
                  <c15:showDataLabelsRange val="0"/>
                </c:ext>
                <c:ext xmlns:c16="http://schemas.microsoft.com/office/drawing/2014/chart" uri="{C3380CC4-5D6E-409C-BE32-E72D297353CC}">
                  <c16:uniqueId val="{0000001E-5925-4BD8-9F49-F96FF0B56895}"/>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{B7FF5265-57ED-4D6A-92F3-8E193287362A}</c15:txfldGUID>
                      <c15:f>Diagramm!$K$54</c15:f>
                      <c15:dlblFieldTableCache>
                        <c:ptCount val="1"/>
                      </c15:dlblFieldTableCache>
                    </c15:dlblFTEntry>
                  </c15:dlblFieldTable>
                  <c15:showDataLabelsRange val="0"/>
                </c:ext>
                <c:ext xmlns:c16="http://schemas.microsoft.com/office/drawing/2014/chart" uri="{C3380CC4-5D6E-409C-BE32-E72D297353CC}">
                  <c16:uniqueId val="{0000001F-5925-4BD8-9F49-F96FF0B56895}"/>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{E88F0E1F-6C5C-4D8D-902A-CDEA8E5C69E3}</c15:txfldGUID>
                      <c15:f>Diagramm!$K$55</c15:f>
                      <c15:dlblFieldTableCache>
                        <c:ptCount val="1"/>
                      </c15:dlblFieldTableCache>
                    </c15:dlblFTEntry>
                  </c15:dlblFieldTable>
                  <c15:showDataLabelsRange val="0"/>
                </c:ext>
                <c:ext xmlns:c16="http://schemas.microsoft.com/office/drawing/2014/chart" uri="{C3380CC4-5D6E-409C-BE32-E72D297353CC}">
                  <c16:uniqueId val="{00000020-5925-4BD8-9F49-F96FF0B56895}"/>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{CFD9ADEB-0097-413C-BFF3-2FE5FEEBD1A0}</c15:txfldGUID>
                      <c15:f>Diagramm!$K$56</c15:f>
                      <c15:dlblFieldTableCache>
                        <c:ptCount val="1"/>
                      </c15:dlblFieldTableCache>
                    </c15:dlblFTEntry>
                  </c15:dlblFieldTable>
                  <c15:showDataLabelsRange val="0"/>
                </c:ext>
                <c:ext xmlns:c16="http://schemas.microsoft.com/office/drawing/2014/chart" uri="{C3380CC4-5D6E-409C-BE32-E72D297353CC}">
                  <c16:uniqueId val="{00000021-5925-4BD8-9F49-F96FF0B56895}"/>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{AFD1EBDE-D03B-42E1-B73D-988001F7803A}</c15:txfldGUID>
                      <c15:f>Diagramm!$K$57</c15:f>
                      <c15:dlblFieldTableCache>
                        <c:ptCount val="1"/>
                      </c15:dlblFieldTableCache>
                    </c15:dlblFTEntry>
                  </c15:dlblFieldTable>
                  <c15:showDataLabelsRange val="0"/>
                </c:ext>
                <c:ext xmlns:c16="http://schemas.microsoft.com/office/drawing/2014/chart" uri="{C3380CC4-5D6E-409C-BE32-E72D297353CC}">
                  <c16:uniqueId val="{00000022-5925-4BD8-9F49-F96FF0B56895}"/>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{9C4856D5-2F3B-4D67-A165-DE4FF1F1BBC7}</c15:txfldGUID>
                      <c15:f>Diagramm!$K$58</c15:f>
                      <c15:dlblFieldTableCache>
                        <c:ptCount val="1"/>
                      </c15:dlblFieldTableCache>
                    </c15:dlblFTEntry>
                  </c15:dlblFieldTable>
                  <c15:showDataLabelsRange val="0"/>
                </c:ext>
                <c:ext xmlns:c16="http://schemas.microsoft.com/office/drawing/2014/chart" uri="{C3380CC4-5D6E-409C-BE32-E72D297353CC}">
                  <c16:uniqueId val="{00000023-5925-4BD8-9F49-F96FF0B56895}"/>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{36E5D758-8F68-4C8A-B533-9280EACC3EDB}</c15:txfldGUID>
                      <c15:f>Diagramm!$K$59</c15:f>
                      <c15:dlblFieldTableCache>
                        <c:ptCount val="1"/>
                      </c15:dlblFieldTableCache>
                    </c15:dlblFTEntry>
                  </c15:dlblFieldTable>
                  <c15:showDataLabelsRange val="0"/>
                </c:ext>
                <c:ext xmlns:c16="http://schemas.microsoft.com/office/drawing/2014/chart" uri="{C3380CC4-5D6E-409C-BE32-E72D297353CC}">
                  <c16:uniqueId val="{00000024-5925-4BD8-9F49-F96FF0B56895}"/>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{E805DCEC-A163-4B8F-A05F-AF1D1C1381EF}</c15:txfldGUID>
                      <c15:f>Diagramm!$K$60</c15:f>
                      <c15:dlblFieldTableCache>
                        <c:ptCount val="1"/>
                      </c15:dlblFieldTableCache>
                    </c15:dlblFTEntry>
                  </c15:dlblFieldTable>
                  <c15:showDataLabelsRange val="0"/>
                </c:ext>
                <c:ext xmlns:c16="http://schemas.microsoft.com/office/drawing/2014/chart" uri="{C3380CC4-5D6E-409C-BE32-E72D297353CC}">
                  <c16:uniqueId val="{00000025-5925-4BD8-9F49-F96FF0B56895}"/>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{1DE1DF61-9C2B-4F4B-8FEA-3036794CA7CB}</c15:txfldGUID>
                      <c15:f>Diagramm!$K$61</c15:f>
                      <c15:dlblFieldTableCache>
                        <c:ptCount val="1"/>
                      </c15:dlblFieldTableCache>
                    </c15:dlblFTEntry>
                  </c15:dlblFieldTable>
                  <c15:showDataLabelsRange val="0"/>
                </c:ext>
                <c:ext xmlns:c16="http://schemas.microsoft.com/office/drawing/2014/chart" uri="{C3380CC4-5D6E-409C-BE32-E72D297353CC}">
                  <c16:uniqueId val="{00000026-5925-4BD8-9F49-F96FF0B56895}"/>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{FF21F67E-8087-4BB5-8D47-056CD818E5FD}</c15:txfldGUID>
                      <c15:f>Diagramm!$K$62</c15:f>
                      <c15:dlblFieldTableCache>
                        <c:ptCount val="1"/>
                      </c15:dlblFieldTableCache>
                    </c15:dlblFTEntry>
                  </c15:dlblFieldTable>
                  <c15:showDataLabelsRange val="0"/>
                </c:ext>
                <c:ext xmlns:c16="http://schemas.microsoft.com/office/drawing/2014/chart" uri="{C3380CC4-5D6E-409C-BE32-E72D297353CC}">
                  <c16:uniqueId val="{00000027-5925-4BD8-9F49-F96FF0B56895}"/>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{CD9AB807-61B1-41B0-A7CA-A50F67E148B2}</c15:txfldGUID>
                      <c15:f>Diagramm!$K$63</c15:f>
                      <c15:dlblFieldTableCache>
                        <c:ptCount val="1"/>
                      </c15:dlblFieldTableCache>
                    </c15:dlblFTEntry>
                  </c15:dlblFieldTable>
                  <c15:showDataLabelsRange val="0"/>
                </c:ext>
                <c:ext xmlns:c16="http://schemas.microsoft.com/office/drawing/2014/chart" uri="{C3380CC4-5D6E-409C-BE32-E72D297353CC}">
                  <c16:uniqueId val="{00000028-5925-4BD8-9F49-F96FF0B56895}"/>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{3AD9B97B-81B5-4250-8498-217C34A71F52}</c15:txfldGUID>
                      <c15:f>Diagramm!$K$64</c15:f>
                      <c15:dlblFieldTableCache>
                        <c:ptCount val="1"/>
                      </c15:dlblFieldTableCache>
                    </c15:dlblFTEntry>
                  </c15:dlblFieldTable>
                  <c15:showDataLabelsRange val="0"/>
                </c:ext>
                <c:ext xmlns:c16="http://schemas.microsoft.com/office/drawing/2014/chart" uri="{C3380CC4-5D6E-409C-BE32-E72D297353CC}">
                  <c16:uniqueId val="{00000029-5925-4BD8-9F49-F96FF0B56895}"/>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{1928EF72-2DD2-47A4-BB1B-133A387D6D54}</c15:txfldGUID>
                      <c15:f>Diagramm!$K$65</c15:f>
                      <c15:dlblFieldTableCache>
                        <c:ptCount val="1"/>
                      </c15:dlblFieldTableCache>
                    </c15:dlblFTEntry>
                  </c15:dlblFieldTable>
                  <c15:showDataLabelsRange val="0"/>
                </c:ext>
                <c:ext xmlns:c16="http://schemas.microsoft.com/office/drawing/2014/chart" uri="{C3380CC4-5D6E-409C-BE32-E72D297353CC}">
                  <c16:uniqueId val="{0000002A-5925-4BD8-9F49-F96FF0B56895}"/>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{A8C8200C-0F50-4C94-A910-09DB148EA2A4}</c15:txfldGUID>
                      <c15:f>Diagramm!$K$66</c15:f>
                      <c15:dlblFieldTableCache>
                        <c:ptCount val="1"/>
                      </c15:dlblFieldTableCache>
                    </c15:dlblFTEntry>
                  </c15:dlblFieldTable>
                  <c15:showDataLabelsRange val="0"/>
                </c:ext>
                <c:ext xmlns:c16="http://schemas.microsoft.com/office/drawing/2014/chart" uri="{C3380CC4-5D6E-409C-BE32-E72D297353CC}">
                  <c16:uniqueId val="{0000002B-5925-4BD8-9F49-F96FF0B56895}"/>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{B4429011-21A7-4353-A1F0-6A4159150D90}</c15:txfldGUID>
                      <c15:f>Diagramm!$K$67</c15:f>
                      <c15:dlblFieldTableCache>
                        <c:ptCount val="1"/>
                      </c15:dlblFieldTableCache>
                    </c15:dlblFTEntry>
                  </c15:dlblFieldTable>
                  <c15:showDataLabelsRange val="0"/>
                </c:ext>
                <c:ext xmlns:c16="http://schemas.microsoft.com/office/drawing/2014/chart" uri="{C3380CC4-5D6E-409C-BE32-E72D297353CC}">
                  <c16:uniqueId val="{0000002C-5925-4BD8-9F49-F96FF0B5689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925-4BD8-9F49-F96FF0B56895}"/>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{114AEDCF-AF7B-4092-B91B-C1DE6C231F18}</c15:txfldGUID>
                      <c15:f>Diagramm!$J$46</c15:f>
                      <c15:dlblFieldTableCache>
                        <c:ptCount val="1"/>
                      </c15:dlblFieldTableCache>
                    </c15:dlblFTEntry>
                  </c15:dlblFieldTable>
                  <c15:showDataLabelsRange val="0"/>
                </c:ext>
                <c:ext xmlns:c16="http://schemas.microsoft.com/office/drawing/2014/chart" uri="{C3380CC4-5D6E-409C-BE32-E72D297353CC}">
                  <c16:uniqueId val="{0000002E-5925-4BD8-9F49-F96FF0B56895}"/>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{FD276644-9279-4173-9718-BEE1B23836DC}</c15:txfldGUID>
                      <c15:f>Diagramm!$J$47</c15:f>
                      <c15:dlblFieldTableCache>
                        <c:ptCount val="1"/>
                      </c15:dlblFieldTableCache>
                    </c15:dlblFTEntry>
                  </c15:dlblFieldTable>
                  <c15:showDataLabelsRange val="0"/>
                </c:ext>
                <c:ext xmlns:c16="http://schemas.microsoft.com/office/drawing/2014/chart" uri="{C3380CC4-5D6E-409C-BE32-E72D297353CC}">
                  <c16:uniqueId val="{0000002F-5925-4BD8-9F49-F96FF0B56895}"/>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{443E5475-B4C5-452C-8ABB-EF783F56C8AD}</c15:txfldGUID>
                      <c15:f>Diagramm!$J$48</c15:f>
                      <c15:dlblFieldTableCache>
                        <c:ptCount val="1"/>
                      </c15:dlblFieldTableCache>
                    </c15:dlblFTEntry>
                  </c15:dlblFieldTable>
                  <c15:showDataLabelsRange val="0"/>
                </c:ext>
                <c:ext xmlns:c16="http://schemas.microsoft.com/office/drawing/2014/chart" uri="{C3380CC4-5D6E-409C-BE32-E72D297353CC}">
                  <c16:uniqueId val="{00000030-5925-4BD8-9F49-F96FF0B56895}"/>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{F56D6AF1-8567-4823-9516-8F6A72AEE646}</c15:txfldGUID>
                      <c15:f>Diagramm!$J$49</c15:f>
                      <c15:dlblFieldTableCache>
                        <c:ptCount val="1"/>
                      </c15:dlblFieldTableCache>
                    </c15:dlblFTEntry>
                  </c15:dlblFieldTable>
                  <c15:showDataLabelsRange val="0"/>
                </c:ext>
                <c:ext xmlns:c16="http://schemas.microsoft.com/office/drawing/2014/chart" uri="{C3380CC4-5D6E-409C-BE32-E72D297353CC}">
                  <c16:uniqueId val="{00000031-5925-4BD8-9F49-F96FF0B56895}"/>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{140A202D-FDD1-47E5-8202-9A415227CCC7}</c15:txfldGUID>
                      <c15:f>Diagramm!$J$50</c15:f>
                      <c15:dlblFieldTableCache>
                        <c:ptCount val="1"/>
                      </c15:dlblFieldTableCache>
                    </c15:dlblFTEntry>
                  </c15:dlblFieldTable>
                  <c15:showDataLabelsRange val="0"/>
                </c:ext>
                <c:ext xmlns:c16="http://schemas.microsoft.com/office/drawing/2014/chart" uri="{C3380CC4-5D6E-409C-BE32-E72D297353CC}">
                  <c16:uniqueId val="{00000032-5925-4BD8-9F49-F96FF0B56895}"/>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{DA47B59C-FB40-4FE7-9D2C-A97F4B7F02DB}</c15:txfldGUID>
                      <c15:f>Diagramm!$J$51</c15:f>
                      <c15:dlblFieldTableCache>
                        <c:ptCount val="1"/>
                      </c15:dlblFieldTableCache>
                    </c15:dlblFTEntry>
                  </c15:dlblFieldTable>
                  <c15:showDataLabelsRange val="0"/>
                </c:ext>
                <c:ext xmlns:c16="http://schemas.microsoft.com/office/drawing/2014/chart" uri="{C3380CC4-5D6E-409C-BE32-E72D297353CC}">
                  <c16:uniqueId val="{00000033-5925-4BD8-9F49-F96FF0B56895}"/>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{61C3ABD4-85C3-42D7-A3C5-0C9A9B16167A}</c15:txfldGUID>
                      <c15:f>Diagramm!$J$52</c15:f>
                      <c15:dlblFieldTableCache>
                        <c:ptCount val="1"/>
                      </c15:dlblFieldTableCache>
                    </c15:dlblFTEntry>
                  </c15:dlblFieldTable>
                  <c15:showDataLabelsRange val="0"/>
                </c:ext>
                <c:ext xmlns:c16="http://schemas.microsoft.com/office/drawing/2014/chart" uri="{C3380CC4-5D6E-409C-BE32-E72D297353CC}">
                  <c16:uniqueId val="{00000034-5925-4BD8-9F49-F96FF0B56895}"/>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{27947DB6-7FD7-4AA6-A66E-96D00C8EB46E}</c15:txfldGUID>
                      <c15:f>Diagramm!$J$53</c15:f>
                      <c15:dlblFieldTableCache>
                        <c:ptCount val="1"/>
                      </c15:dlblFieldTableCache>
                    </c15:dlblFTEntry>
                  </c15:dlblFieldTable>
                  <c15:showDataLabelsRange val="0"/>
                </c:ext>
                <c:ext xmlns:c16="http://schemas.microsoft.com/office/drawing/2014/chart" uri="{C3380CC4-5D6E-409C-BE32-E72D297353CC}">
                  <c16:uniqueId val="{00000035-5925-4BD8-9F49-F96FF0B56895}"/>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{4451B0E4-00C9-4A3E-AD48-6145208DF2E9}</c15:txfldGUID>
                      <c15:f>Diagramm!$J$54</c15:f>
                      <c15:dlblFieldTableCache>
                        <c:ptCount val="1"/>
                      </c15:dlblFieldTableCache>
                    </c15:dlblFTEntry>
                  </c15:dlblFieldTable>
                  <c15:showDataLabelsRange val="0"/>
                </c:ext>
                <c:ext xmlns:c16="http://schemas.microsoft.com/office/drawing/2014/chart" uri="{C3380CC4-5D6E-409C-BE32-E72D297353CC}">
                  <c16:uniqueId val="{00000036-5925-4BD8-9F49-F96FF0B56895}"/>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{8AF9AAD0-B9AF-428A-ADE8-871E70DB217A}</c15:txfldGUID>
                      <c15:f>Diagramm!$J$55</c15:f>
                      <c15:dlblFieldTableCache>
                        <c:ptCount val="1"/>
                      </c15:dlblFieldTableCache>
                    </c15:dlblFTEntry>
                  </c15:dlblFieldTable>
                  <c15:showDataLabelsRange val="0"/>
                </c:ext>
                <c:ext xmlns:c16="http://schemas.microsoft.com/office/drawing/2014/chart" uri="{C3380CC4-5D6E-409C-BE32-E72D297353CC}">
                  <c16:uniqueId val="{00000037-5925-4BD8-9F49-F96FF0B56895}"/>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{5A05AE4A-3A05-4AC7-8702-2EA0DAB8925E}</c15:txfldGUID>
                      <c15:f>Diagramm!$J$56</c15:f>
                      <c15:dlblFieldTableCache>
                        <c:ptCount val="1"/>
                      </c15:dlblFieldTableCache>
                    </c15:dlblFTEntry>
                  </c15:dlblFieldTable>
                  <c15:showDataLabelsRange val="0"/>
                </c:ext>
                <c:ext xmlns:c16="http://schemas.microsoft.com/office/drawing/2014/chart" uri="{C3380CC4-5D6E-409C-BE32-E72D297353CC}">
                  <c16:uniqueId val="{00000038-5925-4BD8-9F49-F96FF0B56895}"/>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{98BDEF89-910D-46FE-866C-66E0C0F56295}</c15:txfldGUID>
                      <c15:f>Diagramm!$J$57</c15:f>
                      <c15:dlblFieldTableCache>
                        <c:ptCount val="1"/>
                      </c15:dlblFieldTableCache>
                    </c15:dlblFTEntry>
                  </c15:dlblFieldTable>
                  <c15:showDataLabelsRange val="0"/>
                </c:ext>
                <c:ext xmlns:c16="http://schemas.microsoft.com/office/drawing/2014/chart" uri="{C3380CC4-5D6E-409C-BE32-E72D297353CC}">
                  <c16:uniqueId val="{00000039-5925-4BD8-9F49-F96FF0B56895}"/>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{37BC5D78-4172-4CEC-9701-A56FB799CD0E}</c15:txfldGUID>
                      <c15:f>Diagramm!$J$58</c15:f>
                      <c15:dlblFieldTableCache>
                        <c:ptCount val="1"/>
                      </c15:dlblFieldTableCache>
                    </c15:dlblFTEntry>
                  </c15:dlblFieldTable>
                  <c15:showDataLabelsRange val="0"/>
                </c:ext>
                <c:ext xmlns:c16="http://schemas.microsoft.com/office/drawing/2014/chart" uri="{C3380CC4-5D6E-409C-BE32-E72D297353CC}">
                  <c16:uniqueId val="{0000003A-5925-4BD8-9F49-F96FF0B56895}"/>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{FB7AAD87-E3C9-4E7B-9B14-429CC1D5A065}</c15:txfldGUID>
                      <c15:f>Diagramm!$J$59</c15:f>
                      <c15:dlblFieldTableCache>
                        <c:ptCount val="1"/>
                      </c15:dlblFieldTableCache>
                    </c15:dlblFTEntry>
                  </c15:dlblFieldTable>
                  <c15:showDataLabelsRange val="0"/>
                </c:ext>
                <c:ext xmlns:c16="http://schemas.microsoft.com/office/drawing/2014/chart" uri="{C3380CC4-5D6E-409C-BE32-E72D297353CC}">
                  <c16:uniqueId val="{0000003B-5925-4BD8-9F49-F96FF0B56895}"/>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{1402E12E-4CAF-42C8-9337-AE1094726858}</c15:txfldGUID>
                      <c15:f>Diagramm!$J$60</c15:f>
                      <c15:dlblFieldTableCache>
                        <c:ptCount val="1"/>
                      </c15:dlblFieldTableCache>
                    </c15:dlblFTEntry>
                  </c15:dlblFieldTable>
                  <c15:showDataLabelsRange val="0"/>
                </c:ext>
                <c:ext xmlns:c16="http://schemas.microsoft.com/office/drawing/2014/chart" uri="{C3380CC4-5D6E-409C-BE32-E72D297353CC}">
                  <c16:uniqueId val="{0000003C-5925-4BD8-9F49-F96FF0B56895}"/>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{45B38A83-541C-4098-9E54-D93443C1E4A0}</c15:txfldGUID>
                      <c15:f>Diagramm!$J$61</c15:f>
                      <c15:dlblFieldTableCache>
                        <c:ptCount val="1"/>
                      </c15:dlblFieldTableCache>
                    </c15:dlblFTEntry>
                  </c15:dlblFieldTable>
                  <c15:showDataLabelsRange val="0"/>
                </c:ext>
                <c:ext xmlns:c16="http://schemas.microsoft.com/office/drawing/2014/chart" uri="{C3380CC4-5D6E-409C-BE32-E72D297353CC}">
                  <c16:uniqueId val="{0000003D-5925-4BD8-9F49-F96FF0B56895}"/>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{C9FC810B-BD9A-42D8-9388-005E6DFC0A8E}</c15:txfldGUID>
                      <c15:f>Diagramm!$J$62</c15:f>
                      <c15:dlblFieldTableCache>
                        <c:ptCount val="1"/>
                      </c15:dlblFieldTableCache>
                    </c15:dlblFTEntry>
                  </c15:dlblFieldTable>
                  <c15:showDataLabelsRange val="0"/>
                </c:ext>
                <c:ext xmlns:c16="http://schemas.microsoft.com/office/drawing/2014/chart" uri="{C3380CC4-5D6E-409C-BE32-E72D297353CC}">
                  <c16:uniqueId val="{0000003E-5925-4BD8-9F49-F96FF0B56895}"/>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{4DEDA3AF-A9B2-4FB6-A40A-D266C1321722}</c15:txfldGUID>
                      <c15:f>Diagramm!$J$63</c15:f>
                      <c15:dlblFieldTableCache>
                        <c:ptCount val="1"/>
                      </c15:dlblFieldTableCache>
                    </c15:dlblFTEntry>
                  </c15:dlblFieldTable>
                  <c15:showDataLabelsRange val="0"/>
                </c:ext>
                <c:ext xmlns:c16="http://schemas.microsoft.com/office/drawing/2014/chart" uri="{C3380CC4-5D6E-409C-BE32-E72D297353CC}">
                  <c16:uniqueId val="{0000003F-5925-4BD8-9F49-F96FF0B56895}"/>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{EB85A76F-7588-404B-83ED-2D3FCBE32ABA}</c15:txfldGUID>
                      <c15:f>Diagramm!$J$64</c15:f>
                      <c15:dlblFieldTableCache>
                        <c:ptCount val="1"/>
                      </c15:dlblFieldTableCache>
                    </c15:dlblFTEntry>
                  </c15:dlblFieldTable>
                  <c15:showDataLabelsRange val="0"/>
                </c:ext>
                <c:ext xmlns:c16="http://schemas.microsoft.com/office/drawing/2014/chart" uri="{C3380CC4-5D6E-409C-BE32-E72D297353CC}">
                  <c16:uniqueId val="{00000040-5925-4BD8-9F49-F96FF0B56895}"/>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{E49E3BBC-05FE-4039-B765-6AD8FBD38944}</c15:txfldGUID>
                      <c15:f>Diagramm!$J$65</c15:f>
                      <c15:dlblFieldTableCache>
                        <c:ptCount val="1"/>
                      </c15:dlblFieldTableCache>
                    </c15:dlblFTEntry>
                  </c15:dlblFieldTable>
                  <c15:showDataLabelsRange val="0"/>
                </c:ext>
                <c:ext xmlns:c16="http://schemas.microsoft.com/office/drawing/2014/chart" uri="{C3380CC4-5D6E-409C-BE32-E72D297353CC}">
                  <c16:uniqueId val="{00000041-5925-4BD8-9F49-F96FF0B56895}"/>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{0845214B-F05E-4ACE-96A4-37ADF8366D37}</c15:txfldGUID>
                      <c15:f>Diagramm!$J$66</c15:f>
                      <c15:dlblFieldTableCache>
                        <c:ptCount val="1"/>
                      </c15:dlblFieldTableCache>
                    </c15:dlblFTEntry>
                  </c15:dlblFieldTable>
                  <c15:showDataLabelsRange val="0"/>
                </c:ext>
                <c:ext xmlns:c16="http://schemas.microsoft.com/office/drawing/2014/chart" uri="{C3380CC4-5D6E-409C-BE32-E72D297353CC}">
                  <c16:uniqueId val="{00000042-5925-4BD8-9F49-F96FF0B56895}"/>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{2DF4CB52-2822-48C7-A17A-9F8AF1BC20AD}</c15:txfldGUID>
                      <c15:f>Diagramm!$J$67</c15:f>
                      <c15:dlblFieldTableCache>
                        <c:ptCount val="1"/>
                      </c15:dlblFieldTableCache>
                    </c15:dlblFTEntry>
                  </c15:dlblFieldTable>
                  <c15:showDataLabelsRange val="0"/>
                </c:ext>
                <c:ext xmlns:c16="http://schemas.microsoft.com/office/drawing/2014/chart" uri="{C3380CC4-5D6E-409C-BE32-E72D297353CC}">
                  <c16:uniqueId val="{00000043-5925-4BD8-9F49-F96FF0B5689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925-4BD8-9F49-F96FF0B56895}"/>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F21-465C-9BB9-B58C8EAD2DD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F21-465C-9BB9-B58C8EAD2DD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F21-465C-9BB9-B58C8EAD2DD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21-465C-9BB9-B58C8EAD2DD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F21-465C-9BB9-B58C8EAD2DD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F21-465C-9BB9-B58C8EAD2DD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F21-465C-9BB9-B58C8EAD2DD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F21-465C-9BB9-B58C8EAD2DD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F21-465C-9BB9-B58C8EAD2DD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F21-465C-9BB9-B58C8EAD2DD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F21-465C-9BB9-B58C8EAD2DD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F21-465C-9BB9-B58C8EAD2DD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F21-465C-9BB9-B58C8EAD2DD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F21-465C-9BB9-B58C8EAD2DD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F21-465C-9BB9-B58C8EAD2DD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F21-465C-9BB9-B58C8EAD2DD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F21-465C-9BB9-B58C8EAD2DD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F21-465C-9BB9-B58C8EAD2DD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F21-465C-9BB9-B58C8EAD2DD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F21-465C-9BB9-B58C8EAD2DD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F21-465C-9BB9-B58C8EAD2DD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F21-465C-9BB9-B58C8EAD2DD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F21-465C-9BB9-B58C8EAD2DD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F21-465C-9BB9-B58C8EAD2DD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F21-465C-9BB9-B58C8EAD2DD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F21-465C-9BB9-B58C8EAD2DD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F21-465C-9BB9-B58C8EAD2DD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F21-465C-9BB9-B58C8EAD2DD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F21-465C-9BB9-B58C8EAD2DD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F21-465C-9BB9-B58C8EAD2DD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F21-465C-9BB9-B58C8EAD2DD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F21-465C-9BB9-B58C8EAD2DD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F21-465C-9BB9-B58C8EAD2DD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F21-465C-9BB9-B58C8EAD2DD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F21-465C-9BB9-B58C8EAD2DD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F21-465C-9BB9-B58C8EAD2DD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F21-465C-9BB9-B58C8EAD2DD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F21-465C-9BB9-B58C8EAD2DD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F21-465C-9BB9-B58C8EAD2DD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F21-465C-9BB9-B58C8EAD2DD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F21-465C-9BB9-B58C8EAD2DD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F21-465C-9BB9-B58C8EAD2DD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F21-465C-9BB9-B58C8EAD2DD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F21-465C-9BB9-B58C8EAD2DD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F21-465C-9BB9-B58C8EAD2DD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F21-465C-9BB9-B58C8EAD2DD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F21-465C-9BB9-B58C8EAD2DD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F21-465C-9BB9-B58C8EAD2DD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F21-465C-9BB9-B58C8EAD2DD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F21-465C-9BB9-B58C8EAD2DD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F21-465C-9BB9-B58C8EAD2DD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F21-465C-9BB9-B58C8EAD2DD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F21-465C-9BB9-B58C8EAD2DD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F21-465C-9BB9-B58C8EAD2DD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F21-465C-9BB9-B58C8EAD2DD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F21-465C-9BB9-B58C8EAD2DD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F21-465C-9BB9-B58C8EAD2DD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F21-465C-9BB9-B58C8EAD2DD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F21-465C-9BB9-B58C8EAD2DD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F21-465C-9BB9-B58C8EAD2DD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F21-465C-9BB9-B58C8EAD2DD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F21-465C-9BB9-B58C8EAD2DD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F21-465C-9BB9-B58C8EAD2DD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F21-465C-9BB9-B58C8EAD2DD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F21-465C-9BB9-B58C8EAD2DD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F21-465C-9BB9-B58C8EAD2DD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F21-465C-9BB9-B58C8EAD2DD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F21-465C-9BB9-B58C8EAD2DD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F21-465C-9BB9-B58C8EAD2DD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100.14513218796579</c:v>
                </c:pt>
                <c:pt idx="2">
                  <c:v>101.51800423629089</c:v>
                </c:pt>
                <c:pt idx="3">
                  <c:v>100.30595434219816</c:v>
                </c:pt>
                <c:pt idx="4">
                  <c:v>101.11791009649329</c:v>
                </c:pt>
                <c:pt idx="5">
                  <c:v>101.35325959049189</c:v>
                </c:pt>
                <c:pt idx="6">
                  <c:v>103.74205695457755</c:v>
                </c:pt>
                <c:pt idx="7">
                  <c:v>103.40080018827959</c:v>
                </c:pt>
                <c:pt idx="8">
                  <c:v>103.73421197144425</c:v>
                </c:pt>
                <c:pt idx="9">
                  <c:v>106.02886953793049</c:v>
                </c:pt>
                <c:pt idx="10">
                  <c:v>108.47650427551581</c:v>
                </c:pt>
                <c:pt idx="11">
                  <c:v>106.51133600062759</c:v>
                </c:pt>
                <c:pt idx="12">
                  <c:v>106.16223425119635</c:v>
                </c:pt>
                <c:pt idx="13">
                  <c:v>106.55840589942731</c:v>
                </c:pt>
                <c:pt idx="14">
                  <c:v>108.86483094061347</c:v>
                </c:pt>
                <c:pt idx="15">
                  <c:v>108.28037969718365</c:v>
                </c:pt>
                <c:pt idx="16">
                  <c:v>108.5118066996156</c:v>
                </c:pt>
                <c:pt idx="17">
                  <c:v>108.84914097434691</c:v>
                </c:pt>
                <c:pt idx="18">
                  <c:v>110.40637012630424</c:v>
                </c:pt>
                <c:pt idx="19">
                  <c:v>109.06880050207891</c:v>
                </c:pt>
                <c:pt idx="20">
                  <c:v>108.73931121048091</c:v>
                </c:pt>
                <c:pt idx="21">
                  <c:v>108.49219424178239</c:v>
                </c:pt>
                <c:pt idx="22">
                  <c:v>110.39068016003766</c:v>
                </c:pt>
                <c:pt idx="23">
                  <c:v>109.22962265631129</c:v>
                </c:pt>
                <c:pt idx="24">
                  <c:v>108.55495410684868</c:v>
                </c:pt>
              </c:numCache>
            </c:numRef>
          </c:val>
          <c:smooth val="0"/>
          <c:extLst>
            <c:ext xmlns:c16="http://schemas.microsoft.com/office/drawing/2014/chart" uri="{C3380CC4-5D6E-409C-BE32-E72D297353CC}">
              <c16:uniqueId val="{00000000-08F8-4899-B51F-7297EA68422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101.72622652937613</c:v>
                </c:pt>
                <c:pt idx="2">
                  <c:v>102.69533615990309</c:v>
                </c:pt>
                <c:pt idx="3">
                  <c:v>98.970321017565112</c:v>
                </c:pt>
                <c:pt idx="4">
                  <c:v>95.124167171411273</c:v>
                </c:pt>
                <c:pt idx="5">
                  <c:v>100.33313143549366</c:v>
                </c:pt>
                <c:pt idx="6">
                  <c:v>103.5130224106602</c:v>
                </c:pt>
                <c:pt idx="7">
                  <c:v>102.57419745608722</c:v>
                </c:pt>
                <c:pt idx="8">
                  <c:v>101.39309509388251</c:v>
                </c:pt>
                <c:pt idx="9">
                  <c:v>103.54330708661416</c:v>
                </c:pt>
                <c:pt idx="10">
                  <c:v>104.87583282858874</c:v>
                </c:pt>
                <c:pt idx="11">
                  <c:v>105.36038764385221</c:v>
                </c:pt>
                <c:pt idx="12">
                  <c:v>104.02786190187766</c:v>
                </c:pt>
                <c:pt idx="13">
                  <c:v>106.69291338582678</c:v>
                </c:pt>
                <c:pt idx="14">
                  <c:v>110.59963658388855</c:v>
                </c:pt>
                <c:pt idx="15">
                  <c:v>110.78134463961236</c:v>
                </c:pt>
                <c:pt idx="16">
                  <c:v>109.44881889763781</c:v>
                </c:pt>
                <c:pt idx="17">
                  <c:v>110.4482132041187</c:v>
                </c:pt>
                <c:pt idx="18">
                  <c:v>111.7504542701393</c:v>
                </c:pt>
                <c:pt idx="19">
                  <c:v>110.93276801938219</c:v>
                </c:pt>
                <c:pt idx="20">
                  <c:v>109.81223500908541</c:v>
                </c:pt>
                <c:pt idx="21">
                  <c:v>112.26529376135674</c:v>
                </c:pt>
                <c:pt idx="22">
                  <c:v>113.96123561477893</c:v>
                </c:pt>
                <c:pt idx="23">
                  <c:v>113.96123561477893</c:v>
                </c:pt>
                <c:pt idx="24">
                  <c:v>110.87219866747427</c:v>
                </c:pt>
              </c:numCache>
            </c:numRef>
          </c:val>
          <c:smooth val="0"/>
          <c:extLst>
            <c:ext xmlns:c16="http://schemas.microsoft.com/office/drawing/2014/chart" uri="{C3380CC4-5D6E-409C-BE32-E72D297353CC}">
              <c16:uniqueId val="{00000001-08F8-4899-B51F-7297EA68422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102.2429600523903</c:v>
                </c:pt>
                <c:pt idx="2">
                  <c:v>100.91683038637854</c:v>
                </c:pt>
                <c:pt idx="3">
                  <c:v>100.63850687622791</c:v>
                </c:pt>
                <c:pt idx="4">
                  <c:v>97.675180091683032</c:v>
                </c:pt>
                <c:pt idx="5">
                  <c:v>98.657498362802883</c:v>
                </c:pt>
                <c:pt idx="6">
                  <c:v>98.526522593320237</c:v>
                </c:pt>
                <c:pt idx="7">
                  <c:v>95.743287491814016</c:v>
                </c:pt>
                <c:pt idx="8">
                  <c:v>93.254747871643744</c:v>
                </c:pt>
                <c:pt idx="9">
                  <c:v>95.90700720366732</c:v>
                </c:pt>
                <c:pt idx="10">
                  <c:v>94.548133595284881</c:v>
                </c:pt>
                <c:pt idx="11">
                  <c:v>95.039292730844792</c:v>
                </c:pt>
                <c:pt idx="12">
                  <c:v>93.238375900458408</c:v>
                </c:pt>
                <c:pt idx="13">
                  <c:v>94.155206286836929</c:v>
                </c:pt>
                <c:pt idx="14">
                  <c:v>92.648984937786508</c:v>
                </c:pt>
                <c:pt idx="15">
                  <c:v>92.092337917485267</c:v>
                </c:pt>
                <c:pt idx="16">
                  <c:v>90.291421087098882</c:v>
                </c:pt>
                <c:pt idx="17">
                  <c:v>92.370661427635895</c:v>
                </c:pt>
                <c:pt idx="18">
                  <c:v>91.388343156516044</c:v>
                </c:pt>
                <c:pt idx="19">
                  <c:v>89.931237721021603</c:v>
                </c:pt>
                <c:pt idx="20">
                  <c:v>88.048461034708581</c:v>
                </c:pt>
                <c:pt idx="21">
                  <c:v>90.815324165029466</c:v>
                </c:pt>
                <c:pt idx="22">
                  <c:v>88.015717092337923</c:v>
                </c:pt>
                <c:pt idx="23">
                  <c:v>87.737393582187295</c:v>
                </c:pt>
                <c:pt idx="24">
                  <c:v>86.00196463654224</c:v>
                </c:pt>
              </c:numCache>
            </c:numRef>
          </c:val>
          <c:smooth val="0"/>
          <c:extLst>
            <c:ext xmlns:c16="http://schemas.microsoft.com/office/drawing/2014/chart" uri="{C3380CC4-5D6E-409C-BE32-E72D297353CC}">
              <c16:uniqueId val="{00000002-08F8-4899-B51F-7297EA68422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8F8-4899-B51F-7297EA684221}"/>
                </c:ext>
              </c:extLst>
            </c:dLbl>
            <c:dLbl>
              <c:idx val="1"/>
              <c:delete val="1"/>
              <c:extLst>
                <c:ext xmlns:c15="http://schemas.microsoft.com/office/drawing/2012/chart" uri="{CE6537A1-D6FC-4f65-9D91-7224C49458BB}"/>
                <c:ext xmlns:c16="http://schemas.microsoft.com/office/drawing/2014/chart" uri="{C3380CC4-5D6E-409C-BE32-E72D297353CC}">
                  <c16:uniqueId val="{00000004-08F8-4899-B51F-7297EA684221}"/>
                </c:ext>
              </c:extLst>
            </c:dLbl>
            <c:dLbl>
              <c:idx val="2"/>
              <c:delete val="1"/>
              <c:extLst>
                <c:ext xmlns:c15="http://schemas.microsoft.com/office/drawing/2012/chart" uri="{CE6537A1-D6FC-4f65-9D91-7224C49458BB}"/>
                <c:ext xmlns:c16="http://schemas.microsoft.com/office/drawing/2014/chart" uri="{C3380CC4-5D6E-409C-BE32-E72D297353CC}">
                  <c16:uniqueId val="{00000005-08F8-4899-B51F-7297EA684221}"/>
                </c:ext>
              </c:extLst>
            </c:dLbl>
            <c:dLbl>
              <c:idx val="3"/>
              <c:delete val="1"/>
              <c:extLst>
                <c:ext xmlns:c15="http://schemas.microsoft.com/office/drawing/2012/chart" uri="{CE6537A1-D6FC-4f65-9D91-7224C49458BB}"/>
                <c:ext xmlns:c16="http://schemas.microsoft.com/office/drawing/2014/chart" uri="{C3380CC4-5D6E-409C-BE32-E72D297353CC}">
                  <c16:uniqueId val="{00000006-08F8-4899-B51F-7297EA684221}"/>
                </c:ext>
              </c:extLst>
            </c:dLbl>
            <c:dLbl>
              <c:idx val="4"/>
              <c:delete val="1"/>
              <c:extLst>
                <c:ext xmlns:c15="http://schemas.microsoft.com/office/drawing/2012/chart" uri="{CE6537A1-D6FC-4f65-9D91-7224C49458BB}"/>
                <c:ext xmlns:c16="http://schemas.microsoft.com/office/drawing/2014/chart" uri="{C3380CC4-5D6E-409C-BE32-E72D297353CC}">
                  <c16:uniqueId val="{00000007-08F8-4899-B51F-7297EA684221}"/>
                </c:ext>
              </c:extLst>
            </c:dLbl>
            <c:dLbl>
              <c:idx val="5"/>
              <c:delete val="1"/>
              <c:extLst>
                <c:ext xmlns:c15="http://schemas.microsoft.com/office/drawing/2012/chart" uri="{CE6537A1-D6FC-4f65-9D91-7224C49458BB}"/>
                <c:ext xmlns:c16="http://schemas.microsoft.com/office/drawing/2014/chart" uri="{C3380CC4-5D6E-409C-BE32-E72D297353CC}">
                  <c16:uniqueId val="{00000008-08F8-4899-B51F-7297EA684221}"/>
                </c:ext>
              </c:extLst>
            </c:dLbl>
            <c:dLbl>
              <c:idx val="6"/>
              <c:delete val="1"/>
              <c:extLst>
                <c:ext xmlns:c15="http://schemas.microsoft.com/office/drawing/2012/chart" uri="{CE6537A1-D6FC-4f65-9D91-7224C49458BB}"/>
                <c:ext xmlns:c16="http://schemas.microsoft.com/office/drawing/2014/chart" uri="{C3380CC4-5D6E-409C-BE32-E72D297353CC}">
                  <c16:uniqueId val="{00000009-08F8-4899-B51F-7297EA684221}"/>
                </c:ext>
              </c:extLst>
            </c:dLbl>
            <c:dLbl>
              <c:idx val="7"/>
              <c:delete val="1"/>
              <c:extLst>
                <c:ext xmlns:c15="http://schemas.microsoft.com/office/drawing/2012/chart" uri="{CE6537A1-D6FC-4f65-9D91-7224C49458BB}"/>
                <c:ext xmlns:c16="http://schemas.microsoft.com/office/drawing/2014/chart" uri="{C3380CC4-5D6E-409C-BE32-E72D297353CC}">
                  <c16:uniqueId val="{0000000A-08F8-4899-B51F-7297EA684221}"/>
                </c:ext>
              </c:extLst>
            </c:dLbl>
            <c:dLbl>
              <c:idx val="8"/>
              <c:delete val="1"/>
              <c:extLst>
                <c:ext xmlns:c15="http://schemas.microsoft.com/office/drawing/2012/chart" uri="{CE6537A1-D6FC-4f65-9D91-7224C49458BB}"/>
                <c:ext xmlns:c16="http://schemas.microsoft.com/office/drawing/2014/chart" uri="{C3380CC4-5D6E-409C-BE32-E72D297353CC}">
                  <c16:uniqueId val="{0000000B-08F8-4899-B51F-7297EA684221}"/>
                </c:ext>
              </c:extLst>
            </c:dLbl>
            <c:dLbl>
              <c:idx val="9"/>
              <c:delete val="1"/>
              <c:extLst>
                <c:ext xmlns:c15="http://schemas.microsoft.com/office/drawing/2012/chart" uri="{CE6537A1-D6FC-4f65-9D91-7224C49458BB}"/>
                <c:ext xmlns:c16="http://schemas.microsoft.com/office/drawing/2014/chart" uri="{C3380CC4-5D6E-409C-BE32-E72D297353CC}">
                  <c16:uniqueId val="{0000000C-08F8-4899-B51F-7297EA684221}"/>
                </c:ext>
              </c:extLst>
            </c:dLbl>
            <c:dLbl>
              <c:idx val="10"/>
              <c:delete val="1"/>
              <c:extLst>
                <c:ext xmlns:c15="http://schemas.microsoft.com/office/drawing/2012/chart" uri="{CE6537A1-D6FC-4f65-9D91-7224C49458BB}"/>
                <c:ext xmlns:c16="http://schemas.microsoft.com/office/drawing/2014/chart" uri="{C3380CC4-5D6E-409C-BE32-E72D297353CC}">
                  <c16:uniqueId val="{0000000D-08F8-4899-B51F-7297EA684221}"/>
                </c:ext>
              </c:extLst>
            </c:dLbl>
            <c:dLbl>
              <c:idx val="11"/>
              <c:delete val="1"/>
              <c:extLst>
                <c:ext xmlns:c15="http://schemas.microsoft.com/office/drawing/2012/chart" uri="{CE6537A1-D6FC-4f65-9D91-7224C49458BB}"/>
                <c:ext xmlns:c16="http://schemas.microsoft.com/office/drawing/2014/chart" uri="{C3380CC4-5D6E-409C-BE32-E72D297353CC}">
                  <c16:uniqueId val="{0000000E-08F8-4899-B51F-7297EA684221}"/>
                </c:ext>
              </c:extLst>
            </c:dLbl>
            <c:dLbl>
              <c:idx val="12"/>
              <c:delete val="1"/>
              <c:extLst>
                <c:ext xmlns:c15="http://schemas.microsoft.com/office/drawing/2012/chart" uri="{CE6537A1-D6FC-4f65-9D91-7224C49458BB}"/>
                <c:ext xmlns:c16="http://schemas.microsoft.com/office/drawing/2014/chart" uri="{C3380CC4-5D6E-409C-BE32-E72D297353CC}">
                  <c16:uniqueId val="{0000000F-08F8-4899-B51F-7297EA68422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F8-4899-B51F-7297EA684221}"/>
                </c:ext>
              </c:extLst>
            </c:dLbl>
            <c:dLbl>
              <c:idx val="14"/>
              <c:delete val="1"/>
              <c:extLst>
                <c:ext xmlns:c15="http://schemas.microsoft.com/office/drawing/2012/chart" uri="{CE6537A1-D6FC-4f65-9D91-7224C49458BB}"/>
                <c:ext xmlns:c16="http://schemas.microsoft.com/office/drawing/2014/chart" uri="{C3380CC4-5D6E-409C-BE32-E72D297353CC}">
                  <c16:uniqueId val="{00000011-08F8-4899-B51F-7297EA684221}"/>
                </c:ext>
              </c:extLst>
            </c:dLbl>
            <c:dLbl>
              <c:idx val="15"/>
              <c:delete val="1"/>
              <c:extLst>
                <c:ext xmlns:c15="http://schemas.microsoft.com/office/drawing/2012/chart" uri="{CE6537A1-D6FC-4f65-9D91-7224C49458BB}"/>
                <c:ext xmlns:c16="http://schemas.microsoft.com/office/drawing/2014/chart" uri="{C3380CC4-5D6E-409C-BE32-E72D297353CC}">
                  <c16:uniqueId val="{00000012-08F8-4899-B51F-7297EA684221}"/>
                </c:ext>
              </c:extLst>
            </c:dLbl>
            <c:dLbl>
              <c:idx val="16"/>
              <c:delete val="1"/>
              <c:extLst>
                <c:ext xmlns:c15="http://schemas.microsoft.com/office/drawing/2012/chart" uri="{CE6537A1-D6FC-4f65-9D91-7224C49458BB}"/>
                <c:ext xmlns:c16="http://schemas.microsoft.com/office/drawing/2014/chart" uri="{C3380CC4-5D6E-409C-BE32-E72D297353CC}">
                  <c16:uniqueId val="{00000013-08F8-4899-B51F-7297EA684221}"/>
                </c:ext>
              </c:extLst>
            </c:dLbl>
            <c:dLbl>
              <c:idx val="17"/>
              <c:delete val="1"/>
              <c:extLst>
                <c:ext xmlns:c15="http://schemas.microsoft.com/office/drawing/2012/chart" uri="{CE6537A1-D6FC-4f65-9D91-7224C49458BB}"/>
                <c:ext xmlns:c16="http://schemas.microsoft.com/office/drawing/2014/chart" uri="{C3380CC4-5D6E-409C-BE32-E72D297353CC}">
                  <c16:uniqueId val="{00000014-08F8-4899-B51F-7297EA684221}"/>
                </c:ext>
              </c:extLst>
            </c:dLbl>
            <c:dLbl>
              <c:idx val="18"/>
              <c:delete val="1"/>
              <c:extLst>
                <c:ext xmlns:c15="http://schemas.microsoft.com/office/drawing/2012/chart" uri="{CE6537A1-D6FC-4f65-9D91-7224C49458BB}"/>
                <c:ext xmlns:c16="http://schemas.microsoft.com/office/drawing/2014/chart" uri="{C3380CC4-5D6E-409C-BE32-E72D297353CC}">
                  <c16:uniqueId val="{00000015-08F8-4899-B51F-7297EA684221}"/>
                </c:ext>
              </c:extLst>
            </c:dLbl>
            <c:dLbl>
              <c:idx val="19"/>
              <c:delete val="1"/>
              <c:extLst>
                <c:ext xmlns:c15="http://schemas.microsoft.com/office/drawing/2012/chart" uri="{CE6537A1-D6FC-4f65-9D91-7224C49458BB}"/>
                <c:ext xmlns:c16="http://schemas.microsoft.com/office/drawing/2014/chart" uri="{C3380CC4-5D6E-409C-BE32-E72D297353CC}">
                  <c16:uniqueId val="{00000016-08F8-4899-B51F-7297EA684221}"/>
                </c:ext>
              </c:extLst>
            </c:dLbl>
            <c:dLbl>
              <c:idx val="20"/>
              <c:delete val="1"/>
              <c:extLst>
                <c:ext xmlns:c15="http://schemas.microsoft.com/office/drawing/2012/chart" uri="{CE6537A1-D6FC-4f65-9D91-7224C49458BB}"/>
                <c:ext xmlns:c16="http://schemas.microsoft.com/office/drawing/2014/chart" uri="{C3380CC4-5D6E-409C-BE32-E72D297353CC}">
                  <c16:uniqueId val="{00000017-08F8-4899-B51F-7297EA684221}"/>
                </c:ext>
              </c:extLst>
            </c:dLbl>
            <c:dLbl>
              <c:idx val="21"/>
              <c:delete val="1"/>
              <c:extLst>
                <c:ext xmlns:c15="http://schemas.microsoft.com/office/drawing/2012/chart" uri="{CE6537A1-D6FC-4f65-9D91-7224C49458BB}"/>
                <c:ext xmlns:c16="http://schemas.microsoft.com/office/drawing/2014/chart" uri="{C3380CC4-5D6E-409C-BE32-E72D297353CC}">
                  <c16:uniqueId val="{00000018-08F8-4899-B51F-7297EA684221}"/>
                </c:ext>
              </c:extLst>
            </c:dLbl>
            <c:dLbl>
              <c:idx val="22"/>
              <c:delete val="1"/>
              <c:extLst>
                <c:ext xmlns:c15="http://schemas.microsoft.com/office/drawing/2012/chart" uri="{CE6537A1-D6FC-4f65-9D91-7224C49458BB}"/>
                <c:ext xmlns:c16="http://schemas.microsoft.com/office/drawing/2014/chart" uri="{C3380CC4-5D6E-409C-BE32-E72D297353CC}">
                  <c16:uniqueId val="{00000019-08F8-4899-B51F-7297EA684221}"/>
                </c:ext>
              </c:extLst>
            </c:dLbl>
            <c:dLbl>
              <c:idx val="23"/>
              <c:delete val="1"/>
              <c:extLst>
                <c:ext xmlns:c15="http://schemas.microsoft.com/office/drawing/2012/chart" uri="{CE6537A1-D6FC-4f65-9D91-7224C49458BB}"/>
                <c:ext xmlns:c16="http://schemas.microsoft.com/office/drawing/2014/chart" uri="{C3380CC4-5D6E-409C-BE32-E72D297353CC}">
                  <c16:uniqueId val="{0000001A-08F8-4899-B51F-7297EA684221}"/>
                </c:ext>
              </c:extLst>
            </c:dLbl>
            <c:dLbl>
              <c:idx val="24"/>
              <c:delete val="1"/>
              <c:extLst>
                <c:ext xmlns:c15="http://schemas.microsoft.com/office/drawing/2012/chart" uri="{CE6537A1-D6FC-4f65-9D91-7224C49458BB}"/>
                <c:ext xmlns:c16="http://schemas.microsoft.com/office/drawing/2014/chart" uri="{C3380CC4-5D6E-409C-BE32-E72D297353CC}">
                  <c16:uniqueId val="{0000001B-08F8-4899-B51F-7297EA68422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8F8-4899-B51F-7297EA68422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Odenwaldkreis (06437)</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27675</v>
      </c>
      <c r="F11" s="238">
        <v>27847</v>
      </c>
      <c r="G11" s="238">
        <v>28143</v>
      </c>
      <c r="H11" s="238">
        <v>27659</v>
      </c>
      <c r="I11" s="265">
        <v>27722</v>
      </c>
      <c r="J11" s="263">
        <v>-47</v>
      </c>
      <c r="K11" s="266">
        <v>-0.16954043719789336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19.046070460704605</v>
      </c>
      <c r="E13" s="115">
        <v>5271</v>
      </c>
      <c r="F13" s="114">
        <v>5232</v>
      </c>
      <c r="G13" s="114">
        <v>5347</v>
      </c>
      <c r="H13" s="114">
        <v>5216</v>
      </c>
      <c r="I13" s="140">
        <v>5129</v>
      </c>
      <c r="J13" s="115">
        <v>142</v>
      </c>
      <c r="K13" s="116">
        <v>2.7685708715149153</v>
      </c>
    </row>
    <row r="14" spans="1:255" ht="14.1" customHeight="1" x14ac:dyDescent="0.2">
      <c r="A14" s="306" t="s">
        <v>230</v>
      </c>
      <c r="B14" s="307"/>
      <c r="C14" s="308"/>
      <c r="D14" s="113">
        <v>63.656729900632342</v>
      </c>
      <c r="E14" s="115">
        <v>17617</v>
      </c>
      <c r="F14" s="114">
        <v>17789</v>
      </c>
      <c r="G14" s="114">
        <v>17948</v>
      </c>
      <c r="H14" s="114">
        <v>17694</v>
      </c>
      <c r="I14" s="140">
        <v>17810</v>
      </c>
      <c r="J14" s="115">
        <v>-193</v>
      </c>
      <c r="K14" s="116">
        <v>-1.0836608646827626</v>
      </c>
    </row>
    <row r="15" spans="1:255" ht="14.1" customHeight="1" x14ac:dyDescent="0.2">
      <c r="A15" s="306" t="s">
        <v>231</v>
      </c>
      <c r="B15" s="307"/>
      <c r="C15" s="308"/>
      <c r="D15" s="113">
        <v>8.8744354110207766</v>
      </c>
      <c r="E15" s="115">
        <v>2456</v>
      </c>
      <c r="F15" s="114">
        <v>2480</v>
      </c>
      <c r="G15" s="114">
        <v>2501</v>
      </c>
      <c r="H15" s="114">
        <v>2450</v>
      </c>
      <c r="I15" s="140">
        <v>2475</v>
      </c>
      <c r="J15" s="115">
        <v>-19</v>
      </c>
      <c r="K15" s="116">
        <v>-0.76767676767676762</v>
      </c>
    </row>
    <row r="16" spans="1:255" ht="14.1" customHeight="1" x14ac:dyDescent="0.2">
      <c r="A16" s="306" t="s">
        <v>232</v>
      </c>
      <c r="B16" s="307"/>
      <c r="C16" s="308"/>
      <c r="D16" s="113">
        <v>8.4227642276422756</v>
      </c>
      <c r="E16" s="115">
        <v>2331</v>
      </c>
      <c r="F16" s="114">
        <v>2346</v>
      </c>
      <c r="G16" s="114">
        <v>2347</v>
      </c>
      <c r="H16" s="114">
        <v>2291</v>
      </c>
      <c r="I16" s="140">
        <v>2300</v>
      </c>
      <c r="J16" s="115">
        <v>31</v>
      </c>
      <c r="K16" s="116">
        <v>1.3478260869565217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0.93947606142728091</v>
      </c>
      <c r="E18" s="115">
        <v>260</v>
      </c>
      <c r="F18" s="114">
        <v>257</v>
      </c>
      <c r="G18" s="114">
        <v>256</v>
      </c>
      <c r="H18" s="114">
        <v>253</v>
      </c>
      <c r="I18" s="140">
        <v>255</v>
      </c>
      <c r="J18" s="115">
        <v>5</v>
      </c>
      <c r="K18" s="116">
        <v>1.9607843137254901</v>
      </c>
    </row>
    <row r="19" spans="1:255" ht="14.1" customHeight="1" x14ac:dyDescent="0.2">
      <c r="A19" s="306" t="s">
        <v>235</v>
      </c>
      <c r="B19" s="307" t="s">
        <v>236</v>
      </c>
      <c r="C19" s="308"/>
      <c r="D19" s="113">
        <v>0.26738934056007224</v>
      </c>
      <c r="E19" s="115">
        <v>74</v>
      </c>
      <c r="F19" s="114">
        <v>73</v>
      </c>
      <c r="G19" s="114">
        <v>75</v>
      </c>
      <c r="H19" s="114">
        <v>72</v>
      </c>
      <c r="I19" s="140">
        <v>74</v>
      </c>
      <c r="J19" s="115">
        <v>0</v>
      </c>
      <c r="K19" s="116">
        <v>0</v>
      </c>
    </row>
    <row r="20" spans="1:255" ht="14.1" customHeight="1" x14ac:dyDescent="0.2">
      <c r="A20" s="306">
        <v>12</v>
      </c>
      <c r="B20" s="307" t="s">
        <v>237</v>
      </c>
      <c r="C20" s="308"/>
      <c r="D20" s="113">
        <v>0.5817524841915086</v>
      </c>
      <c r="E20" s="115">
        <v>161</v>
      </c>
      <c r="F20" s="114">
        <v>159</v>
      </c>
      <c r="G20" s="114">
        <v>173</v>
      </c>
      <c r="H20" s="114">
        <v>165</v>
      </c>
      <c r="I20" s="140">
        <v>153</v>
      </c>
      <c r="J20" s="115">
        <v>8</v>
      </c>
      <c r="K20" s="116">
        <v>5.2287581699346406</v>
      </c>
    </row>
    <row r="21" spans="1:255" ht="14.1" customHeight="1" x14ac:dyDescent="0.2">
      <c r="A21" s="306">
        <v>21</v>
      </c>
      <c r="B21" s="307" t="s">
        <v>238</v>
      </c>
      <c r="C21" s="308"/>
      <c r="D21" s="113">
        <v>9.0334236675700091E-2</v>
      </c>
      <c r="E21" s="115">
        <v>25</v>
      </c>
      <c r="F21" s="114">
        <v>22</v>
      </c>
      <c r="G21" s="114">
        <v>23</v>
      </c>
      <c r="H21" s="114">
        <v>22</v>
      </c>
      <c r="I21" s="140">
        <v>21</v>
      </c>
      <c r="J21" s="115">
        <v>4</v>
      </c>
      <c r="K21" s="116">
        <v>19.047619047619047</v>
      </c>
    </row>
    <row r="22" spans="1:255" ht="14.1" customHeight="1" x14ac:dyDescent="0.2">
      <c r="A22" s="306">
        <v>22</v>
      </c>
      <c r="B22" s="307" t="s">
        <v>239</v>
      </c>
      <c r="C22" s="308"/>
      <c r="D22" s="113">
        <v>10.822041553748871</v>
      </c>
      <c r="E22" s="115">
        <v>2995</v>
      </c>
      <c r="F22" s="114">
        <v>3031</v>
      </c>
      <c r="G22" s="114">
        <v>3125</v>
      </c>
      <c r="H22" s="114">
        <v>3176</v>
      </c>
      <c r="I22" s="140">
        <v>3190</v>
      </c>
      <c r="J22" s="115">
        <v>-195</v>
      </c>
      <c r="K22" s="116">
        <v>-6.1128526645768027</v>
      </c>
    </row>
    <row r="23" spans="1:255" ht="14.1" customHeight="1" x14ac:dyDescent="0.2">
      <c r="A23" s="306">
        <v>23</v>
      </c>
      <c r="B23" s="307" t="s">
        <v>240</v>
      </c>
      <c r="C23" s="308"/>
      <c r="D23" s="113">
        <v>0.40108401084010842</v>
      </c>
      <c r="E23" s="115">
        <v>111</v>
      </c>
      <c r="F23" s="114">
        <v>113</v>
      </c>
      <c r="G23" s="114">
        <v>112</v>
      </c>
      <c r="H23" s="114">
        <v>115</v>
      </c>
      <c r="I23" s="140">
        <v>114</v>
      </c>
      <c r="J23" s="115">
        <v>-3</v>
      </c>
      <c r="K23" s="116">
        <v>-2.6315789473684212</v>
      </c>
    </row>
    <row r="24" spans="1:255" ht="14.1" customHeight="1" x14ac:dyDescent="0.2">
      <c r="A24" s="306">
        <v>24</v>
      </c>
      <c r="B24" s="307" t="s">
        <v>241</v>
      </c>
      <c r="C24" s="308"/>
      <c r="D24" s="113">
        <v>3.1327913279132793</v>
      </c>
      <c r="E24" s="115">
        <v>867</v>
      </c>
      <c r="F24" s="114">
        <v>895</v>
      </c>
      <c r="G24" s="114">
        <v>913</v>
      </c>
      <c r="H24" s="114">
        <v>941</v>
      </c>
      <c r="I24" s="140">
        <v>956</v>
      </c>
      <c r="J24" s="115">
        <v>-89</v>
      </c>
      <c r="K24" s="116">
        <v>-9.3096234309623433</v>
      </c>
    </row>
    <row r="25" spans="1:255" ht="14.1" customHeight="1" x14ac:dyDescent="0.2">
      <c r="A25" s="306">
        <v>25</v>
      </c>
      <c r="B25" s="307" t="s">
        <v>242</v>
      </c>
      <c r="C25" s="308"/>
      <c r="D25" s="113">
        <v>3.7145438121047878</v>
      </c>
      <c r="E25" s="115">
        <v>1028</v>
      </c>
      <c r="F25" s="114">
        <v>1045</v>
      </c>
      <c r="G25" s="114">
        <v>1060</v>
      </c>
      <c r="H25" s="114">
        <v>1025</v>
      </c>
      <c r="I25" s="140">
        <v>1034</v>
      </c>
      <c r="J25" s="115">
        <v>-6</v>
      </c>
      <c r="K25" s="116">
        <v>-0.58027079303675044</v>
      </c>
    </row>
    <row r="26" spans="1:255" ht="14.1" customHeight="1" x14ac:dyDescent="0.2">
      <c r="A26" s="306">
        <v>26</v>
      </c>
      <c r="B26" s="307" t="s">
        <v>243</v>
      </c>
      <c r="C26" s="308"/>
      <c r="D26" s="113">
        <v>4.0794941282746162</v>
      </c>
      <c r="E26" s="115">
        <v>1129</v>
      </c>
      <c r="F26" s="114">
        <v>1122</v>
      </c>
      <c r="G26" s="114">
        <v>1131</v>
      </c>
      <c r="H26" s="114">
        <v>1096</v>
      </c>
      <c r="I26" s="140">
        <v>1079</v>
      </c>
      <c r="J26" s="115">
        <v>50</v>
      </c>
      <c r="K26" s="116">
        <v>4.6339202965708992</v>
      </c>
    </row>
    <row r="27" spans="1:255" ht="14.1" customHeight="1" x14ac:dyDescent="0.2">
      <c r="A27" s="306">
        <v>27</v>
      </c>
      <c r="B27" s="307" t="s">
        <v>244</v>
      </c>
      <c r="C27" s="308"/>
      <c r="D27" s="113">
        <v>4.4046973803071365</v>
      </c>
      <c r="E27" s="115">
        <v>1219</v>
      </c>
      <c r="F27" s="114">
        <v>1230</v>
      </c>
      <c r="G27" s="114">
        <v>1250</v>
      </c>
      <c r="H27" s="114">
        <v>1241</v>
      </c>
      <c r="I27" s="140">
        <v>1245</v>
      </c>
      <c r="J27" s="115">
        <v>-26</v>
      </c>
      <c r="K27" s="116">
        <v>-2.0883534136546187</v>
      </c>
    </row>
    <row r="28" spans="1:255" ht="14.1" customHeight="1" x14ac:dyDescent="0.2">
      <c r="A28" s="306">
        <v>28</v>
      </c>
      <c r="B28" s="307" t="s">
        <v>245</v>
      </c>
      <c r="C28" s="308"/>
      <c r="D28" s="113">
        <v>0.36856368563685638</v>
      </c>
      <c r="E28" s="115">
        <v>102</v>
      </c>
      <c r="F28" s="114">
        <v>105</v>
      </c>
      <c r="G28" s="114">
        <v>103</v>
      </c>
      <c r="H28" s="114">
        <v>104</v>
      </c>
      <c r="I28" s="140">
        <v>108</v>
      </c>
      <c r="J28" s="115">
        <v>-6</v>
      </c>
      <c r="K28" s="116">
        <v>-5.5555555555555554</v>
      </c>
    </row>
    <row r="29" spans="1:255" ht="14.1" customHeight="1" x14ac:dyDescent="0.2">
      <c r="A29" s="306">
        <v>29</v>
      </c>
      <c r="B29" s="307" t="s">
        <v>246</v>
      </c>
      <c r="C29" s="308"/>
      <c r="D29" s="113">
        <v>2.8003613369467026</v>
      </c>
      <c r="E29" s="115">
        <v>775</v>
      </c>
      <c r="F29" s="114">
        <v>773</v>
      </c>
      <c r="G29" s="114">
        <v>785</v>
      </c>
      <c r="H29" s="114">
        <v>764</v>
      </c>
      <c r="I29" s="140">
        <v>773</v>
      </c>
      <c r="J29" s="115">
        <v>2</v>
      </c>
      <c r="K29" s="116">
        <v>0.25873221216041398</v>
      </c>
    </row>
    <row r="30" spans="1:255" ht="14.1" customHeight="1" x14ac:dyDescent="0.2">
      <c r="A30" s="306" t="s">
        <v>247</v>
      </c>
      <c r="B30" s="307" t="s">
        <v>248</v>
      </c>
      <c r="C30" s="308"/>
      <c r="D30" s="113">
        <v>1.1996386630532971</v>
      </c>
      <c r="E30" s="115">
        <v>332</v>
      </c>
      <c r="F30" s="114">
        <v>317</v>
      </c>
      <c r="G30" s="114">
        <v>314</v>
      </c>
      <c r="H30" s="114">
        <v>303</v>
      </c>
      <c r="I30" s="140">
        <v>311</v>
      </c>
      <c r="J30" s="115">
        <v>21</v>
      </c>
      <c r="K30" s="116">
        <v>6.752411575562701</v>
      </c>
    </row>
    <row r="31" spans="1:255" ht="14.1" customHeight="1" x14ac:dyDescent="0.2">
      <c r="A31" s="306" t="s">
        <v>249</v>
      </c>
      <c r="B31" s="307" t="s">
        <v>250</v>
      </c>
      <c r="C31" s="308"/>
      <c r="D31" s="113">
        <v>1.4778681120144534</v>
      </c>
      <c r="E31" s="115">
        <v>409</v>
      </c>
      <c r="F31" s="114">
        <v>421</v>
      </c>
      <c r="G31" s="114">
        <v>434</v>
      </c>
      <c r="H31" s="114">
        <v>426</v>
      </c>
      <c r="I31" s="140">
        <v>431</v>
      </c>
      <c r="J31" s="115">
        <v>-22</v>
      </c>
      <c r="K31" s="116">
        <v>-5.1044083526682131</v>
      </c>
    </row>
    <row r="32" spans="1:255" ht="14.1" customHeight="1" x14ac:dyDescent="0.2">
      <c r="A32" s="306">
        <v>31</v>
      </c>
      <c r="B32" s="307" t="s">
        <v>251</v>
      </c>
      <c r="C32" s="308"/>
      <c r="D32" s="113">
        <v>0.45167118337850043</v>
      </c>
      <c r="E32" s="115">
        <v>125</v>
      </c>
      <c r="F32" s="114">
        <v>122</v>
      </c>
      <c r="G32" s="114">
        <v>125</v>
      </c>
      <c r="H32" s="114">
        <v>130</v>
      </c>
      <c r="I32" s="140">
        <v>130</v>
      </c>
      <c r="J32" s="115">
        <v>-5</v>
      </c>
      <c r="K32" s="116">
        <v>-3.8461538461538463</v>
      </c>
    </row>
    <row r="33" spans="1:11" ht="14.1" customHeight="1" x14ac:dyDescent="0.2">
      <c r="A33" s="306">
        <v>32</v>
      </c>
      <c r="B33" s="307" t="s">
        <v>252</v>
      </c>
      <c r="C33" s="308"/>
      <c r="D33" s="113">
        <v>2.5943992773261066</v>
      </c>
      <c r="E33" s="115">
        <v>718</v>
      </c>
      <c r="F33" s="114">
        <v>662</v>
      </c>
      <c r="G33" s="114">
        <v>703</v>
      </c>
      <c r="H33" s="114">
        <v>706</v>
      </c>
      <c r="I33" s="140">
        <v>653</v>
      </c>
      <c r="J33" s="115">
        <v>65</v>
      </c>
      <c r="K33" s="116">
        <v>9.9540581929555891</v>
      </c>
    </row>
    <row r="34" spans="1:11" ht="14.1" customHeight="1" x14ac:dyDescent="0.2">
      <c r="A34" s="306">
        <v>33</v>
      </c>
      <c r="B34" s="307" t="s">
        <v>253</v>
      </c>
      <c r="C34" s="308"/>
      <c r="D34" s="113">
        <v>1.6115627822944896</v>
      </c>
      <c r="E34" s="115">
        <v>446</v>
      </c>
      <c r="F34" s="114">
        <v>446</v>
      </c>
      <c r="G34" s="114">
        <v>469</v>
      </c>
      <c r="H34" s="114">
        <v>463</v>
      </c>
      <c r="I34" s="140">
        <v>468</v>
      </c>
      <c r="J34" s="115">
        <v>-22</v>
      </c>
      <c r="K34" s="116">
        <v>-4.700854700854701</v>
      </c>
    </row>
    <row r="35" spans="1:11" ht="14.1" customHeight="1" x14ac:dyDescent="0.2">
      <c r="A35" s="306">
        <v>34</v>
      </c>
      <c r="B35" s="307" t="s">
        <v>254</v>
      </c>
      <c r="C35" s="308"/>
      <c r="D35" s="113">
        <v>1.8319783197831978</v>
      </c>
      <c r="E35" s="115">
        <v>507</v>
      </c>
      <c r="F35" s="114">
        <v>516</v>
      </c>
      <c r="G35" s="114">
        <v>521</v>
      </c>
      <c r="H35" s="114">
        <v>577</v>
      </c>
      <c r="I35" s="140">
        <v>589</v>
      </c>
      <c r="J35" s="115">
        <v>-82</v>
      </c>
      <c r="K35" s="116">
        <v>-13.921901528013583</v>
      </c>
    </row>
    <row r="36" spans="1:11" ht="14.1" customHeight="1" x14ac:dyDescent="0.2">
      <c r="A36" s="306">
        <v>41</v>
      </c>
      <c r="B36" s="307" t="s">
        <v>255</v>
      </c>
      <c r="C36" s="308"/>
      <c r="D36" s="113">
        <v>0.23848238482384823</v>
      </c>
      <c r="E36" s="115">
        <v>66</v>
      </c>
      <c r="F36" s="114">
        <v>66</v>
      </c>
      <c r="G36" s="114">
        <v>66</v>
      </c>
      <c r="H36" s="114">
        <v>68</v>
      </c>
      <c r="I36" s="140">
        <v>69</v>
      </c>
      <c r="J36" s="115">
        <v>-3</v>
      </c>
      <c r="K36" s="116">
        <v>-4.3478260869565215</v>
      </c>
    </row>
    <row r="37" spans="1:11" ht="14.1" customHeight="1" x14ac:dyDescent="0.2">
      <c r="A37" s="306">
        <v>42</v>
      </c>
      <c r="B37" s="307" t="s">
        <v>256</v>
      </c>
      <c r="C37" s="308"/>
      <c r="D37" s="113" t="s">
        <v>513</v>
      </c>
      <c r="E37" s="115" t="s">
        <v>513</v>
      </c>
      <c r="F37" s="114">
        <v>16</v>
      </c>
      <c r="G37" s="114">
        <v>16</v>
      </c>
      <c r="H37" s="114">
        <v>17</v>
      </c>
      <c r="I37" s="140">
        <v>18</v>
      </c>
      <c r="J37" s="115" t="s">
        <v>513</v>
      </c>
      <c r="K37" s="116" t="s">
        <v>513</v>
      </c>
    </row>
    <row r="38" spans="1:11" ht="14.1" customHeight="1" x14ac:dyDescent="0.2">
      <c r="A38" s="306">
        <v>43</v>
      </c>
      <c r="B38" s="307" t="s">
        <v>257</v>
      </c>
      <c r="C38" s="308"/>
      <c r="D38" s="113">
        <v>0.64317976513098463</v>
      </c>
      <c r="E38" s="115">
        <v>178</v>
      </c>
      <c r="F38" s="114">
        <v>180</v>
      </c>
      <c r="G38" s="114">
        <v>182</v>
      </c>
      <c r="H38" s="114">
        <v>173</v>
      </c>
      <c r="I38" s="140">
        <v>177</v>
      </c>
      <c r="J38" s="115">
        <v>1</v>
      </c>
      <c r="K38" s="116">
        <v>0.56497175141242939</v>
      </c>
    </row>
    <row r="39" spans="1:11" ht="14.1" customHeight="1" x14ac:dyDescent="0.2">
      <c r="A39" s="306">
        <v>51</v>
      </c>
      <c r="B39" s="307" t="s">
        <v>258</v>
      </c>
      <c r="C39" s="308"/>
      <c r="D39" s="113">
        <v>5.1382113821138216</v>
      </c>
      <c r="E39" s="115">
        <v>1422</v>
      </c>
      <c r="F39" s="114">
        <v>1488</v>
      </c>
      <c r="G39" s="114">
        <v>1520</v>
      </c>
      <c r="H39" s="114">
        <v>1447</v>
      </c>
      <c r="I39" s="140">
        <v>1419</v>
      </c>
      <c r="J39" s="115">
        <v>3</v>
      </c>
      <c r="K39" s="116">
        <v>0.21141649048625794</v>
      </c>
    </row>
    <row r="40" spans="1:11" ht="14.1" customHeight="1" x14ac:dyDescent="0.2">
      <c r="A40" s="306" t="s">
        <v>259</v>
      </c>
      <c r="B40" s="307" t="s">
        <v>260</v>
      </c>
      <c r="C40" s="308"/>
      <c r="D40" s="113">
        <v>4.1084010840108398</v>
      </c>
      <c r="E40" s="115">
        <v>1137</v>
      </c>
      <c r="F40" s="114">
        <v>1199</v>
      </c>
      <c r="G40" s="114">
        <v>1235</v>
      </c>
      <c r="H40" s="114">
        <v>1233</v>
      </c>
      <c r="I40" s="140">
        <v>1206</v>
      </c>
      <c r="J40" s="115">
        <v>-69</v>
      </c>
      <c r="K40" s="116">
        <v>-5.721393034825871</v>
      </c>
    </row>
    <row r="41" spans="1:11" ht="14.1" customHeight="1" x14ac:dyDescent="0.2">
      <c r="A41" s="306"/>
      <c r="B41" s="307" t="s">
        <v>261</v>
      </c>
      <c r="C41" s="308"/>
      <c r="D41" s="113">
        <v>3.230352303523035</v>
      </c>
      <c r="E41" s="115">
        <v>894</v>
      </c>
      <c r="F41" s="114">
        <v>943</v>
      </c>
      <c r="G41" s="114">
        <v>984</v>
      </c>
      <c r="H41" s="114">
        <v>984</v>
      </c>
      <c r="I41" s="140">
        <v>962</v>
      </c>
      <c r="J41" s="115">
        <v>-68</v>
      </c>
      <c r="K41" s="116">
        <v>-7.0686070686070686</v>
      </c>
    </row>
    <row r="42" spans="1:11" ht="14.1" customHeight="1" x14ac:dyDescent="0.2">
      <c r="A42" s="306">
        <v>52</v>
      </c>
      <c r="B42" s="307" t="s">
        <v>262</v>
      </c>
      <c r="C42" s="308"/>
      <c r="D42" s="113">
        <v>2.7064137308039746</v>
      </c>
      <c r="E42" s="115">
        <v>749</v>
      </c>
      <c r="F42" s="114">
        <v>759</v>
      </c>
      <c r="G42" s="114">
        <v>755</v>
      </c>
      <c r="H42" s="114">
        <v>741</v>
      </c>
      <c r="I42" s="140">
        <v>735</v>
      </c>
      <c r="J42" s="115">
        <v>14</v>
      </c>
      <c r="K42" s="116">
        <v>1.9047619047619047</v>
      </c>
    </row>
    <row r="43" spans="1:11" ht="14.1" customHeight="1" x14ac:dyDescent="0.2">
      <c r="A43" s="306" t="s">
        <v>263</v>
      </c>
      <c r="B43" s="307" t="s">
        <v>264</v>
      </c>
      <c r="C43" s="308"/>
      <c r="D43" s="113">
        <v>2.1282746160794943</v>
      </c>
      <c r="E43" s="115">
        <v>589</v>
      </c>
      <c r="F43" s="114">
        <v>600</v>
      </c>
      <c r="G43" s="114">
        <v>600</v>
      </c>
      <c r="H43" s="114">
        <v>578</v>
      </c>
      <c r="I43" s="140">
        <v>579</v>
      </c>
      <c r="J43" s="115">
        <v>10</v>
      </c>
      <c r="K43" s="116">
        <v>1.7271157167530224</v>
      </c>
    </row>
    <row r="44" spans="1:11" ht="14.1" customHeight="1" x14ac:dyDescent="0.2">
      <c r="A44" s="306">
        <v>53</v>
      </c>
      <c r="B44" s="307" t="s">
        <v>265</v>
      </c>
      <c r="C44" s="308"/>
      <c r="D44" s="113">
        <v>0.83830171635049688</v>
      </c>
      <c r="E44" s="115">
        <v>232</v>
      </c>
      <c r="F44" s="114">
        <v>223</v>
      </c>
      <c r="G44" s="114">
        <v>209</v>
      </c>
      <c r="H44" s="114">
        <v>202</v>
      </c>
      <c r="I44" s="140">
        <v>206</v>
      </c>
      <c r="J44" s="115">
        <v>26</v>
      </c>
      <c r="K44" s="116">
        <v>12.621359223300971</v>
      </c>
    </row>
    <row r="45" spans="1:11" ht="14.1" customHeight="1" x14ac:dyDescent="0.2">
      <c r="A45" s="306" t="s">
        <v>266</v>
      </c>
      <c r="B45" s="307" t="s">
        <v>267</v>
      </c>
      <c r="C45" s="308"/>
      <c r="D45" s="113">
        <v>0.75158084914182477</v>
      </c>
      <c r="E45" s="115">
        <v>208</v>
      </c>
      <c r="F45" s="114">
        <v>199</v>
      </c>
      <c r="G45" s="114">
        <v>185</v>
      </c>
      <c r="H45" s="114">
        <v>178</v>
      </c>
      <c r="I45" s="140">
        <v>183</v>
      </c>
      <c r="J45" s="115">
        <v>25</v>
      </c>
      <c r="K45" s="116">
        <v>13.66120218579235</v>
      </c>
    </row>
    <row r="46" spans="1:11" ht="14.1" customHeight="1" x14ac:dyDescent="0.2">
      <c r="A46" s="306">
        <v>54</v>
      </c>
      <c r="B46" s="307" t="s">
        <v>268</v>
      </c>
      <c r="C46" s="308"/>
      <c r="D46" s="113">
        <v>2.8509485094850948</v>
      </c>
      <c r="E46" s="115">
        <v>789</v>
      </c>
      <c r="F46" s="114">
        <v>809</v>
      </c>
      <c r="G46" s="114">
        <v>817</v>
      </c>
      <c r="H46" s="114">
        <v>813</v>
      </c>
      <c r="I46" s="140">
        <v>787</v>
      </c>
      <c r="J46" s="115">
        <v>2</v>
      </c>
      <c r="K46" s="116">
        <v>0.25412960609911056</v>
      </c>
    </row>
    <row r="47" spans="1:11" ht="14.1" customHeight="1" x14ac:dyDescent="0.2">
      <c r="A47" s="306">
        <v>61</v>
      </c>
      <c r="B47" s="307" t="s">
        <v>269</v>
      </c>
      <c r="C47" s="308"/>
      <c r="D47" s="113">
        <v>1.8608852755194218</v>
      </c>
      <c r="E47" s="115">
        <v>515</v>
      </c>
      <c r="F47" s="114">
        <v>521</v>
      </c>
      <c r="G47" s="114">
        <v>540</v>
      </c>
      <c r="H47" s="114">
        <v>512</v>
      </c>
      <c r="I47" s="140">
        <v>514</v>
      </c>
      <c r="J47" s="115">
        <v>1</v>
      </c>
      <c r="K47" s="116">
        <v>0.19455252918287938</v>
      </c>
    </row>
    <row r="48" spans="1:11" ht="14.1" customHeight="1" x14ac:dyDescent="0.2">
      <c r="A48" s="306">
        <v>62</v>
      </c>
      <c r="B48" s="307" t="s">
        <v>270</v>
      </c>
      <c r="C48" s="308"/>
      <c r="D48" s="113">
        <v>6.5691056910569108</v>
      </c>
      <c r="E48" s="115">
        <v>1818</v>
      </c>
      <c r="F48" s="114">
        <v>1799</v>
      </c>
      <c r="G48" s="114">
        <v>1794</v>
      </c>
      <c r="H48" s="114">
        <v>1789</v>
      </c>
      <c r="I48" s="140">
        <v>1812</v>
      </c>
      <c r="J48" s="115">
        <v>6</v>
      </c>
      <c r="K48" s="116">
        <v>0.33112582781456956</v>
      </c>
    </row>
    <row r="49" spans="1:11" ht="14.1" customHeight="1" x14ac:dyDescent="0.2">
      <c r="A49" s="306">
        <v>63</v>
      </c>
      <c r="B49" s="307" t="s">
        <v>271</v>
      </c>
      <c r="C49" s="308"/>
      <c r="D49" s="113">
        <v>1.3875338753387534</v>
      </c>
      <c r="E49" s="115">
        <v>384</v>
      </c>
      <c r="F49" s="114">
        <v>422</v>
      </c>
      <c r="G49" s="114">
        <v>424</v>
      </c>
      <c r="H49" s="114">
        <v>406</v>
      </c>
      <c r="I49" s="140">
        <v>405</v>
      </c>
      <c r="J49" s="115">
        <v>-21</v>
      </c>
      <c r="K49" s="116">
        <v>-5.1851851851851851</v>
      </c>
    </row>
    <row r="50" spans="1:11" ht="14.1" customHeight="1" x14ac:dyDescent="0.2">
      <c r="A50" s="306" t="s">
        <v>272</v>
      </c>
      <c r="B50" s="307" t="s">
        <v>273</v>
      </c>
      <c r="C50" s="308"/>
      <c r="D50" s="113">
        <v>0.20234869015356821</v>
      </c>
      <c r="E50" s="115">
        <v>56</v>
      </c>
      <c r="F50" s="114">
        <v>59</v>
      </c>
      <c r="G50" s="114">
        <v>61</v>
      </c>
      <c r="H50" s="114">
        <v>62</v>
      </c>
      <c r="I50" s="140">
        <v>61</v>
      </c>
      <c r="J50" s="115">
        <v>-5</v>
      </c>
      <c r="K50" s="116">
        <v>-8.1967213114754092</v>
      </c>
    </row>
    <row r="51" spans="1:11" ht="14.1" customHeight="1" x14ac:dyDescent="0.2">
      <c r="A51" s="306" t="s">
        <v>274</v>
      </c>
      <c r="B51" s="307" t="s">
        <v>275</v>
      </c>
      <c r="C51" s="308"/>
      <c r="D51" s="113">
        <v>0.91418247515808493</v>
      </c>
      <c r="E51" s="115">
        <v>253</v>
      </c>
      <c r="F51" s="114">
        <v>277</v>
      </c>
      <c r="G51" s="114">
        <v>281</v>
      </c>
      <c r="H51" s="114">
        <v>285</v>
      </c>
      <c r="I51" s="140">
        <v>285</v>
      </c>
      <c r="J51" s="115">
        <v>-32</v>
      </c>
      <c r="K51" s="116">
        <v>-11.228070175438596</v>
      </c>
    </row>
    <row r="52" spans="1:11" ht="14.1" customHeight="1" x14ac:dyDescent="0.2">
      <c r="A52" s="306">
        <v>71</v>
      </c>
      <c r="B52" s="307" t="s">
        <v>276</v>
      </c>
      <c r="C52" s="308"/>
      <c r="D52" s="113">
        <v>9.3586269196025302</v>
      </c>
      <c r="E52" s="115">
        <v>2590</v>
      </c>
      <c r="F52" s="114">
        <v>2633</v>
      </c>
      <c r="G52" s="114">
        <v>2657</v>
      </c>
      <c r="H52" s="114">
        <v>2596</v>
      </c>
      <c r="I52" s="140">
        <v>2634</v>
      </c>
      <c r="J52" s="115">
        <v>-44</v>
      </c>
      <c r="K52" s="116">
        <v>-1.6704631738800304</v>
      </c>
    </row>
    <row r="53" spans="1:11" ht="14.1" customHeight="1" x14ac:dyDescent="0.2">
      <c r="A53" s="306" t="s">
        <v>277</v>
      </c>
      <c r="B53" s="307" t="s">
        <v>278</v>
      </c>
      <c r="C53" s="308"/>
      <c r="D53" s="113">
        <v>3.3640469738030712</v>
      </c>
      <c r="E53" s="115">
        <v>931</v>
      </c>
      <c r="F53" s="114">
        <v>941</v>
      </c>
      <c r="G53" s="114">
        <v>957</v>
      </c>
      <c r="H53" s="114">
        <v>923</v>
      </c>
      <c r="I53" s="140">
        <v>936</v>
      </c>
      <c r="J53" s="115">
        <v>-5</v>
      </c>
      <c r="K53" s="116">
        <v>-0.53418803418803418</v>
      </c>
    </row>
    <row r="54" spans="1:11" ht="14.1" customHeight="1" x14ac:dyDescent="0.2">
      <c r="A54" s="306" t="s">
        <v>279</v>
      </c>
      <c r="B54" s="307" t="s">
        <v>280</v>
      </c>
      <c r="C54" s="308"/>
      <c r="D54" s="113">
        <v>5.0659439927732608</v>
      </c>
      <c r="E54" s="115">
        <v>1402</v>
      </c>
      <c r="F54" s="114">
        <v>1435</v>
      </c>
      <c r="G54" s="114">
        <v>1450</v>
      </c>
      <c r="H54" s="114">
        <v>1423</v>
      </c>
      <c r="I54" s="140">
        <v>1444</v>
      </c>
      <c r="J54" s="115">
        <v>-42</v>
      </c>
      <c r="K54" s="116">
        <v>-2.9085872576177287</v>
      </c>
    </row>
    <row r="55" spans="1:11" ht="14.1" customHeight="1" x14ac:dyDescent="0.2">
      <c r="A55" s="306">
        <v>72</v>
      </c>
      <c r="B55" s="307" t="s">
        <v>281</v>
      </c>
      <c r="C55" s="308"/>
      <c r="D55" s="113">
        <v>3.6350496838301716</v>
      </c>
      <c r="E55" s="115">
        <v>1006</v>
      </c>
      <c r="F55" s="114">
        <v>1013</v>
      </c>
      <c r="G55" s="114">
        <v>1020</v>
      </c>
      <c r="H55" s="114">
        <v>1016</v>
      </c>
      <c r="I55" s="140">
        <v>1020</v>
      </c>
      <c r="J55" s="115">
        <v>-14</v>
      </c>
      <c r="K55" s="116">
        <v>-1.3725490196078431</v>
      </c>
    </row>
    <row r="56" spans="1:11" ht="14.1" customHeight="1" x14ac:dyDescent="0.2">
      <c r="A56" s="306" t="s">
        <v>282</v>
      </c>
      <c r="B56" s="307" t="s">
        <v>283</v>
      </c>
      <c r="C56" s="308"/>
      <c r="D56" s="113">
        <v>2.4354110207768742</v>
      </c>
      <c r="E56" s="115">
        <v>674</v>
      </c>
      <c r="F56" s="114">
        <v>681</v>
      </c>
      <c r="G56" s="114">
        <v>681</v>
      </c>
      <c r="H56" s="114">
        <v>679</v>
      </c>
      <c r="I56" s="140">
        <v>688</v>
      </c>
      <c r="J56" s="115">
        <v>-14</v>
      </c>
      <c r="K56" s="116">
        <v>-2.0348837209302326</v>
      </c>
    </row>
    <row r="57" spans="1:11" ht="14.1" customHeight="1" x14ac:dyDescent="0.2">
      <c r="A57" s="306" t="s">
        <v>284</v>
      </c>
      <c r="B57" s="307" t="s">
        <v>285</v>
      </c>
      <c r="C57" s="308"/>
      <c r="D57" s="113">
        <v>0.78410117434507676</v>
      </c>
      <c r="E57" s="115">
        <v>217</v>
      </c>
      <c r="F57" s="114">
        <v>220</v>
      </c>
      <c r="G57" s="114">
        <v>224</v>
      </c>
      <c r="H57" s="114">
        <v>222</v>
      </c>
      <c r="I57" s="140">
        <v>219</v>
      </c>
      <c r="J57" s="115">
        <v>-2</v>
      </c>
      <c r="K57" s="116">
        <v>-0.91324200913242004</v>
      </c>
    </row>
    <row r="58" spans="1:11" ht="14.1" customHeight="1" x14ac:dyDescent="0.2">
      <c r="A58" s="306">
        <v>73</v>
      </c>
      <c r="B58" s="307" t="s">
        <v>286</v>
      </c>
      <c r="C58" s="308"/>
      <c r="D58" s="113">
        <v>3.1653116531165311</v>
      </c>
      <c r="E58" s="115">
        <v>876</v>
      </c>
      <c r="F58" s="114">
        <v>872</v>
      </c>
      <c r="G58" s="114">
        <v>884</v>
      </c>
      <c r="H58" s="114">
        <v>866</v>
      </c>
      <c r="I58" s="140">
        <v>870</v>
      </c>
      <c r="J58" s="115">
        <v>6</v>
      </c>
      <c r="K58" s="116">
        <v>0.68965517241379315</v>
      </c>
    </row>
    <row r="59" spans="1:11" ht="14.1" customHeight="1" x14ac:dyDescent="0.2">
      <c r="A59" s="306" t="s">
        <v>287</v>
      </c>
      <c r="B59" s="307" t="s">
        <v>288</v>
      </c>
      <c r="C59" s="308"/>
      <c r="D59" s="113">
        <v>2.9810298102981028</v>
      </c>
      <c r="E59" s="115">
        <v>825</v>
      </c>
      <c r="F59" s="114">
        <v>817</v>
      </c>
      <c r="G59" s="114">
        <v>827</v>
      </c>
      <c r="H59" s="114">
        <v>812</v>
      </c>
      <c r="I59" s="140">
        <v>815</v>
      </c>
      <c r="J59" s="115">
        <v>10</v>
      </c>
      <c r="K59" s="116">
        <v>1.2269938650306749</v>
      </c>
    </row>
    <row r="60" spans="1:11" ht="14.1" customHeight="1" x14ac:dyDescent="0.2">
      <c r="A60" s="306">
        <v>81</v>
      </c>
      <c r="B60" s="307" t="s">
        <v>289</v>
      </c>
      <c r="C60" s="308"/>
      <c r="D60" s="113">
        <v>8.9792231255645891</v>
      </c>
      <c r="E60" s="115">
        <v>2485</v>
      </c>
      <c r="F60" s="114">
        <v>2473</v>
      </c>
      <c r="G60" s="114">
        <v>2426</v>
      </c>
      <c r="H60" s="114">
        <v>2377</v>
      </c>
      <c r="I60" s="140">
        <v>2403</v>
      </c>
      <c r="J60" s="115">
        <v>82</v>
      </c>
      <c r="K60" s="116">
        <v>3.412401165210154</v>
      </c>
    </row>
    <row r="61" spans="1:11" ht="14.1" customHeight="1" x14ac:dyDescent="0.2">
      <c r="A61" s="306" t="s">
        <v>290</v>
      </c>
      <c r="B61" s="307" t="s">
        <v>291</v>
      </c>
      <c r="C61" s="308"/>
      <c r="D61" s="113">
        <v>2.1716350496838301</v>
      </c>
      <c r="E61" s="115">
        <v>601</v>
      </c>
      <c r="F61" s="114">
        <v>593</v>
      </c>
      <c r="G61" s="114">
        <v>592</v>
      </c>
      <c r="H61" s="114">
        <v>574</v>
      </c>
      <c r="I61" s="140">
        <v>588</v>
      </c>
      <c r="J61" s="115">
        <v>13</v>
      </c>
      <c r="K61" s="116">
        <v>2.2108843537414966</v>
      </c>
    </row>
    <row r="62" spans="1:11" ht="14.1" customHeight="1" x14ac:dyDescent="0.2">
      <c r="A62" s="306" t="s">
        <v>292</v>
      </c>
      <c r="B62" s="307" t="s">
        <v>293</v>
      </c>
      <c r="C62" s="308"/>
      <c r="D62" s="113">
        <v>4.4046973803071365</v>
      </c>
      <c r="E62" s="115">
        <v>1219</v>
      </c>
      <c r="F62" s="114">
        <v>1205</v>
      </c>
      <c r="G62" s="114">
        <v>1161</v>
      </c>
      <c r="H62" s="114">
        <v>1139</v>
      </c>
      <c r="I62" s="140">
        <v>1159</v>
      </c>
      <c r="J62" s="115">
        <v>60</v>
      </c>
      <c r="K62" s="116">
        <v>5.1768766177739431</v>
      </c>
    </row>
    <row r="63" spans="1:11" ht="14.1" customHeight="1" x14ac:dyDescent="0.2">
      <c r="A63" s="306"/>
      <c r="B63" s="307" t="s">
        <v>294</v>
      </c>
      <c r="C63" s="308"/>
      <c r="D63" s="113">
        <v>3.6097560975609757</v>
      </c>
      <c r="E63" s="115">
        <v>999</v>
      </c>
      <c r="F63" s="114">
        <v>986</v>
      </c>
      <c r="G63" s="114">
        <v>950</v>
      </c>
      <c r="H63" s="114">
        <v>936</v>
      </c>
      <c r="I63" s="140">
        <v>958</v>
      </c>
      <c r="J63" s="115">
        <v>41</v>
      </c>
      <c r="K63" s="116">
        <v>4.2797494780793324</v>
      </c>
    </row>
    <row r="64" spans="1:11" ht="14.1" customHeight="1" x14ac:dyDescent="0.2">
      <c r="A64" s="306" t="s">
        <v>295</v>
      </c>
      <c r="B64" s="307" t="s">
        <v>296</v>
      </c>
      <c r="C64" s="308"/>
      <c r="D64" s="113">
        <v>0.68292682926829273</v>
      </c>
      <c r="E64" s="115">
        <v>189</v>
      </c>
      <c r="F64" s="114">
        <v>192</v>
      </c>
      <c r="G64" s="114">
        <v>191</v>
      </c>
      <c r="H64" s="114">
        <v>192</v>
      </c>
      <c r="I64" s="140">
        <v>180</v>
      </c>
      <c r="J64" s="115">
        <v>9</v>
      </c>
      <c r="K64" s="116">
        <v>5</v>
      </c>
    </row>
    <row r="65" spans="1:11" ht="14.1" customHeight="1" x14ac:dyDescent="0.2">
      <c r="A65" s="306" t="s">
        <v>297</v>
      </c>
      <c r="B65" s="307" t="s">
        <v>298</v>
      </c>
      <c r="C65" s="308"/>
      <c r="D65" s="113">
        <v>0.95392953929539293</v>
      </c>
      <c r="E65" s="115">
        <v>264</v>
      </c>
      <c r="F65" s="114">
        <v>268</v>
      </c>
      <c r="G65" s="114">
        <v>262</v>
      </c>
      <c r="H65" s="114">
        <v>256</v>
      </c>
      <c r="I65" s="140">
        <v>262</v>
      </c>
      <c r="J65" s="115">
        <v>2</v>
      </c>
      <c r="K65" s="116">
        <v>0.76335877862595425</v>
      </c>
    </row>
    <row r="66" spans="1:11" ht="14.1" customHeight="1" x14ac:dyDescent="0.2">
      <c r="A66" s="306">
        <v>82</v>
      </c>
      <c r="B66" s="307" t="s">
        <v>299</v>
      </c>
      <c r="C66" s="308"/>
      <c r="D66" s="113">
        <v>4.8708220415537484</v>
      </c>
      <c r="E66" s="115">
        <v>1348</v>
      </c>
      <c r="F66" s="114">
        <v>1348</v>
      </c>
      <c r="G66" s="114">
        <v>1366</v>
      </c>
      <c r="H66" s="114">
        <v>1206</v>
      </c>
      <c r="I66" s="140">
        <v>1173</v>
      </c>
      <c r="J66" s="115">
        <v>175</v>
      </c>
      <c r="K66" s="116">
        <v>14.919011082693947</v>
      </c>
    </row>
    <row r="67" spans="1:11" ht="14.1" customHeight="1" x14ac:dyDescent="0.2">
      <c r="A67" s="306" t="s">
        <v>300</v>
      </c>
      <c r="B67" s="307" t="s">
        <v>301</v>
      </c>
      <c r="C67" s="308"/>
      <c r="D67" s="113">
        <v>3.8554652213188798</v>
      </c>
      <c r="E67" s="115">
        <v>1067</v>
      </c>
      <c r="F67" s="114">
        <v>1064</v>
      </c>
      <c r="G67" s="114">
        <v>1075</v>
      </c>
      <c r="H67" s="114">
        <v>931</v>
      </c>
      <c r="I67" s="140">
        <v>893</v>
      </c>
      <c r="J67" s="115">
        <v>174</v>
      </c>
      <c r="K67" s="116">
        <v>19.48488241881299</v>
      </c>
    </row>
    <row r="68" spans="1:11" ht="14.1" customHeight="1" x14ac:dyDescent="0.2">
      <c r="A68" s="306" t="s">
        <v>302</v>
      </c>
      <c r="B68" s="307" t="s">
        <v>303</v>
      </c>
      <c r="C68" s="308"/>
      <c r="D68" s="113">
        <v>0.55284552845528456</v>
      </c>
      <c r="E68" s="115">
        <v>153</v>
      </c>
      <c r="F68" s="114">
        <v>152</v>
      </c>
      <c r="G68" s="114">
        <v>155</v>
      </c>
      <c r="H68" s="114">
        <v>142</v>
      </c>
      <c r="I68" s="140">
        <v>146</v>
      </c>
      <c r="J68" s="115">
        <v>7</v>
      </c>
      <c r="K68" s="116">
        <v>4.7945205479452051</v>
      </c>
    </row>
    <row r="69" spans="1:11" ht="14.1" customHeight="1" x14ac:dyDescent="0.2">
      <c r="A69" s="306">
        <v>83</v>
      </c>
      <c r="B69" s="307" t="s">
        <v>304</v>
      </c>
      <c r="C69" s="308"/>
      <c r="D69" s="113">
        <v>7.8518518518518521</v>
      </c>
      <c r="E69" s="115">
        <v>2173</v>
      </c>
      <c r="F69" s="114">
        <v>2168</v>
      </c>
      <c r="G69" s="114">
        <v>2142</v>
      </c>
      <c r="H69" s="114">
        <v>2099</v>
      </c>
      <c r="I69" s="140">
        <v>2134</v>
      </c>
      <c r="J69" s="115">
        <v>39</v>
      </c>
      <c r="K69" s="116">
        <v>1.8275538894095595</v>
      </c>
    </row>
    <row r="70" spans="1:11" ht="14.1" customHeight="1" x14ac:dyDescent="0.2">
      <c r="A70" s="306" t="s">
        <v>305</v>
      </c>
      <c r="B70" s="307" t="s">
        <v>306</v>
      </c>
      <c r="C70" s="308"/>
      <c r="D70" s="113">
        <v>6.5040650406504064</v>
      </c>
      <c r="E70" s="115">
        <v>1800</v>
      </c>
      <c r="F70" s="114">
        <v>1800</v>
      </c>
      <c r="G70" s="114">
        <v>1782</v>
      </c>
      <c r="H70" s="114">
        <v>1742</v>
      </c>
      <c r="I70" s="140">
        <v>1766</v>
      </c>
      <c r="J70" s="115">
        <v>34</v>
      </c>
      <c r="K70" s="116">
        <v>1.9252548131370328</v>
      </c>
    </row>
    <row r="71" spans="1:11" ht="14.1" customHeight="1" x14ac:dyDescent="0.2">
      <c r="A71" s="306"/>
      <c r="B71" s="307" t="s">
        <v>307</v>
      </c>
      <c r="C71" s="308"/>
      <c r="D71" s="113">
        <v>2.9087624209575429</v>
      </c>
      <c r="E71" s="115">
        <v>805</v>
      </c>
      <c r="F71" s="114">
        <v>792</v>
      </c>
      <c r="G71" s="114">
        <v>774</v>
      </c>
      <c r="H71" s="114">
        <v>752</v>
      </c>
      <c r="I71" s="140">
        <v>761</v>
      </c>
      <c r="J71" s="115">
        <v>44</v>
      </c>
      <c r="K71" s="116">
        <v>5.7818659658344282</v>
      </c>
    </row>
    <row r="72" spans="1:11" ht="14.1" customHeight="1" x14ac:dyDescent="0.2">
      <c r="A72" s="306">
        <v>84</v>
      </c>
      <c r="B72" s="307" t="s">
        <v>308</v>
      </c>
      <c r="C72" s="308"/>
      <c r="D72" s="113">
        <v>0.971996386630533</v>
      </c>
      <c r="E72" s="115">
        <v>269</v>
      </c>
      <c r="F72" s="114">
        <v>262</v>
      </c>
      <c r="G72" s="114">
        <v>262</v>
      </c>
      <c r="H72" s="114">
        <v>232</v>
      </c>
      <c r="I72" s="140">
        <v>257</v>
      </c>
      <c r="J72" s="115">
        <v>12</v>
      </c>
      <c r="K72" s="116">
        <v>4.6692607003891053</v>
      </c>
    </row>
    <row r="73" spans="1:11" ht="14.1" customHeight="1" x14ac:dyDescent="0.2">
      <c r="A73" s="306" t="s">
        <v>309</v>
      </c>
      <c r="B73" s="307" t="s">
        <v>310</v>
      </c>
      <c r="C73" s="308"/>
      <c r="D73" s="113">
        <v>0.54200542005420049</v>
      </c>
      <c r="E73" s="115">
        <v>150</v>
      </c>
      <c r="F73" s="114">
        <v>145</v>
      </c>
      <c r="G73" s="114">
        <v>142</v>
      </c>
      <c r="H73" s="114">
        <v>117</v>
      </c>
      <c r="I73" s="140">
        <v>142</v>
      </c>
      <c r="J73" s="115">
        <v>8</v>
      </c>
      <c r="K73" s="116">
        <v>5.6338028169014081</v>
      </c>
    </row>
    <row r="74" spans="1:11" ht="14.1" customHeight="1" x14ac:dyDescent="0.2">
      <c r="A74" s="306" t="s">
        <v>311</v>
      </c>
      <c r="B74" s="307" t="s">
        <v>312</v>
      </c>
      <c r="C74" s="308"/>
      <c r="D74" s="113">
        <v>0.12646793134598014</v>
      </c>
      <c r="E74" s="115">
        <v>35</v>
      </c>
      <c r="F74" s="114">
        <v>35</v>
      </c>
      <c r="G74" s="114">
        <v>38</v>
      </c>
      <c r="H74" s="114">
        <v>40</v>
      </c>
      <c r="I74" s="140">
        <v>37</v>
      </c>
      <c r="J74" s="115">
        <v>-2</v>
      </c>
      <c r="K74" s="116">
        <v>-5.4054054054054053</v>
      </c>
    </row>
    <row r="75" spans="1:11" ht="14.1" customHeight="1" x14ac:dyDescent="0.2">
      <c r="A75" s="306" t="s">
        <v>313</v>
      </c>
      <c r="B75" s="307" t="s">
        <v>314</v>
      </c>
      <c r="C75" s="308"/>
      <c r="D75" s="113" t="s">
        <v>513</v>
      </c>
      <c r="E75" s="115" t="s">
        <v>513</v>
      </c>
      <c r="F75" s="114" t="s">
        <v>513</v>
      </c>
      <c r="G75" s="114" t="s">
        <v>513</v>
      </c>
      <c r="H75" s="114" t="s">
        <v>513</v>
      </c>
      <c r="I75" s="140">
        <v>3</v>
      </c>
      <c r="J75" s="115" t="s">
        <v>513</v>
      </c>
      <c r="K75" s="116" t="s">
        <v>513</v>
      </c>
    </row>
    <row r="76" spans="1:11" ht="14.1" customHeight="1" x14ac:dyDescent="0.2">
      <c r="A76" s="306">
        <v>91</v>
      </c>
      <c r="B76" s="307" t="s">
        <v>315</v>
      </c>
      <c r="C76" s="308"/>
      <c r="D76" s="113">
        <v>0.22764227642276422</v>
      </c>
      <c r="E76" s="115">
        <v>63</v>
      </c>
      <c r="F76" s="114">
        <v>61</v>
      </c>
      <c r="G76" s="114">
        <v>66</v>
      </c>
      <c r="H76" s="114">
        <v>58</v>
      </c>
      <c r="I76" s="140">
        <v>55</v>
      </c>
      <c r="J76" s="115">
        <v>8</v>
      </c>
      <c r="K76" s="116">
        <v>14.545454545454545</v>
      </c>
    </row>
    <row r="77" spans="1:11" ht="14.1" customHeight="1" x14ac:dyDescent="0.2">
      <c r="A77" s="306">
        <v>92</v>
      </c>
      <c r="B77" s="307" t="s">
        <v>316</v>
      </c>
      <c r="C77" s="308"/>
      <c r="D77" s="113">
        <v>0.5492321589882565</v>
      </c>
      <c r="E77" s="115">
        <v>152</v>
      </c>
      <c r="F77" s="114">
        <v>154</v>
      </c>
      <c r="G77" s="114">
        <v>160</v>
      </c>
      <c r="H77" s="114">
        <v>166</v>
      </c>
      <c r="I77" s="140">
        <v>169</v>
      </c>
      <c r="J77" s="115">
        <v>-17</v>
      </c>
      <c r="K77" s="116">
        <v>-10.059171597633137</v>
      </c>
    </row>
    <row r="78" spans="1:11" ht="14.1" customHeight="1" x14ac:dyDescent="0.2">
      <c r="A78" s="306">
        <v>93</v>
      </c>
      <c r="B78" s="307" t="s">
        <v>317</v>
      </c>
      <c r="C78" s="308"/>
      <c r="D78" s="113">
        <v>0.16982836495031617</v>
      </c>
      <c r="E78" s="115">
        <v>47</v>
      </c>
      <c r="F78" s="114">
        <v>53</v>
      </c>
      <c r="G78" s="114">
        <v>57</v>
      </c>
      <c r="H78" s="114">
        <v>59</v>
      </c>
      <c r="I78" s="140">
        <v>60</v>
      </c>
      <c r="J78" s="115">
        <v>-13</v>
      </c>
      <c r="K78" s="116">
        <v>-21.666666666666668</v>
      </c>
    </row>
    <row r="79" spans="1:11" ht="14.1" customHeight="1" x14ac:dyDescent="0.2">
      <c r="A79" s="306">
        <v>94</v>
      </c>
      <c r="B79" s="307" t="s">
        <v>318</v>
      </c>
      <c r="C79" s="308"/>
      <c r="D79" s="113">
        <v>9.7560975609756101E-2</v>
      </c>
      <c r="E79" s="115">
        <v>27</v>
      </c>
      <c r="F79" s="114">
        <v>29</v>
      </c>
      <c r="G79" s="114">
        <v>31</v>
      </c>
      <c r="H79" s="114">
        <v>30</v>
      </c>
      <c r="I79" s="140">
        <v>29</v>
      </c>
      <c r="J79" s="115">
        <v>-2</v>
      </c>
      <c r="K79" s="116">
        <v>-6.8965517241379306</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224</v>
      </c>
      <c r="C81" s="312"/>
      <c r="D81" s="125">
        <v>0</v>
      </c>
      <c r="E81" s="143">
        <v>0</v>
      </c>
      <c r="F81" s="144">
        <v>0</v>
      </c>
      <c r="G81" s="144">
        <v>0</v>
      </c>
      <c r="H81" s="144">
        <v>8</v>
      </c>
      <c r="I81" s="145">
        <v>8</v>
      </c>
      <c r="J81" s="143">
        <v>-8</v>
      </c>
      <c r="K81" s="146">
        <v>-100</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8914</v>
      </c>
      <c r="E12" s="114">
        <v>9122</v>
      </c>
      <c r="F12" s="114">
        <v>9139</v>
      </c>
      <c r="G12" s="114">
        <v>9254</v>
      </c>
      <c r="H12" s="140">
        <v>9004</v>
      </c>
      <c r="I12" s="115">
        <v>-90</v>
      </c>
      <c r="J12" s="116">
        <v>-0.99955575299866728</v>
      </c>
      <c r="K12"/>
      <c r="L12"/>
      <c r="M12"/>
      <c r="N12"/>
      <c r="O12"/>
      <c r="P12"/>
    </row>
    <row r="13" spans="1:16" s="110" customFormat="1" ht="14.45" customHeight="1" x14ac:dyDescent="0.2">
      <c r="A13" s="120" t="s">
        <v>105</v>
      </c>
      <c r="B13" s="119" t="s">
        <v>106</v>
      </c>
      <c r="C13" s="113">
        <v>41.092663226385461</v>
      </c>
      <c r="D13" s="115">
        <v>3663</v>
      </c>
      <c r="E13" s="114">
        <v>3635</v>
      </c>
      <c r="F13" s="114">
        <v>3646</v>
      </c>
      <c r="G13" s="114">
        <v>3733</v>
      </c>
      <c r="H13" s="140">
        <v>3610</v>
      </c>
      <c r="I13" s="115">
        <v>53</v>
      </c>
      <c r="J13" s="116">
        <v>1.4681440443213296</v>
      </c>
      <c r="K13"/>
      <c r="L13"/>
      <c r="M13"/>
      <c r="N13"/>
      <c r="O13"/>
      <c r="P13"/>
    </row>
    <row r="14" spans="1:16" s="110" customFormat="1" ht="14.45" customHeight="1" x14ac:dyDescent="0.2">
      <c r="A14" s="120"/>
      <c r="B14" s="119" t="s">
        <v>107</v>
      </c>
      <c r="C14" s="113">
        <v>58.907336773614539</v>
      </c>
      <c r="D14" s="115">
        <v>5251</v>
      </c>
      <c r="E14" s="114">
        <v>5487</v>
      </c>
      <c r="F14" s="114">
        <v>5493</v>
      </c>
      <c r="G14" s="114">
        <v>5521</v>
      </c>
      <c r="H14" s="140">
        <v>5394</v>
      </c>
      <c r="I14" s="115">
        <v>-143</v>
      </c>
      <c r="J14" s="116">
        <v>-2.6510938079347421</v>
      </c>
      <c r="K14"/>
      <c r="L14"/>
      <c r="M14"/>
      <c r="N14"/>
      <c r="O14"/>
      <c r="P14"/>
    </row>
    <row r="15" spans="1:16" s="110" customFormat="1" ht="14.45" customHeight="1" x14ac:dyDescent="0.2">
      <c r="A15" s="118" t="s">
        <v>105</v>
      </c>
      <c r="B15" s="121" t="s">
        <v>108</v>
      </c>
      <c r="C15" s="113">
        <v>14.965223244334755</v>
      </c>
      <c r="D15" s="115">
        <v>1334</v>
      </c>
      <c r="E15" s="114">
        <v>1370</v>
      </c>
      <c r="F15" s="114">
        <v>1401</v>
      </c>
      <c r="G15" s="114">
        <v>1454</v>
      </c>
      <c r="H15" s="140">
        <v>1360</v>
      </c>
      <c r="I15" s="115">
        <v>-26</v>
      </c>
      <c r="J15" s="116">
        <v>-1.911764705882353</v>
      </c>
      <c r="K15"/>
      <c r="L15"/>
      <c r="M15"/>
      <c r="N15"/>
      <c r="O15"/>
      <c r="P15"/>
    </row>
    <row r="16" spans="1:16" s="110" customFormat="1" ht="14.45" customHeight="1" x14ac:dyDescent="0.2">
      <c r="A16" s="118"/>
      <c r="B16" s="121" t="s">
        <v>109</v>
      </c>
      <c r="C16" s="113">
        <v>49.394211352927975</v>
      </c>
      <c r="D16" s="115">
        <v>4403</v>
      </c>
      <c r="E16" s="114">
        <v>4544</v>
      </c>
      <c r="F16" s="114">
        <v>4549</v>
      </c>
      <c r="G16" s="114">
        <v>4633</v>
      </c>
      <c r="H16" s="140">
        <v>4540</v>
      </c>
      <c r="I16" s="115">
        <v>-137</v>
      </c>
      <c r="J16" s="116">
        <v>-3.0176211453744495</v>
      </c>
      <c r="K16"/>
      <c r="L16"/>
      <c r="M16"/>
      <c r="N16"/>
      <c r="O16"/>
      <c r="P16"/>
    </row>
    <row r="17" spans="1:16" s="110" customFormat="1" ht="14.45" customHeight="1" x14ac:dyDescent="0.2">
      <c r="A17" s="118"/>
      <c r="B17" s="121" t="s">
        <v>110</v>
      </c>
      <c r="C17" s="113">
        <v>19.183307157280684</v>
      </c>
      <c r="D17" s="115">
        <v>1710</v>
      </c>
      <c r="E17" s="114">
        <v>1716</v>
      </c>
      <c r="F17" s="114">
        <v>1724</v>
      </c>
      <c r="G17" s="114">
        <v>1722</v>
      </c>
      <c r="H17" s="140">
        <v>1697</v>
      </c>
      <c r="I17" s="115">
        <v>13</v>
      </c>
      <c r="J17" s="116">
        <v>0.76605774896876844</v>
      </c>
      <c r="K17"/>
      <c r="L17"/>
      <c r="M17"/>
      <c r="N17"/>
      <c r="O17"/>
      <c r="P17"/>
    </row>
    <row r="18" spans="1:16" s="110" customFormat="1" ht="14.45" customHeight="1" x14ac:dyDescent="0.2">
      <c r="A18" s="120"/>
      <c r="B18" s="121" t="s">
        <v>111</v>
      </c>
      <c r="C18" s="113">
        <v>16.457258245456586</v>
      </c>
      <c r="D18" s="115">
        <v>1467</v>
      </c>
      <c r="E18" s="114">
        <v>1492</v>
      </c>
      <c r="F18" s="114">
        <v>1465</v>
      </c>
      <c r="G18" s="114">
        <v>1445</v>
      </c>
      <c r="H18" s="140">
        <v>1407</v>
      </c>
      <c r="I18" s="115">
        <v>60</v>
      </c>
      <c r="J18" s="116">
        <v>4.2643923240938166</v>
      </c>
      <c r="K18"/>
      <c r="L18"/>
      <c r="M18"/>
      <c r="N18"/>
      <c r="O18"/>
      <c r="P18"/>
    </row>
    <row r="19" spans="1:16" s="110" customFormat="1" ht="14.45" customHeight="1" x14ac:dyDescent="0.2">
      <c r="A19" s="120"/>
      <c r="B19" s="121" t="s">
        <v>112</v>
      </c>
      <c r="C19" s="113">
        <v>1.5369082342382769</v>
      </c>
      <c r="D19" s="115">
        <v>137</v>
      </c>
      <c r="E19" s="114">
        <v>134</v>
      </c>
      <c r="F19" s="114">
        <v>134</v>
      </c>
      <c r="G19" s="114">
        <v>113</v>
      </c>
      <c r="H19" s="140">
        <v>108</v>
      </c>
      <c r="I19" s="115">
        <v>29</v>
      </c>
      <c r="J19" s="116">
        <v>26.851851851851851</v>
      </c>
      <c r="K19"/>
      <c r="L19"/>
      <c r="M19"/>
      <c r="N19"/>
      <c r="O19"/>
      <c r="P19"/>
    </row>
    <row r="20" spans="1:16" s="110" customFormat="1" ht="14.45" customHeight="1" x14ac:dyDescent="0.2">
      <c r="A20" s="120" t="s">
        <v>113</v>
      </c>
      <c r="B20" s="119" t="s">
        <v>116</v>
      </c>
      <c r="C20" s="113">
        <v>82.106798294817139</v>
      </c>
      <c r="D20" s="115">
        <v>7319</v>
      </c>
      <c r="E20" s="114">
        <v>7534</v>
      </c>
      <c r="F20" s="114">
        <v>7574</v>
      </c>
      <c r="G20" s="114">
        <v>7656</v>
      </c>
      <c r="H20" s="140">
        <v>7473</v>
      </c>
      <c r="I20" s="115">
        <v>-154</v>
      </c>
      <c r="J20" s="116">
        <v>-2.0607520406797804</v>
      </c>
      <c r="K20"/>
      <c r="L20"/>
      <c r="M20"/>
      <c r="N20"/>
      <c r="O20"/>
      <c r="P20"/>
    </row>
    <row r="21" spans="1:16" s="110" customFormat="1" ht="14.45" customHeight="1" x14ac:dyDescent="0.2">
      <c r="A21" s="123"/>
      <c r="B21" s="124" t="s">
        <v>117</v>
      </c>
      <c r="C21" s="125">
        <v>17.736145389275297</v>
      </c>
      <c r="D21" s="143">
        <v>1581</v>
      </c>
      <c r="E21" s="144">
        <v>1570</v>
      </c>
      <c r="F21" s="144">
        <v>1552</v>
      </c>
      <c r="G21" s="144">
        <v>1581</v>
      </c>
      <c r="H21" s="145">
        <v>1512</v>
      </c>
      <c r="I21" s="143">
        <v>69</v>
      </c>
      <c r="J21" s="146">
        <v>4.5634920634920633</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9794</v>
      </c>
      <c r="E56" s="114">
        <v>10113</v>
      </c>
      <c r="F56" s="114">
        <v>10188</v>
      </c>
      <c r="G56" s="114">
        <v>10298</v>
      </c>
      <c r="H56" s="140">
        <v>10035</v>
      </c>
      <c r="I56" s="115">
        <v>-241</v>
      </c>
      <c r="J56" s="116">
        <v>-2.4015944195316394</v>
      </c>
      <c r="K56"/>
      <c r="L56"/>
      <c r="M56"/>
      <c r="N56"/>
      <c r="O56"/>
      <c r="P56"/>
    </row>
    <row r="57" spans="1:16" s="110" customFormat="1" ht="14.45" customHeight="1" x14ac:dyDescent="0.2">
      <c r="A57" s="120" t="s">
        <v>105</v>
      </c>
      <c r="B57" s="119" t="s">
        <v>106</v>
      </c>
      <c r="C57" s="113">
        <v>38.350010210332854</v>
      </c>
      <c r="D57" s="115">
        <v>3756</v>
      </c>
      <c r="E57" s="114">
        <v>3835</v>
      </c>
      <c r="F57" s="114">
        <v>3888</v>
      </c>
      <c r="G57" s="114">
        <v>3954</v>
      </c>
      <c r="H57" s="140">
        <v>3854</v>
      </c>
      <c r="I57" s="115">
        <v>-98</v>
      </c>
      <c r="J57" s="116">
        <v>-2.5428126621691747</v>
      </c>
    </row>
    <row r="58" spans="1:16" s="110" customFormat="1" ht="14.45" customHeight="1" x14ac:dyDescent="0.2">
      <c r="A58" s="120"/>
      <c r="B58" s="119" t="s">
        <v>107</v>
      </c>
      <c r="C58" s="113">
        <v>61.649989789667146</v>
      </c>
      <c r="D58" s="115">
        <v>6038</v>
      </c>
      <c r="E58" s="114">
        <v>6278</v>
      </c>
      <c r="F58" s="114">
        <v>6300</v>
      </c>
      <c r="G58" s="114">
        <v>6344</v>
      </c>
      <c r="H58" s="140">
        <v>6181</v>
      </c>
      <c r="I58" s="115">
        <v>-143</v>
      </c>
      <c r="J58" s="116">
        <v>-2.3135414981394598</v>
      </c>
    </row>
    <row r="59" spans="1:16" s="110" customFormat="1" ht="14.45" customHeight="1" x14ac:dyDescent="0.2">
      <c r="A59" s="118" t="s">
        <v>105</v>
      </c>
      <c r="B59" s="121" t="s">
        <v>108</v>
      </c>
      <c r="C59" s="113">
        <v>15.254237288135593</v>
      </c>
      <c r="D59" s="115">
        <v>1494</v>
      </c>
      <c r="E59" s="114">
        <v>1532</v>
      </c>
      <c r="F59" s="114">
        <v>1580</v>
      </c>
      <c r="G59" s="114">
        <v>1644</v>
      </c>
      <c r="H59" s="140">
        <v>1544</v>
      </c>
      <c r="I59" s="115">
        <v>-50</v>
      </c>
      <c r="J59" s="116">
        <v>-3.2383419689119171</v>
      </c>
    </row>
    <row r="60" spans="1:16" s="110" customFormat="1" ht="14.45" customHeight="1" x14ac:dyDescent="0.2">
      <c r="A60" s="118"/>
      <c r="B60" s="121" t="s">
        <v>109</v>
      </c>
      <c r="C60" s="113">
        <v>47.743516438635901</v>
      </c>
      <c r="D60" s="115">
        <v>4676</v>
      </c>
      <c r="E60" s="114">
        <v>4867</v>
      </c>
      <c r="F60" s="114">
        <v>4906</v>
      </c>
      <c r="G60" s="114">
        <v>4974</v>
      </c>
      <c r="H60" s="140">
        <v>4885</v>
      </c>
      <c r="I60" s="115">
        <v>-209</v>
      </c>
      <c r="J60" s="116">
        <v>-4.2784032753326509</v>
      </c>
    </row>
    <row r="61" spans="1:16" s="110" customFormat="1" ht="14.45" customHeight="1" x14ac:dyDescent="0.2">
      <c r="A61" s="118"/>
      <c r="B61" s="121" t="s">
        <v>110</v>
      </c>
      <c r="C61" s="113">
        <v>19.583418419440473</v>
      </c>
      <c r="D61" s="115">
        <v>1918</v>
      </c>
      <c r="E61" s="114">
        <v>1966</v>
      </c>
      <c r="F61" s="114">
        <v>1980</v>
      </c>
      <c r="G61" s="114">
        <v>1985</v>
      </c>
      <c r="H61" s="140">
        <v>1961</v>
      </c>
      <c r="I61" s="115">
        <v>-43</v>
      </c>
      <c r="J61" s="116">
        <v>-2.1927587965323814</v>
      </c>
    </row>
    <row r="62" spans="1:16" s="110" customFormat="1" ht="14.45" customHeight="1" x14ac:dyDescent="0.2">
      <c r="A62" s="120"/>
      <c r="B62" s="121" t="s">
        <v>111</v>
      </c>
      <c r="C62" s="113">
        <v>17.418827853788034</v>
      </c>
      <c r="D62" s="115">
        <v>1706</v>
      </c>
      <c r="E62" s="114">
        <v>1748</v>
      </c>
      <c r="F62" s="114">
        <v>1722</v>
      </c>
      <c r="G62" s="114">
        <v>1695</v>
      </c>
      <c r="H62" s="140">
        <v>1645</v>
      </c>
      <c r="I62" s="115">
        <v>61</v>
      </c>
      <c r="J62" s="116">
        <v>3.7082066869300911</v>
      </c>
    </row>
    <row r="63" spans="1:16" s="110" customFormat="1" ht="14.45" customHeight="1" x14ac:dyDescent="0.2">
      <c r="A63" s="120"/>
      <c r="B63" s="121" t="s">
        <v>112</v>
      </c>
      <c r="C63" s="113">
        <v>1.5826015928119257</v>
      </c>
      <c r="D63" s="115">
        <v>155</v>
      </c>
      <c r="E63" s="114">
        <v>156</v>
      </c>
      <c r="F63" s="114">
        <v>158</v>
      </c>
      <c r="G63" s="114">
        <v>135</v>
      </c>
      <c r="H63" s="140">
        <v>134</v>
      </c>
      <c r="I63" s="115">
        <v>21</v>
      </c>
      <c r="J63" s="116">
        <v>15.671641791044776</v>
      </c>
    </row>
    <row r="64" spans="1:16" s="110" customFormat="1" ht="14.45" customHeight="1" x14ac:dyDescent="0.2">
      <c r="A64" s="120" t="s">
        <v>113</v>
      </c>
      <c r="B64" s="119" t="s">
        <v>116</v>
      </c>
      <c r="C64" s="113">
        <v>85.736164998978964</v>
      </c>
      <c r="D64" s="115">
        <v>8397</v>
      </c>
      <c r="E64" s="114">
        <v>8639</v>
      </c>
      <c r="F64" s="114">
        <v>8724</v>
      </c>
      <c r="G64" s="114">
        <v>8783</v>
      </c>
      <c r="H64" s="140">
        <v>8571</v>
      </c>
      <c r="I64" s="115">
        <v>-174</v>
      </c>
      <c r="J64" s="116">
        <v>-2.0301015050752538</v>
      </c>
    </row>
    <row r="65" spans="1:10" s="110" customFormat="1" ht="14.45" customHeight="1" x14ac:dyDescent="0.2">
      <c r="A65" s="123"/>
      <c r="B65" s="124" t="s">
        <v>117</v>
      </c>
      <c r="C65" s="125">
        <v>14.120890341025117</v>
      </c>
      <c r="D65" s="143">
        <v>1383</v>
      </c>
      <c r="E65" s="144">
        <v>1455</v>
      </c>
      <c r="F65" s="144">
        <v>1450</v>
      </c>
      <c r="G65" s="144">
        <v>1497</v>
      </c>
      <c r="H65" s="145">
        <v>1441</v>
      </c>
      <c r="I65" s="143">
        <v>-58</v>
      </c>
      <c r="J65" s="146">
        <v>-4.0249826509368498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8914</v>
      </c>
      <c r="G11" s="114">
        <v>9122</v>
      </c>
      <c r="H11" s="114">
        <v>9139</v>
      </c>
      <c r="I11" s="114">
        <v>9254</v>
      </c>
      <c r="J11" s="140">
        <v>9004</v>
      </c>
      <c r="K11" s="114">
        <v>-90</v>
      </c>
      <c r="L11" s="116">
        <v>-0.99955575299866728</v>
      </c>
    </row>
    <row r="12" spans="1:17" s="110" customFormat="1" ht="24" customHeight="1" x14ac:dyDescent="0.2">
      <c r="A12" s="604" t="s">
        <v>185</v>
      </c>
      <c r="B12" s="605"/>
      <c r="C12" s="605"/>
      <c r="D12" s="606"/>
      <c r="E12" s="113">
        <v>41.092663226385461</v>
      </c>
      <c r="F12" s="115">
        <v>3663</v>
      </c>
      <c r="G12" s="114">
        <v>3635</v>
      </c>
      <c r="H12" s="114">
        <v>3646</v>
      </c>
      <c r="I12" s="114">
        <v>3733</v>
      </c>
      <c r="J12" s="140">
        <v>3610</v>
      </c>
      <c r="K12" s="114">
        <v>53</v>
      </c>
      <c r="L12" s="116">
        <v>1.4681440443213296</v>
      </c>
    </row>
    <row r="13" spans="1:17" s="110" customFormat="1" ht="15" customHeight="1" x14ac:dyDescent="0.2">
      <c r="A13" s="120"/>
      <c r="B13" s="612" t="s">
        <v>107</v>
      </c>
      <c r="C13" s="612"/>
      <c r="E13" s="113">
        <v>58.907336773614539</v>
      </c>
      <c r="F13" s="115">
        <v>5251</v>
      </c>
      <c r="G13" s="114">
        <v>5487</v>
      </c>
      <c r="H13" s="114">
        <v>5493</v>
      </c>
      <c r="I13" s="114">
        <v>5521</v>
      </c>
      <c r="J13" s="140">
        <v>5394</v>
      </c>
      <c r="K13" s="114">
        <v>-143</v>
      </c>
      <c r="L13" s="116">
        <v>-2.6510938079347421</v>
      </c>
    </row>
    <row r="14" spans="1:17" s="110" customFormat="1" ht="22.5" customHeight="1" x14ac:dyDescent="0.2">
      <c r="A14" s="604" t="s">
        <v>186</v>
      </c>
      <c r="B14" s="605"/>
      <c r="C14" s="605"/>
      <c r="D14" s="606"/>
      <c r="E14" s="113">
        <v>14.965223244334755</v>
      </c>
      <c r="F14" s="115">
        <v>1334</v>
      </c>
      <c r="G14" s="114">
        <v>1370</v>
      </c>
      <c r="H14" s="114">
        <v>1401</v>
      </c>
      <c r="I14" s="114">
        <v>1454</v>
      </c>
      <c r="J14" s="140">
        <v>1360</v>
      </c>
      <c r="K14" s="114">
        <v>-26</v>
      </c>
      <c r="L14" s="116">
        <v>-1.911764705882353</v>
      </c>
    </row>
    <row r="15" spans="1:17" s="110" customFormat="1" ht="15" customHeight="1" x14ac:dyDescent="0.2">
      <c r="A15" s="120"/>
      <c r="B15" s="119"/>
      <c r="C15" s="258" t="s">
        <v>106</v>
      </c>
      <c r="E15" s="113">
        <v>46.251874062968518</v>
      </c>
      <c r="F15" s="115">
        <v>617</v>
      </c>
      <c r="G15" s="114">
        <v>622</v>
      </c>
      <c r="H15" s="114">
        <v>639</v>
      </c>
      <c r="I15" s="114">
        <v>680</v>
      </c>
      <c r="J15" s="140">
        <v>644</v>
      </c>
      <c r="K15" s="114">
        <v>-27</v>
      </c>
      <c r="L15" s="116">
        <v>-4.1925465838509313</v>
      </c>
    </row>
    <row r="16" spans="1:17" s="110" customFormat="1" ht="15" customHeight="1" x14ac:dyDescent="0.2">
      <c r="A16" s="120"/>
      <c r="B16" s="119"/>
      <c r="C16" s="258" t="s">
        <v>107</v>
      </c>
      <c r="E16" s="113">
        <v>53.748125937031482</v>
      </c>
      <c r="F16" s="115">
        <v>717</v>
      </c>
      <c r="G16" s="114">
        <v>748</v>
      </c>
      <c r="H16" s="114">
        <v>762</v>
      </c>
      <c r="I16" s="114">
        <v>774</v>
      </c>
      <c r="J16" s="140">
        <v>716</v>
      </c>
      <c r="K16" s="114">
        <v>1</v>
      </c>
      <c r="L16" s="116">
        <v>0.13966480446927373</v>
      </c>
    </row>
    <row r="17" spans="1:12" s="110" customFormat="1" ht="15" customHeight="1" x14ac:dyDescent="0.2">
      <c r="A17" s="120"/>
      <c r="B17" s="121" t="s">
        <v>109</v>
      </c>
      <c r="C17" s="258"/>
      <c r="E17" s="113">
        <v>49.394211352927975</v>
      </c>
      <c r="F17" s="115">
        <v>4403</v>
      </c>
      <c r="G17" s="114">
        <v>4544</v>
      </c>
      <c r="H17" s="114">
        <v>4549</v>
      </c>
      <c r="I17" s="114">
        <v>4633</v>
      </c>
      <c r="J17" s="140">
        <v>4540</v>
      </c>
      <c r="K17" s="114">
        <v>-137</v>
      </c>
      <c r="L17" s="116">
        <v>-3.0176211453744495</v>
      </c>
    </row>
    <row r="18" spans="1:12" s="110" customFormat="1" ht="15" customHeight="1" x14ac:dyDescent="0.2">
      <c r="A18" s="120"/>
      <c r="B18" s="119"/>
      <c r="C18" s="258" t="s">
        <v>106</v>
      </c>
      <c r="E18" s="113">
        <v>37.746990688167159</v>
      </c>
      <c r="F18" s="115">
        <v>1662</v>
      </c>
      <c r="G18" s="114">
        <v>1658</v>
      </c>
      <c r="H18" s="114">
        <v>1649</v>
      </c>
      <c r="I18" s="114">
        <v>1694</v>
      </c>
      <c r="J18" s="140">
        <v>1640</v>
      </c>
      <c r="K18" s="114">
        <v>22</v>
      </c>
      <c r="L18" s="116">
        <v>1.3414634146341464</v>
      </c>
    </row>
    <row r="19" spans="1:12" s="110" customFormat="1" ht="15" customHeight="1" x14ac:dyDescent="0.2">
      <c r="A19" s="120"/>
      <c r="B19" s="119"/>
      <c r="C19" s="258" t="s">
        <v>107</v>
      </c>
      <c r="E19" s="113">
        <v>62.253009311832841</v>
      </c>
      <c r="F19" s="115">
        <v>2741</v>
      </c>
      <c r="G19" s="114">
        <v>2886</v>
      </c>
      <c r="H19" s="114">
        <v>2900</v>
      </c>
      <c r="I19" s="114">
        <v>2939</v>
      </c>
      <c r="J19" s="140">
        <v>2900</v>
      </c>
      <c r="K19" s="114">
        <v>-159</v>
      </c>
      <c r="L19" s="116">
        <v>-5.4827586206896548</v>
      </c>
    </row>
    <row r="20" spans="1:12" s="110" customFormat="1" ht="15" customHeight="1" x14ac:dyDescent="0.2">
      <c r="A20" s="120"/>
      <c r="B20" s="121" t="s">
        <v>110</v>
      </c>
      <c r="C20" s="258"/>
      <c r="E20" s="113">
        <v>19.183307157280684</v>
      </c>
      <c r="F20" s="115">
        <v>1710</v>
      </c>
      <c r="G20" s="114">
        <v>1716</v>
      </c>
      <c r="H20" s="114">
        <v>1724</v>
      </c>
      <c r="I20" s="114">
        <v>1722</v>
      </c>
      <c r="J20" s="140">
        <v>1697</v>
      </c>
      <c r="K20" s="114">
        <v>13</v>
      </c>
      <c r="L20" s="116">
        <v>0.76605774896876844</v>
      </c>
    </row>
    <row r="21" spans="1:12" s="110" customFormat="1" ht="15" customHeight="1" x14ac:dyDescent="0.2">
      <c r="A21" s="120"/>
      <c r="B21" s="119"/>
      <c r="C21" s="258" t="s">
        <v>106</v>
      </c>
      <c r="E21" s="113">
        <v>36.432748538011694</v>
      </c>
      <c r="F21" s="115">
        <v>623</v>
      </c>
      <c r="G21" s="114">
        <v>597</v>
      </c>
      <c r="H21" s="114">
        <v>603</v>
      </c>
      <c r="I21" s="114">
        <v>607</v>
      </c>
      <c r="J21" s="140">
        <v>597</v>
      </c>
      <c r="K21" s="114">
        <v>26</v>
      </c>
      <c r="L21" s="116">
        <v>4.3551088777219427</v>
      </c>
    </row>
    <row r="22" spans="1:12" s="110" customFormat="1" ht="15" customHeight="1" x14ac:dyDescent="0.2">
      <c r="A22" s="120"/>
      <c r="B22" s="119"/>
      <c r="C22" s="258" t="s">
        <v>107</v>
      </c>
      <c r="E22" s="113">
        <v>63.567251461988306</v>
      </c>
      <c r="F22" s="115">
        <v>1087</v>
      </c>
      <c r="G22" s="114">
        <v>1119</v>
      </c>
      <c r="H22" s="114">
        <v>1121</v>
      </c>
      <c r="I22" s="114">
        <v>1115</v>
      </c>
      <c r="J22" s="140">
        <v>1100</v>
      </c>
      <c r="K22" s="114">
        <v>-13</v>
      </c>
      <c r="L22" s="116">
        <v>-1.1818181818181819</v>
      </c>
    </row>
    <row r="23" spans="1:12" s="110" customFormat="1" ht="15" customHeight="1" x14ac:dyDescent="0.2">
      <c r="A23" s="120"/>
      <c r="B23" s="121" t="s">
        <v>111</v>
      </c>
      <c r="C23" s="258"/>
      <c r="E23" s="113">
        <v>16.457258245456586</v>
      </c>
      <c r="F23" s="115">
        <v>1467</v>
      </c>
      <c r="G23" s="114">
        <v>1492</v>
      </c>
      <c r="H23" s="114">
        <v>1465</v>
      </c>
      <c r="I23" s="114">
        <v>1445</v>
      </c>
      <c r="J23" s="140">
        <v>1407</v>
      </c>
      <c r="K23" s="114">
        <v>60</v>
      </c>
      <c r="L23" s="116">
        <v>4.2643923240938166</v>
      </c>
    </row>
    <row r="24" spans="1:12" s="110" customFormat="1" ht="15" customHeight="1" x14ac:dyDescent="0.2">
      <c r="A24" s="120"/>
      <c r="B24" s="119"/>
      <c r="C24" s="258" t="s">
        <v>106</v>
      </c>
      <c r="E24" s="113">
        <v>51.874573960463529</v>
      </c>
      <c r="F24" s="115">
        <v>761</v>
      </c>
      <c r="G24" s="114">
        <v>758</v>
      </c>
      <c r="H24" s="114">
        <v>755</v>
      </c>
      <c r="I24" s="114">
        <v>752</v>
      </c>
      <c r="J24" s="140">
        <v>729</v>
      </c>
      <c r="K24" s="114">
        <v>32</v>
      </c>
      <c r="L24" s="116">
        <v>4.3895747599451305</v>
      </c>
    </row>
    <row r="25" spans="1:12" s="110" customFormat="1" ht="15" customHeight="1" x14ac:dyDescent="0.2">
      <c r="A25" s="120"/>
      <c r="B25" s="119"/>
      <c r="C25" s="258" t="s">
        <v>107</v>
      </c>
      <c r="E25" s="113">
        <v>48.125426039536471</v>
      </c>
      <c r="F25" s="115">
        <v>706</v>
      </c>
      <c r="G25" s="114">
        <v>734</v>
      </c>
      <c r="H25" s="114">
        <v>710</v>
      </c>
      <c r="I25" s="114">
        <v>693</v>
      </c>
      <c r="J25" s="140">
        <v>678</v>
      </c>
      <c r="K25" s="114">
        <v>28</v>
      </c>
      <c r="L25" s="116">
        <v>4.1297935103244834</v>
      </c>
    </row>
    <row r="26" spans="1:12" s="110" customFormat="1" ht="15" customHeight="1" x14ac:dyDescent="0.2">
      <c r="A26" s="120"/>
      <c r="C26" s="121" t="s">
        <v>187</v>
      </c>
      <c r="D26" s="110" t="s">
        <v>188</v>
      </c>
      <c r="E26" s="113">
        <v>1.5369082342382769</v>
      </c>
      <c r="F26" s="115">
        <v>137</v>
      </c>
      <c r="G26" s="114">
        <v>134</v>
      </c>
      <c r="H26" s="114">
        <v>134</v>
      </c>
      <c r="I26" s="114">
        <v>113</v>
      </c>
      <c r="J26" s="140">
        <v>108</v>
      </c>
      <c r="K26" s="114">
        <v>29</v>
      </c>
      <c r="L26" s="116">
        <v>26.851851851851851</v>
      </c>
    </row>
    <row r="27" spans="1:12" s="110" customFormat="1" ht="15" customHeight="1" x14ac:dyDescent="0.2">
      <c r="A27" s="120"/>
      <c r="B27" s="119"/>
      <c r="D27" s="259" t="s">
        <v>106</v>
      </c>
      <c r="E27" s="113">
        <v>47.445255474452551</v>
      </c>
      <c r="F27" s="115">
        <v>65</v>
      </c>
      <c r="G27" s="114">
        <v>58</v>
      </c>
      <c r="H27" s="114">
        <v>62</v>
      </c>
      <c r="I27" s="114">
        <v>52</v>
      </c>
      <c r="J27" s="140">
        <v>50</v>
      </c>
      <c r="K27" s="114">
        <v>15</v>
      </c>
      <c r="L27" s="116">
        <v>30</v>
      </c>
    </row>
    <row r="28" spans="1:12" s="110" customFormat="1" ht="15" customHeight="1" x14ac:dyDescent="0.2">
      <c r="A28" s="120"/>
      <c r="B28" s="119"/>
      <c r="D28" s="259" t="s">
        <v>107</v>
      </c>
      <c r="E28" s="113">
        <v>52.554744525547449</v>
      </c>
      <c r="F28" s="115">
        <v>72</v>
      </c>
      <c r="G28" s="114">
        <v>76</v>
      </c>
      <c r="H28" s="114">
        <v>72</v>
      </c>
      <c r="I28" s="114">
        <v>61</v>
      </c>
      <c r="J28" s="140">
        <v>58</v>
      </c>
      <c r="K28" s="114">
        <v>14</v>
      </c>
      <c r="L28" s="116">
        <v>24.137931034482758</v>
      </c>
    </row>
    <row r="29" spans="1:12" s="110" customFormat="1" ht="24" customHeight="1" x14ac:dyDescent="0.2">
      <c r="A29" s="604" t="s">
        <v>189</v>
      </c>
      <c r="B29" s="605"/>
      <c r="C29" s="605"/>
      <c r="D29" s="606"/>
      <c r="E29" s="113">
        <v>82.106798294817139</v>
      </c>
      <c r="F29" s="115">
        <v>7319</v>
      </c>
      <c r="G29" s="114">
        <v>7534</v>
      </c>
      <c r="H29" s="114">
        <v>7574</v>
      </c>
      <c r="I29" s="114">
        <v>7656</v>
      </c>
      <c r="J29" s="140">
        <v>7473</v>
      </c>
      <c r="K29" s="114">
        <v>-154</v>
      </c>
      <c r="L29" s="116">
        <v>-2.0607520406797804</v>
      </c>
    </row>
    <row r="30" spans="1:12" s="110" customFormat="1" ht="15" customHeight="1" x14ac:dyDescent="0.2">
      <c r="A30" s="120"/>
      <c r="B30" s="119"/>
      <c r="C30" s="258" t="s">
        <v>106</v>
      </c>
      <c r="E30" s="113">
        <v>39.390627134854491</v>
      </c>
      <c r="F30" s="115">
        <v>2883</v>
      </c>
      <c r="G30" s="114">
        <v>2916</v>
      </c>
      <c r="H30" s="114">
        <v>2937</v>
      </c>
      <c r="I30" s="114">
        <v>3012</v>
      </c>
      <c r="J30" s="140">
        <v>2927</v>
      </c>
      <c r="K30" s="114">
        <v>-44</v>
      </c>
      <c r="L30" s="116">
        <v>-1.5032456440040998</v>
      </c>
    </row>
    <row r="31" spans="1:12" s="110" customFormat="1" ht="15" customHeight="1" x14ac:dyDescent="0.2">
      <c r="A31" s="120"/>
      <c r="B31" s="119"/>
      <c r="C31" s="258" t="s">
        <v>107</v>
      </c>
      <c r="E31" s="113">
        <v>60.609372865145509</v>
      </c>
      <c r="F31" s="115">
        <v>4436</v>
      </c>
      <c r="G31" s="114">
        <v>4618</v>
      </c>
      <c r="H31" s="114">
        <v>4637</v>
      </c>
      <c r="I31" s="114">
        <v>4644</v>
      </c>
      <c r="J31" s="140">
        <v>4546</v>
      </c>
      <c r="K31" s="114">
        <v>-110</v>
      </c>
      <c r="L31" s="116">
        <v>-2.419709634843819</v>
      </c>
    </row>
    <row r="32" spans="1:12" s="110" customFormat="1" ht="15" customHeight="1" x14ac:dyDescent="0.2">
      <c r="A32" s="120"/>
      <c r="B32" s="119" t="s">
        <v>117</v>
      </c>
      <c r="C32" s="258"/>
      <c r="E32" s="113">
        <v>17.736145389275297</v>
      </c>
      <c r="F32" s="114">
        <v>1581</v>
      </c>
      <c r="G32" s="114">
        <v>1570</v>
      </c>
      <c r="H32" s="114">
        <v>1552</v>
      </c>
      <c r="I32" s="114">
        <v>1581</v>
      </c>
      <c r="J32" s="140">
        <v>1512</v>
      </c>
      <c r="K32" s="114">
        <v>69</v>
      </c>
      <c r="L32" s="116">
        <v>4.5634920634920633</v>
      </c>
    </row>
    <row r="33" spans="1:12" s="110" customFormat="1" ht="15" customHeight="1" x14ac:dyDescent="0.2">
      <c r="A33" s="120"/>
      <c r="B33" s="119"/>
      <c r="C33" s="258" t="s">
        <v>106</v>
      </c>
      <c r="E33" s="113">
        <v>48.893105629348511</v>
      </c>
      <c r="F33" s="114">
        <v>773</v>
      </c>
      <c r="G33" s="114">
        <v>714</v>
      </c>
      <c r="H33" s="114">
        <v>704</v>
      </c>
      <c r="I33" s="114">
        <v>714</v>
      </c>
      <c r="J33" s="140">
        <v>675</v>
      </c>
      <c r="K33" s="114">
        <v>98</v>
      </c>
      <c r="L33" s="116">
        <v>14.518518518518519</v>
      </c>
    </row>
    <row r="34" spans="1:12" s="110" customFormat="1" ht="15" customHeight="1" x14ac:dyDescent="0.2">
      <c r="A34" s="120"/>
      <c r="B34" s="119"/>
      <c r="C34" s="258" t="s">
        <v>107</v>
      </c>
      <c r="E34" s="113">
        <v>51.106894370651489</v>
      </c>
      <c r="F34" s="114">
        <v>808</v>
      </c>
      <c r="G34" s="114">
        <v>856</v>
      </c>
      <c r="H34" s="114">
        <v>848</v>
      </c>
      <c r="I34" s="114">
        <v>867</v>
      </c>
      <c r="J34" s="140">
        <v>837</v>
      </c>
      <c r="K34" s="114">
        <v>-29</v>
      </c>
      <c r="L34" s="116">
        <v>-3.4647550776583036</v>
      </c>
    </row>
    <row r="35" spans="1:12" s="110" customFormat="1" ht="24" customHeight="1" x14ac:dyDescent="0.2">
      <c r="A35" s="604" t="s">
        <v>192</v>
      </c>
      <c r="B35" s="605"/>
      <c r="C35" s="605"/>
      <c r="D35" s="606"/>
      <c r="E35" s="113">
        <v>22.234687009199014</v>
      </c>
      <c r="F35" s="114">
        <v>1982</v>
      </c>
      <c r="G35" s="114">
        <v>1968</v>
      </c>
      <c r="H35" s="114">
        <v>2035</v>
      </c>
      <c r="I35" s="114">
        <v>2050</v>
      </c>
      <c r="J35" s="114">
        <v>1896</v>
      </c>
      <c r="K35" s="318">
        <v>86</v>
      </c>
      <c r="L35" s="319">
        <v>4.5358649789029535</v>
      </c>
    </row>
    <row r="36" spans="1:12" s="110" customFormat="1" ht="15" customHeight="1" x14ac:dyDescent="0.2">
      <c r="A36" s="120"/>
      <c r="B36" s="119"/>
      <c r="C36" s="258" t="s">
        <v>106</v>
      </c>
      <c r="E36" s="113">
        <v>44.500504540867809</v>
      </c>
      <c r="F36" s="114">
        <v>882</v>
      </c>
      <c r="G36" s="114">
        <v>852</v>
      </c>
      <c r="H36" s="114">
        <v>878</v>
      </c>
      <c r="I36" s="114">
        <v>904</v>
      </c>
      <c r="J36" s="114">
        <v>820</v>
      </c>
      <c r="K36" s="318">
        <v>62</v>
      </c>
      <c r="L36" s="116">
        <v>7.5609756097560972</v>
      </c>
    </row>
    <row r="37" spans="1:12" s="110" customFormat="1" ht="15" customHeight="1" x14ac:dyDescent="0.2">
      <c r="A37" s="120"/>
      <c r="B37" s="119"/>
      <c r="C37" s="258" t="s">
        <v>107</v>
      </c>
      <c r="E37" s="113">
        <v>55.499495459132191</v>
      </c>
      <c r="F37" s="114">
        <v>1100</v>
      </c>
      <c r="G37" s="114">
        <v>1116</v>
      </c>
      <c r="H37" s="114">
        <v>1157</v>
      </c>
      <c r="I37" s="114">
        <v>1146</v>
      </c>
      <c r="J37" s="140">
        <v>1076</v>
      </c>
      <c r="K37" s="114">
        <v>24</v>
      </c>
      <c r="L37" s="116">
        <v>2.2304832713754648</v>
      </c>
    </row>
    <row r="38" spans="1:12" s="110" customFormat="1" ht="15" customHeight="1" x14ac:dyDescent="0.2">
      <c r="A38" s="120"/>
      <c r="B38" s="119" t="s">
        <v>328</v>
      </c>
      <c r="C38" s="258"/>
      <c r="E38" s="113">
        <v>55.429661207089971</v>
      </c>
      <c r="F38" s="114">
        <v>4941</v>
      </c>
      <c r="G38" s="114">
        <v>5070</v>
      </c>
      <c r="H38" s="114">
        <v>5034</v>
      </c>
      <c r="I38" s="114">
        <v>5070</v>
      </c>
      <c r="J38" s="140">
        <v>4980</v>
      </c>
      <c r="K38" s="114">
        <v>-39</v>
      </c>
      <c r="L38" s="116">
        <v>-0.7831325301204819</v>
      </c>
    </row>
    <row r="39" spans="1:12" s="110" customFormat="1" ht="15" customHeight="1" x14ac:dyDescent="0.2">
      <c r="A39" s="120"/>
      <c r="B39" s="119"/>
      <c r="C39" s="258" t="s">
        <v>106</v>
      </c>
      <c r="E39" s="113">
        <v>41.226472374013355</v>
      </c>
      <c r="F39" s="115">
        <v>2037</v>
      </c>
      <c r="G39" s="114">
        <v>2036</v>
      </c>
      <c r="H39" s="114">
        <v>2025</v>
      </c>
      <c r="I39" s="114">
        <v>2067</v>
      </c>
      <c r="J39" s="140">
        <v>2015</v>
      </c>
      <c r="K39" s="114">
        <v>22</v>
      </c>
      <c r="L39" s="116">
        <v>1.0918114143920596</v>
      </c>
    </row>
    <row r="40" spans="1:12" s="110" customFormat="1" ht="15" customHeight="1" x14ac:dyDescent="0.2">
      <c r="A40" s="120"/>
      <c r="B40" s="119"/>
      <c r="C40" s="258" t="s">
        <v>107</v>
      </c>
      <c r="E40" s="113">
        <v>58.773527625986645</v>
      </c>
      <c r="F40" s="115">
        <v>2904</v>
      </c>
      <c r="G40" s="114">
        <v>3034</v>
      </c>
      <c r="H40" s="114">
        <v>3009</v>
      </c>
      <c r="I40" s="114">
        <v>3003</v>
      </c>
      <c r="J40" s="140">
        <v>2965</v>
      </c>
      <c r="K40" s="114">
        <v>-61</v>
      </c>
      <c r="L40" s="116">
        <v>-2.057335581787521</v>
      </c>
    </row>
    <row r="41" spans="1:12" s="110" customFormat="1" ht="15" customHeight="1" x14ac:dyDescent="0.2">
      <c r="A41" s="120"/>
      <c r="B41" s="320" t="s">
        <v>516</v>
      </c>
      <c r="C41" s="258"/>
      <c r="E41" s="113">
        <v>5.9344850796499884</v>
      </c>
      <c r="F41" s="115">
        <v>529</v>
      </c>
      <c r="G41" s="114">
        <v>536</v>
      </c>
      <c r="H41" s="114">
        <v>526</v>
      </c>
      <c r="I41" s="114">
        <v>528</v>
      </c>
      <c r="J41" s="140">
        <v>514</v>
      </c>
      <c r="K41" s="114">
        <v>15</v>
      </c>
      <c r="L41" s="116">
        <v>2.9182879377431905</v>
      </c>
    </row>
    <row r="42" spans="1:12" s="110" customFormat="1" ht="15" customHeight="1" x14ac:dyDescent="0.2">
      <c r="A42" s="120"/>
      <c r="B42" s="119"/>
      <c r="C42" s="268" t="s">
        <v>106</v>
      </c>
      <c r="D42" s="182"/>
      <c r="E42" s="113">
        <v>43.667296786389414</v>
      </c>
      <c r="F42" s="115">
        <v>231</v>
      </c>
      <c r="G42" s="114">
        <v>238</v>
      </c>
      <c r="H42" s="114">
        <v>234</v>
      </c>
      <c r="I42" s="114">
        <v>237</v>
      </c>
      <c r="J42" s="140">
        <v>236</v>
      </c>
      <c r="K42" s="114">
        <v>-5</v>
      </c>
      <c r="L42" s="116">
        <v>-2.1186440677966103</v>
      </c>
    </row>
    <row r="43" spans="1:12" s="110" customFormat="1" ht="15" customHeight="1" x14ac:dyDescent="0.2">
      <c r="A43" s="120"/>
      <c r="B43" s="119"/>
      <c r="C43" s="268" t="s">
        <v>107</v>
      </c>
      <c r="D43" s="182"/>
      <c r="E43" s="113">
        <v>56.332703213610586</v>
      </c>
      <c r="F43" s="115">
        <v>298</v>
      </c>
      <c r="G43" s="114">
        <v>298</v>
      </c>
      <c r="H43" s="114">
        <v>292</v>
      </c>
      <c r="I43" s="114">
        <v>291</v>
      </c>
      <c r="J43" s="140">
        <v>278</v>
      </c>
      <c r="K43" s="114">
        <v>20</v>
      </c>
      <c r="L43" s="116">
        <v>7.1942446043165464</v>
      </c>
    </row>
    <row r="44" spans="1:12" s="110" customFormat="1" ht="15" customHeight="1" x14ac:dyDescent="0.2">
      <c r="A44" s="120"/>
      <c r="B44" s="119" t="s">
        <v>205</v>
      </c>
      <c r="C44" s="268"/>
      <c r="D44" s="182"/>
      <c r="E44" s="113">
        <v>16.401166704061026</v>
      </c>
      <c r="F44" s="115">
        <v>1462</v>
      </c>
      <c r="G44" s="114">
        <v>1548</v>
      </c>
      <c r="H44" s="114">
        <v>1544</v>
      </c>
      <c r="I44" s="114">
        <v>1606</v>
      </c>
      <c r="J44" s="140">
        <v>1614</v>
      </c>
      <c r="K44" s="114">
        <v>-152</v>
      </c>
      <c r="L44" s="116">
        <v>-9.4175960346964072</v>
      </c>
    </row>
    <row r="45" spans="1:12" s="110" customFormat="1" ht="15" customHeight="1" x14ac:dyDescent="0.2">
      <c r="A45" s="120"/>
      <c r="B45" s="119"/>
      <c r="C45" s="268" t="s">
        <v>106</v>
      </c>
      <c r="D45" s="182"/>
      <c r="E45" s="113">
        <v>35.088919288645691</v>
      </c>
      <c r="F45" s="115">
        <v>513</v>
      </c>
      <c r="G45" s="114">
        <v>509</v>
      </c>
      <c r="H45" s="114">
        <v>509</v>
      </c>
      <c r="I45" s="114">
        <v>525</v>
      </c>
      <c r="J45" s="140">
        <v>539</v>
      </c>
      <c r="K45" s="114">
        <v>-26</v>
      </c>
      <c r="L45" s="116">
        <v>-4.8237476808905377</v>
      </c>
    </row>
    <row r="46" spans="1:12" s="110" customFormat="1" ht="15" customHeight="1" x14ac:dyDescent="0.2">
      <c r="A46" s="123"/>
      <c r="B46" s="124"/>
      <c r="C46" s="260" t="s">
        <v>107</v>
      </c>
      <c r="D46" s="261"/>
      <c r="E46" s="125">
        <v>64.911080711354316</v>
      </c>
      <c r="F46" s="143">
        <v>949</v>
      </c>
      <c r="G46" s="144">
        <v>1039</v>
      </c>
      <c r="H46" s="144">
        <v>1035</v>
      </c>
      <c r="I46" s="144">
        <v>1081</v>
      </c>
      <c r="J46" s="145">
        <v>1075</v>
      </c>
      <c r="K46" s="144">
        <v>-126</v>
      </c>
      <c r="L46" s="146">
        <v>-11.720930232558139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8914</v>
      </c>
      <c r="E11" s="114">
        <v>9122</v>
      </c>
      <c r="F11" s="114">
        <v>9139</v>
      </c>
      <c r="G11" s="114">
        <v>9254</v>
      </c>
      <c r="H11" s="140">
        <v>9004</v>
      </c>
      <c r="I11" s="115">
        <v>-90</v>
      </c>
      <c r="J11" s="116">
        <v>-0.99955575299866728</v>
      </c>
    </row>
    <row r="12" spans="1:15" s="110" customFormat="1" ht="24.95" customHeight="1" x14ac:dyDescent="0.2">
      <c r="A12" s="193" t="s">
        <v>132</v>
      </c>
      <c r="B12" s="194" t="s">
        <v>133</v>
      </c>
      <c r="C12" s="113">
        <v>1.1779223693067085</v>
      </c>
      <c r="D12" s="115">
        <v>105</v>
      </c>
      <c r="E12" s="114">
        <v>100</v>
      </c>
      <c r="F12" s="114">
        <v>85</v>
      </c>
      <c r="G12" s="114">
        <v>91</v>
      </c>
      <c r="H12" s="140">
        <v>94</v>
      </c>
      <c r="I12" s="115">
        <v>11</v>
      </c>
      <c r="J12" s="116">
        <v>11.702127659574469</v>
      </c>
    </row>
    <row r="13" spans="1:15" s="110" customFormat="1" ht="24.95" customHeight="1" x14ac:dyDescent="0.2">
      <c r="A13" s="193" t="s">
        <v>134</v>
      </c>
      <c r="B13" s="199" t="s">
        <v>214</v>
      </c>
      <c r="C13" s="113">
        <v>0.48238725600179494</v>
      </c>
      <c r="D13" s="115">
        <v>43</v>
      </c>
      <c r="E13" s="114">
        <v>41</v>
      </c>
      <c r="F13" s="114">
        <v>41</v>
      </c>
      <c r="G13" s="114">
        <v>41</v>
      </c>
      <c r="H13" s="140">
        <v>40</v>
      </c>
      <c r="I13" s="115">
        <v>3</v>
      </c>
      <c r="J13" s="116">
        <v>7.5</v>
      </c>
    </row>
    <row r="14" spans="1:15" s="287" customFormat="1" ht="24.95" customHeight="1" x14ac:dyDescent="0.2">
      <c r="A14" s="193" t="s">
        <v>215</v>
      </c>
      <c r="B14" s="199" t="s">
        <v>137</v>
      </c>
      <c r="C14" s="113">
        <v>17.253758133273504</v>
      </c>
      <c r="D14" s="115">
        <v>1538</v>
      </c>
      <c r="E14" s="114">
        <v>1486</v>
      </c>
      <c r="F14" s="114">
        <v>1509</v>
      </c>
      <c r="G14" s="114">
        <v>1555</v>
      </c>
      <c r="H14" s="140">
        <v>1551</v>
      </c>
      <c r="I14" s="115">
        <v>-13</v>
      </c>
      <c r="J14" s="116">
        <v>-0.83816892327530623</v>
      </c>
      <c r="K14" s="110"/>
      <c r="L14" s="110"/>
      <c r="M14" s="110"/>
      <c r="N14" s="110"/>
      <c r="O14" s="110"/>
    </row>
    <row r="15" spans="1:15" s="110" customFormat="1" ht="24.95" customHeight="1" x14ac:dyDescent="0.2">
      <c r="A15" s="193" t="s">
        <v>216</v>
      </c>
      <c r="B15" s="199" t="s">
        <v>217</v>
      </c>
      <c r="C15" s="113">
        <v>4.0946825218757015</v>
      </c>
      <c r="D15" s="115">
        <v>365</v>
      </c>
      <c r="E15" s="114">
        <v>383</v>
      </c>
      <c r="F15" s="114">
        <v>367</v>
      </c>
      <c r="G15" s="114">
        <v>366</v>
      </c>
      <c r="H15" s="140">
        <v>365</v>
      </c>
      <c r="I15" s="115">
        <v>0</v>
      </c>
      <c r="J15" s="116">
        <v>0</v>
      </c>
    </row>
    <row r="16" spans="1:15" s="287" customFormat="1" ht="24.95" customHeight="1" x14ac:dyDescent="0.2">
      <c r="A16" s="193" t="s">
        <v>218</v>
      </c>
      <c r="B16" s="199" t="s">
        <v>141</v>
      </c>
      <c r="C16" s="113">
        <v>6.0242315458828806</v>
      </c>
      <c r="D16" s="115">
        <v>537</v>
      </c>
      <c r="E16" s="114">
        <v>557</v>
      </c>
      <c r="F16" s="114">
        <v>580</v>
      </c>
      <c r="G16" s="114">
        <v>583</v>
      </c>
      <c r="H16" s="140">
        <v>584</v>
      </c>
      <c r="I16" s="115">
        <v>-47</v>
      </c>
      <c r="J16" s="116">
        <v>-8.0479452054794525</v>
      </c>
      <c r="K16" s="110"/>
      <c r="L16" s="110"/>
      <c r="M16" s="110"/>
      <c r="N16" s="110"/>
      <c r="O16" s="110"/>
    </row>
    <row r="17" spans="1:15" s="110" customFormat="1" ht="24.95" customHeight="1" x14ac:dyDescent="0.2">
      <c r="A17" s="193" t="s">
        <v>142</v>
      </c>
      <c r="B17" s="199" t="s">
        <v>220</v>
      </c>
      <c r="C17" s="113">
        <v>7.1348440655149208</v>
      </c>
      <c r="D17" s="115">
        <v>636</v>
      </c>
      <c r="E17" s="114">
        <v>546</v>
      </c>
      <c r="F17" s="114">
        <v>562</v>
      </c>
      <c r="G17" s="114">
        <v>606</v>
      </c>
      <c r="H17" s="140">
        <v>602</v>
      </c>
      <c r="I17" s="115">
        <v>34</v>
      </c>
      <c r="J17" s="116">
        <v>5.6478405315614619</v>
      </c>
    </row>
    <row r="18" spans="1:15" s="287" customFormat="1" ht="24.95" customHeight="1" x14ac:dyDescent="0.2">
      <c r="A18" s="201" t="s">
        <v>144</v>
      </c>
      <c r="B18" s="202" t="s">
        <v>145</v>
      </c>
      <c r="C18" s="113">
        <v>4.9584922593672873</v>
      </c>
      <c r="D18" s="115">
        <v>442</v>
      </c>
      <c r="E18" s="114">
        <v>446</v>
      </c>
      <c r="F18" s="114">
        <v>439</v>
      </c>
      <c r="G18" s="114">
        <v>445</v>
      </c>
      <c r="H18" s="140">
        <v>451</v>
      </c>
      <c r="I18" s="115">
        <v>-9</v>
      </c>
      <c r="J18" s="116">
        <v>-1.9955654101995566</v>
      </c>
      <c r="K18" s="110"/>
      <c r="L18" s="110"/>
      <c r="M18" s="110"/>
      <c r="N18" s="110"/>
      <c r="O18" s="110"/>
    </row>
    <row r="19" spans="1:15" s="110" customFormat="1" ht="24.95" customHeight="1" x14ac:dyDescent="0.2">
      <c r="A19" s="193" t="s">
        <v>146</v>
      </c>
      <c r="B19" s="199" t="s">
        <v>147</v>
      </c>
      <c r="C19" s="113">
        <v>15.324209109266322</v>
      </c>
      <c r="D19" s="115">
        <v>1366</v>
      </c>
      <c r="E19" s="114">
        <v>1407</v>
      </c>
      <c r="F19" s="114">
        <v>1390</v>
      </c>
      <c r="G19" s="114">
        <v>1418</v>
      </c>
      <c r="H19" s="140">
        <v>1381</v>
      </c>
      <c r="I19" s="115">
        <v>-15</v>
      </c>
      <c r="J19" s="116">
        <v>-1.0861694424330195</v>
      </c>
    </row>
    <row r="20" spans="1:15" s="287" customFormat="1" ht="24.95" customHeight="1" x14ac:dyDescent="0.2">
      <c r="A20" s="193" t="s">
        <v>148</v>
      </c>
      <c r="B20" s="199" t="s">
        <v>149</v>
      </c>
      <c r="C20" s="113">
        <v>4.3751402288534891</v>
      </c>
      <c r="D20" s="115">
        <v>390</v>
      </c>
      <c r="E20" s="114">
        <v>398</v>
      </c>
      <c r="F20" s="114">
        <v>380</v>
      </c>
      <c r="G20" s="114">
        <v>392</v>
      </c>
      <c r="H20" s="140">
        <v>398</v>
      </c>
      <c r="I20" s="115">
        <v>-8</v>
      </c>
      <c r="J20" s="116">
        <v>-2.0100502512562812</v>
      </c>
      <c r="K20" s="110"/>
      <c r="L20" s="110"/>
      <c r="M20" s="110"/>
      <c r="N20" s="110"/>
      <c r="O20" s="110"/>
    </row>
    <row r="21" spans="1:15" s="110" customFormat="1" ht="24.95" customHeight="1" x14ac:dyDescent="0.2">
      <c r="A21" s="201" t="s">
        <v>150</v>
      </c>
      <c r="B21" s="202" t="s">
        <v>151</v>
      </c>
      <c r="C21" s="113">
        <v>11.341709670181737</v>
      </c>
      <c r="D21" s="115">
        <v>1011</v>
      </c>
      <c r="E21" s="114">
        <v>1116</v>
      </c>
      <c r="F21" s="114">
        <v>1131</v>
      </c>
      <c r="G21" s="114">
        <v>1126</v>
      </c>
      <c r="H21" s="140">
        <v>1028</v>
      </c>
      <c r="I21" s="115">
        <v>-17</v>
      </c>
      <c r="J21" s="116">
        <v>-1.6536964980544746</v>
      </c>
    </row>
    <row r="22" spans="1:15" s="110" customFormat="1" ht="24.95" customHeight="1" x14ac:dyDescent="0.2">
      <c r="A22" s="201" t="s">
        <v>152</v>
      </c>
      <c r="B22" s="199" t="s">
        <v>153</v>
      </c>
      <c r="C22" s="113">
        <v>0.57213372223468706</v>
      </c>
      <c r="D22" s="115">
        <v>51</v>
      </c>
      <c r="E22" s="114">
        <v>49</v>
      </c>
      <c r="F22" s="114">
        <v>52</v>
      </c>
      <c r="G22" s="114">
        <v>56</v>
      </c>
      <c r="H22" s="140">
        <v>55</v>
      </c>
      <c r="I22" s="115">
        <v>-4</v>
      </c>
      <c r="J22" s="116">
        <v>-7.2727272727272725</v>
      </c>
    </row>
    <row r="23" spans="1:15" s="110" customFormat="1" ht="24.95" customHeight="1" x14ac:dyDescent="0.2">
      <c r="A23" s="193" t="s">
        <v>154</v>
      </c>
      <c r="B23" s="199" t="s">
        <v>155</v>
      </c>
      <c r="C23" s="113">
        <v>0.60578864707202151</v>
      </c>
      <c r="D23" s="115">
        <v>54</v>
      </c>
      <c r="E23" s="114">
        <v>54</v>
      </c>
      <c r="F23" s="114">
        <v>56</v>
      </c>
      <c r="G23" s="114">
        <v>53</v>
      </c>
      <c r="H23" s="140">
        <v>48</v>
      </c>
      <c r="I23" s="115">
        <v>6</v>
      </c>
      <c r="J23" s="116">
        <v>12.5</v>
      </c>
    </row>
    <row r="24" spans="1:15" s="110" customFormat="1" ht="24.95" customHeight="1" x14ac:dyDescent="0.2">
      <c r="A24" s="193" t="s">
        <v>156</v>
      </c>
      <c r="B24" s="199" t="s">
        <v>221</v>
      </c>
      <c r="C24" s="113">
        <v>6.7870765088624632</v>
      </c>
      <c r="D24" s="115">
        <v>605</v>
      </c>
      <c r="E24" s="114">
        <v>608</v>
      </c>
      <c r="F24" s="114">
        <v>619</v>
      </c>
      <c r="G24" s="114">
        <v>634</v>
      </c>
      <c r="H24" s="140">
        <v>639</v>
      </c>
      <c r="I24" s="115">
        <v>-34</v>
      </c>
      <c r="J24" s="116">
        <v>-5.3208137715179973</v>
      </c>
    </row>
    <row r="25" spans="1:15" s="110" customFormat="1" ht="24.95" customHeight="1" x14ac:dyDescent="0.2">
      <c r="A25" s="193" t="s">
        <v>222</v>
      </c>
      <c r="B25" s="204" t="s">
        <v>159</v>
      </c>
      <c r="C25" s="113">
        <v>11.711913843392416</v>
      </c>
      <c r="D25" s="115">
        <v>1044</v>
      </c>
      <c r="E25" s="114">
        <v>1064</v>
      </c>
      <c r="F25" s="114">
        <v>1113</v>
      </c>
      <c r="G25" s="114">
        <v>1085</v>
      </c>
      <c r="H25" s="140">
        <v>1038</v>
      </c>
      <c r="I25" s="115">
        <v>6</v>
      </c>
      <c r="J25" s="116">
        <v>0.5780346820809249</v>
      </c>
    </row>
    <row r="26" spans="1:15" s="110" customFormat="1" ht="24.95" customHeight="1" x14ac:dyDescent="0.2">
      <c r="A26" s="201">
        <v>782.78300000000002</v>
      </c>
      <c r="B26" s="203" t="s">
        <v>160</v>
      </c>
      <c r="C26" s="113">
        <v>0.61700695535113304</v>
      </c>
      <c r="D26" s="115">
        <v>55</v>
      </c>
      <c r="E26" s="114">
        <v>86</v>
      </c>
      <c r="F26" s="114">
        <v>56</v>
      </c>
      <c r="G26" s="114">
        <v>50</v>
      </c>
      <c r="H26" s="140">
        <v>53</v>
      </c>
      <c r="I26" s="115">
        <v>2</v>
      </c>
      <c r="J26" s="116">
        <v>3.7735849056603774</v>
      </c>
    </row>
    <row r="27" spans="1:15" s="110" customFormat="1" ht="24.95" customHeight="1" x14ac:dyDescent="0.2">
      <c r="A27" s="193" t="s">
        <v>161</v>
      </c>
      <c r="B27" s="199" t="s">
        <v>162</v>
      </c>
      <c r="C27" s="113">
        <v>2.1875701144267445</v>
      </c>
      <c r="D27" s="115">
        <v>195</v>
      </c>
      <c r="E27" s="114">
        <v>197</v>
      </c>
      <c r="F27" s="114">
        <v>212</v>
      </c>
      <c r="G27" s="114">
        <v>228</v>
      </c>
      <c r="H27" s="140">
        <v>208</v>
      </c>
      <c r="I27" s="115">
        <v>-13</v>
      </c>
      <c r="J27" s="116">
        <v>-6.25</v>
      </c>
    </row>
    <row r="28" spans="1:15" s="110" customFormat="1" ht="24.95" customHeight="1" x14ac:dyDescent="0.2">
      <c r="A28" s="193" t="s">
        <v>163</v>
      </c>
      <c r="B28" s="199" t="s">
        <v>164</v>
      </c>
      <c r="C28" s="113">
        <v>1.4471617680053848</v>
      </c>
      <c r="D28" s="115">
        <v>129</v>
      </c>
      <c r="E28" s="114">
        <v>115</v>
      </c>
      <c r="F28" s="114">
        <v>108</v>
      </c>
      <c r="G28" s="114">
        <v>106</v>
      </c>
      <c r="H28" s="140">
        <v>110</v>
      </c>
      <c r="I28" s="115">
        <v>19</v>
      </c>
      <c r="J28" s="116">
        <v>17.272727272727273</v>
      </c>
    </row>
    <row r="29" spans="1:15" s="110" customFormat="1" ht="24.95" customHeight="1" x14ac:dyDescent="0.2">
      <c r="A29" s="193">
        <v>86</v>
      </c>
      <c r="B29" s="199" t="s">
        <v>165</v>
      </c>
      <c r="C29" s="113">
        <v>4.3751402288534891</v>
      </c>
      <c r="D29" s="115">
        <v>390</v>
      </c>
      <c r="E29" s="114">
        <v>390</v>
      </c>
      <c r="F29" s="114">
        <v>374</v>
      </c>
      <c r="G29" s="114">
        <v>392</v>
      </c>
      <c r="H29" s="140">
        <v>382</v>
      </c>
      <c r="I29" s="115">
        <v>8</v>
      </c>
      <c r="J29" s="116">
        <v>2.0942408376963351</v>
      </c>
    </row>
    <row r="30" spans="1:15" s="110" customFormat="1" ht="24.95" customHeight="1" x14ac:dyDescent="0.2">
      <c r="A30" s="193">
        <v>87.88</v>
      </c>
      <c r="B30" s="204" t="s">
        <v>166</v>
      </c>
      <c r="C30" s="113">
        <v>6.5290554184428986</v>
      </c>
      <c r="D30" s="115">
        <v>582</v>
      </c>
      <c r="E30" s="114">
        <v>595</v>
      </c>
      <c r="F30" s="114">
        <v>598</v>
      </c>
      <c r="G30" s="114">
        <v>573</v>
      </c>
      <c r="H30" s="140">
        <v>574</v>
      </c>
      <c r="I30" s="115">
        <v>8</v>
      </c>
      <c r="J30" s="116">
        <v>1.3937282229965158</v>
      </c>
    </row>
    <row r="31" spans="1:15" s="110" customFormat="1" ht="24.95" customHeight="1" x14ac:dyDescent="0.2">
      <c r="A31" s="193" t="s">
        <v>167</v>
      </c>
      <c r="B31" s="199" t="s">
        <v>168</v>
      </c>
      <c r="C31" s="113">
        <v>10.253533767107919</v>
      </c>
      <c r="D31" s="115">
        <v>914</v>
      </c>
      <c r="E31" s="114">
        <v>970</v>
      </c>
      <c r="F31" s="114">
        <v>976</v>
      </c>
      <c r="G31" s="114">
        <v>1009</v>
      </c>
      <c r="H31" s="140">
        <v>954</v>
      </c>
      <c r="I31" s="115">
        <v>-40</v>
      </c>
      <c r="J31" s="116">
        <v>-4.1928721174004195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1.1779223693067085</v>
      </c>
      <c r="D34" s="115">
        <v>105</v>
      </c>
      <c r="E34" s="114">
        <v>100</v>
      </c>
      <c r="F34" s="114">
        <v>85</v>
      </c>
      <c r="G34" s="114">
        <v>91</v>
      </c>
      <c r="H34" s="140">
        <v>94</v>
      </c>
      <c r="I34" s="115">
        <v>11</v>
      </c>
      <c r="J34" s="116">
        <v>11.702127659574469</v>
      </c>
    </row>
    <row r="35" spans="1:10" s="110" customFormat="1" ht="24.95" customHeight="1" x14ac:dyDescent="0.2">
      <c r="A35" s="292" t="s">
        <v>171</v>
      </c>
      <c r="B35" s="293" t="s">
        <v>172</v>
      </c>
      <c r="C35" s="113">
        <v>22.694637648642583</v>
      </c>
      <c r="D35" s="115">
        <v>2023</v>
      </c>
      <c r="E35" s="114">
        <v>1973</v>
      </c>
      <c r="F35" s="114">
        <v>1989</v>
      </c>
      <c r="G35" s="114">
        <v>2041</v>
      </c>
      <c r="H35" s="140">
        <v>2042</v>
      </c>
      <c r="I35" s="115">
        <v>-19</v>
      </c>
      <c r="J35" s="116">
        <v>-0.93046033300685604</v>
      </c>
    </row>
    <row r="36" spans="1:10" s="110" customFormat="1" ht="24.95" customHeight="1" x14ac:dyDescent="0.2">
      <c r="A36" s="294" t="s">
        <v>173</v>
      </c>
      <c r="B36" s="295" t="s">
        <v>174</v>
      </c>
      <c r="C36" s="125">
        <v>76.127439982050703</v>
      </c>
      <c r="D36" s="143">
        <v>6786</v>
      </c>
      <c r="E36" s="144">
        <v>7049</v>
      </c>
      <c r="F36" s="144">
        <v>7065</v>
      </c>
      <c r="G36" s="144">
        <v>7122</v>
      </c>
      <c r="H36" s="145">
        <v>6868</v>
      </c>
      <c r="I36" s="143">
        <v>-82</v>
      </c>
      <c r="J36" s="146">
        <v>-1.193942923704135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8914</v>
      </c>
      <c r="F11" s="264">
        <v>9122</v>
      </c>
      <c r="G11" s="264">
        <v>9139</v>
      </c>
      <c r="H11" s="264">
        <v>9254</v>
      </c>
      <c r="I11" s="265">
        <v>9004</v>
      </c>
      <c r="J11" s="263">
        <v>-90</v>
      </c>
      <c r="K11" s="266">
        <v>-0.99955575299866728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45.849225936728743</v>
      </c>
      <c r="E13" s="115">
        <v>4087</v>
      </c>
      <c r="F13" s="114">
        <v>4127</v>
      </c>
      <c r="G13" s="114">
        <v>4132</v>
      </c>
      <c r="H13" s="114">
        <v>4169</v>
      </c>
      <c r="I13" s="140">
        <v>4053</v>
      </c>
      <c r="J13" s="115">
        <v>34</v>
      </c>
      <c r="K13" s="116">
        <v>0.83888477670861095</v>
      </c>
    </row>
    <row r="14" spans="1:15" ht="15.95" customHeight="1" x14ac:dyDescent="0.2">
      <c r="A14" s="306" t="s">
        <v>230</v>
      </c>
      <c r="B14" s="307"/>
      <c r="C14" s="308"/>
      <c r="D14" s="113">
        <v>44.043078303791788</v>
      </c>
      <c r="E14" s="115">
        <v>3926</v>
      </c>
      <c r="F14" s="114">
        <v>4075</v>
      </c>
      <c r="G14" s="114">
        <v>4098</v>
      </c>
      <c r="H14" s="114">
        <v>4141</v>
      </c>
      <c r="I14" s="140">
        <v>4037</v>
      </c>
      <c r="J14" s="115">
        <v>-111</v>
      </c>
      <c r="K14" s="116">
        <v>-2.7495665097844935</v>
      </c>
    </row>
    <row r="15" spans="1:15" ht="15.95" customHeight="1" x14ac:dyDescent="0.2">
      <c r="A15" s="306" t="s">
        <v>231</v>
      </c>
      <c r="B15" s="307"/>
      <c r="C15" s="308"/>
      <c r="D15" s="113">
        <v>4.7677810186223919</v>
      </c>
      <c r="E15" s="115">
        <v>425</v>
      </c>
      <c r="F15" s="114">
        <v>423</v>
      </c>
      <c r="G15" s="114">
        <v>423</v>
      </c>
      <c r="H15" s="114">
        <v>430</v>
      </c>
      <c r="I15" s="140">
        <v>426</v>
      </c>
      <c r="J15" s="115">
        <v>-1</v>
      </c>
      <c r="K15" s="116">
        <v>-0.23474178403755869</v>
      </c>
    </row>
    <row r="16" spans="1:15" ht="15.95" customHeight="1" x14ac:dyDescent="0.2">
      <c r="A16" s="306" t="s">
        <v>232</v>
      </c>
      <c r="B16" s="307"/>
      <c r="C16" s="308"/>
      <c r="D16" s="113">
        <v>2.0753870316356293</v>
      </c>
      <c r="E16" s="115">
        <v>185</v>
      </c>
      <c r="F16" s="114">
        <v>190</v>
      </c>
      <c r="G16" s="114">
        <v>187</v>
      </c>
      <c r="H16" s="114">
        <v>191</v>
      </c>
      <c r="I16" s="140">
        <v>188</v>
      </c>
      <c r="J16" s="115">
        <v>-3</v>
      </c>
      <c r="K16" s="116">
        <v>-1.5957446808510638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1.1218308279111511</v>
      </c>
      <c r="E18" s="115">
        <v>100</v>
      </c>
      <c r="F18" s="114">
        <v>97</v>
      </c>
      <c r="G18" s="114">
        <v>92</v>
      </c>
      <c r="H18" s="114">
        <v>98</v>
      </c>
      <c r="I18" s="140">
        <v>93</v>
      </c>
      <c r="J18" s="115">
        <v>7</v>
      </c>
      <c r="K18" s="116">
        <v>7.5268817204301079</v>
      </c>
    </row>
    <row r="19" spans="1:11" ht="14.1" customHeight="1" x14ac:dyDescent="0.2">
      <c r="A19" s="306" t="s">
        <v>235</v>
      </c>
      <c r="B19" s="307" t="s">
        <v>236</v>
      </c>
      <c r="C19" s="308"/>
      <c r="D19" s="113">
        <v>0.54969710567646402</v>
      </c>
      <c r="E19" s="115">
        <v>49</v>
      </c>
      <c r="F19" s="114">
        <v>45</v>
      </c>
      <c r="G19" s="114">
        <v>43</v>
      </c>
      <c r="H19" s="114">
        <v>42</v>
      </c>
      <c r="I19" s="140">
        <v>34</v>
      </c>
      <c r="J19" s="115">
        <v>15</v>
      </c>
      <c r="K19" s="116">
        <v>44.117647058823529</v>
      </c>
    </row>
    <row r="20" spans="1:11" ht="14.1" customHeight="1" x14ac:dyDescent="0.2">
      <c r="A20" s="306">
        <v>12</v>
      </c>
      <c r="B20" s="307" t="s">
        <v>237</v>
      </c>
      <c r="C20" s="308"/>
      <c r="D20" s="113">
        <v>1.0208660533991474</v>
      </c>
      <c r="E20" s="115">
        <v>91</v>
      </c>
      <c r="F20" s="114">
        <v>84</v>
      </c>
      <c r="G20" s="114">
        <v>86</v>
      </c>
      <c r="H20" s="114">
        <v>93</v>
      </c>
      <c r="I20" s="140">
        <v>92</v>
      </c>
      <c r="J20" s="115">
        <v>-1</v>
      </c>
      <c r="K20" s="116">
        <v>-1.0869565217391304</v>
      </c>
    </row>
    <row r="21" spans="1:11" ht="14.1" customHeight="1" x14ac:dyDescent="0.2">
      <c r="A21" s="306">
        <v>21</v>
      </c>
      <c r="B21" s="307" t="s">
        <v>238</v>
      </c>
      <c r="C21" s="308"/>
      <c r="D21" s="113">
        <v>8.9746466232892078E-2</v>
      </c>
      <c r="E21" s="115">
        <v>8</v>
      </c>
      <c r="F21" s="114">
        <v>6</v>
      </c>
      <c r="G21" s="114">
        <v>9</v>
      </c>
      <c r="H21" s="114">
        <v>7</v>
      </c>
      <c r="I21" s="140">
        <v>6</v>
      </c>
      <c r="J21" s="115">
        <v>2</v>
      </c>
      <c r="K21" s="116">
        <v>33.333333333333336</v>
      </c>
    </row>
    <row r="22" spans="1:11" ht="14.1" customHeight="1" x14ac:dyDescent="0.2">
      <c r="A22" s="306">
        <v>22</v>
      </c>
      <c r="B22" s="307" t="s">
        <v>239</v>
      </c>
      <c r="C22" s="308"/>
      <c r="D22" s="113">
        <v>5.2389499663450749</v>
      </c>
      <c r="E22" s="115">
        <v>467</v>
      </c>
      <c r="F22" s="114">
        <v>443</v>
      </c>
      <c r="G22" s="114">
        <v>451</v>
      </c>
      <c r="H22" s="114">
        <v>490</v>
      </c>
      <c r="I22" s="140">
        <v>485</v>
      </c>
      <c r="J22" s="115">
        <v>-18</v>
      </c>
      <c r="K22" s="116">
        <v>-3.7113402061855671</v>
      </c>
    </row>
    <row r="23" spans="1:11" ht="14.1" customHeight="1" x14ac:dyDescent="0.2">
      <c r="A23" s="306">
        <v>23</v>
      </c>
      <c r="B23" s="307" t="s">
        <v>240</v>
      </c>
      <c r="C23" s="308"/>
      <c r="D23" s="113">
        <v>0.31411263181512228</v>
      </c>
      <c r="E23" s="115">
        <v>28</v>
      </c>
      <c r="F23" s="114">
        <v>30</v>
      </c>
      <c r="G23" s="114">
        <v>32</v>
      </c>
      <c r="H23" s="114">
        <v>33</v>
      </c>
      <c r="I23" s="140">
        <v>35</v>
      </c>
      <c r="J23" s="115">
        <v>-7</v>
      </c>
      <c r="K23" s="116">
        <v>-20</v>
      </c>
    </row>
    <row r="24" spans="1:11" ht="14.1" customHeight="1" x14ac:dyDescent="0.2">
      <c r="A24" s="306">
        <v>24</v>
      </c>
      <c r="B24" s="307" t="s">
        <v>241</v>
      </c>
      <c r="C24" s="308"/>
      <c r="D24" s="113">
        <v>1.6490913170293919</v>
      </c>
      <c r="E24" s="115">
        <v>147</v>
      </c>
      <c r="F24" s="114">
        <v>150</v>
      </c>
      <c r="G24" s="114">
        <v>161</v>
      </c>
      <c r="H24" s="114">
        <v>174</v>
      </c>
      <c r="I24" s="140">
        <v>175</v>
      </c>
      <c r="J24" s="115">
        <v>-28</v>
      </c>
      <c r="K24" s="116">
        <v>-16</v>
      </c>
    </row>
    <row r="25" spans="1:11" ht="14.1" customHeight="1" x14ac:dyDescent="0.2">
      <c r="A25" s="306">
        <v>25</v>
      </c>
      <c r="B25" s="307" t="s">
        <v>242</v>
      </c>
      <c r="C25" s="308"/>
      <c r="D25" s="113">
        <v>2.1314785730311869</v>
      </c>
      <c r="E25" s="115">
        <v>190</v>
      </c>
      <c r="F25" s="114">
        <v>189</v>
      </c>
      <c r="G25" s="114">
        <v>207</v>
      </c>
      <c r="H25" s="114">
        <v>201</v>
      </c>
      <c r="I25" s="140">
        <v>192</v>
      </c>
      <c r="J25" s="115">
        <v>-2</v>
      </c>
      <c r="K25" s="116">
        <v>-1.0416666666666667</v>
      </c>
    </row>
    <row r="26" spans="1:11" ht="14.1" customHeight="1" x14ac:dyDescent="0.2">
      <c r="A26" s="306">
        <v>26</v>
      </c>
      <c r="B26" s="307" t="s">
        <v>243</v>
      </c>
      <c r="C26" s="308"/>
      <c r="D26" s="113">
        <v>1.5593448507965</v>
      </c>
      <c r="E26" s="115">
        <v>139</v>
      </c>
      <c r="F26" s="114">
        <v>140</v>
      </c>
      <c r="G26" s="114">
        <v>146</v>
      </c>
      <c r="H26" s="114">
        <v>146</v>
      </c>
      <c r="I26" s="140">
        <v>143</v>
      </c>
      <c r="J26" s="115">
        <v>-4</v>
      </c>
      <c r="K26" s="116">
        <v>-2.7972027972027971</v>
      </c>
    </row>
    <row r="27" spans="1:11" ht="14.1" customHeight="1" x14ac:dyDescent="0.2">
      <c r="A27" s="306">
        <v>27</v>
      </c>
      <c r="B27" s="307" t="s">
        <v>244</v>
      </c>
      <c r="C27" s="308"/>
      <c r="D27" s="113">
        <v>0.3253309400942338</v>
      </c>
      <c r="E27" s="115">
        <v>29</v>
      </c>
      <c r="F27" s="114">
        <v>28</v>
      </c>
      <c r="G27" s="114">
        <v>31</v>
      </c>
      <c r="H27" s="114">
        <v>31</v>
      </c>
      <c r="I27" s="140">
        <v>34</v>
      </c>
      <c r="J27" s="115">
        <v>-5</v>
      </c>
      <c r="K27" s="116">
        <v>-14.705882352941176</v>
      </c>
    </row>
    <row r="28" spans="1:11" ht="14.1" customHeight="1" x14ac:dyDescent="0.2">
      <c r="A28" s="306">
        <v>28</v>
      </c>
      <c r="B28" s="307" t="s">
        <v>245</v>
      </c>
      <c r="C28" s="308"/>
      <c r="D28" s="113">
        <v>0.13461969934933812</v>
      </c>
      <c r="E28" s="115">
        <v>12</v>
      </c>
      <c r="F28" s="114">
        <v>13</v>
      </c>
      <c r="G28" s="114">
        <v>13</v>
      </c>
      <c r="H28" s="114">
        <v>16</v>
      </c>
      <c r="I28" s="140">
        <v>14</v>
      </c>
      <c r="J28" s="115">
        <v>-2</v>
      </c>
      <c r="K28" s="116">
        <v>-14.285714285714286</v>
      </c>
    </row>
    <row r="29" spans="1:11" ht="14.1" customHeight="1" x14ac:dyDescent="0.2">
      <c r="A29" s="306">
        <v>29</v>
      </c>
      <c r="B29" s="307" t="s">
        <v>246</v>
      </c>
      <c r="C29" s="308"/>
      <c r="D29" s="113">
        <v>4.0161543639219204</v>
      </c>
      <c r="E29" s="115">
        <v>358</v>
      </c>
      <c r="F29" s="114">
        <v>390</v>
      </c>
      <c r="G29" s="114">
        <v>372</v>
      </c>
      <c r="H29" s="114">
        <v>375</v>
      </c>
      <c r="I29" s="140">
        <v>364</v>
      </c>
      <c r="J29" s="115">
        <v>-6</v>
      </c>
      <c r="K29" s="116">
        <v>-1.6483516483516483</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3.2084361678258917</v>
      </c>
      <c r="E31" s="115">
        <v>286</v>
      </c>
      <c r="F31" s="114">
        <v>308</v>
      </c>
      <c r="G31" s="114">
        <v>300</v>
      </c>
      <c r="H31" s="114">
        <v>306</v>
      </c>
      <c r="I31" s="140">
        <v>288</v>
      </c>
      <c r="J31" s="115">
        <v>-2</v>
      </c>
      <c r="K31" s="116">
        <v>-0.69444444444444442</v>
      </c>
    </row>
    <row r="32" spans="1:11" ht="14.1" customHeight="1" x14ac:dyDescent="0.2">
      <c r="A32" s="306">
        <v>31</v>
      </c>
      <c r="B32" s="307" t="s">
        <v>251</v>
      </c>
      <c r="C32" s="308"/>
      <c r="D32" s="113">
        <v>0.10096477451200359</v>
      </c>
      <c r="E32" s="115">
        <v>9</v>
      </c>
      <c r="F32" s="114">
        <v>7</v>
      </c>
      <c r="G32" s="114">
        <v>9</v>
      </c>
      <c r="H32" s="114">
        <v>8</v>
      </c>
      <c r="I32" s="140">
        <v>7</v>
      </c>
      <c r="J32" s="115">
        <v>2</v>
      </c>
      <c r="K32" s="116">
        <v>28.571428571428573</v>
      </c>
    </row>
    <row r="33" spans="1:11" ht="14.1" customHeight="1" x14ac:dyDescent="0.2">
      <c r="A33" s="306">
        <v>32</v>
      </c>
      <c r="B33" s="307" t="s">
        <v>252</v>
      </c>
      <c r="C33" s="308"/>
      <c r="D33" s="113">
        <v>0.90868297060803227</v>
      </c>
      <c r="E33" s="115">
        <v>81</v>
      </c>
      <c r="F33" s="114">
        <v>72</v>
      </c>
      <c r="G33" s="114">
        <v>83</v>
      </c>
      <c r="H33" s="114">
        <v>98</v>
      </c>
      <c r="I33" s="140">
        <v>98</v>
      </c>
      <c r="J33" s="115">
        <v>-17</v>
      </c>
      <c r="K33" s="116">
        <v>-17.346938775510203</v>
      </c>
    </row>
    <row r="34" spans="1:11" ht="14.1" customHeight="1" x14ac:dyDescent="0.2">
      <c r="A34" s="306">
        <v>33</v>
      </c>
      <c r="B34" s="307" t="s">
        <v>253</v>
      </c>
      <c r="C34" s="308"/>
      <c r="D34" s="113">
        <v>0.61700695535113304</v>
      </c>
      <c r="E34" s="115">
        <v>55</v>
      </c>
      <c r="F34" s="114">
        <v>65</v>
      </c>
      <c r="G34" s="114">
        <v>55</v>
      </c>
      <c r="H34" s="114">
        <v>56</v>
      </c>
      <c r="I34" s="140">
        <v>52</v>
      </c>
      <c r="J34" s="115">
        <v>3</v>
      </c>
      <c r="K34" s="116">
        <v>5.7692307692307692</v>
      </c>
    </row>
    <row r="35" spans="1:11" ht="14.1" customHeight="1" x14ac:dyDescent="0.2">
      <c r="A35" s="306">
        <v>34</v>
      </c>
      <c r="B35" s="307" t="s">
        <v>254</v>
      </c>
      <c r="C35" s="308"/>
      <c r="D35" s="113">
        <v>4.7229077855059458</v>
      </c>
      <c r="E35" s="115">
        <v>421</v>
      </c>
      <c r="F35" s="114">
        <v>420</v>
      </c>
      <c r="G35" s="114">
        <v>431</v>
      </c>
      <c r="H35" s="114">
        <v>424</v>
      </c>
      <c r="I35" s="140">
        <v>397</v>
      </c>
      <c r="J35" s="115">
        <v>24</v>
      </c>
      <c r="K35" s="116">
        <v>6.0453400503778338</v>
      </c>
    </row>
    <row r="36" spans="1:11" ht="14.1" customHeight="1" x14ac:dyDescent="0.2">
      <c r="A36" s="306">
        <v>41</v>
      </c>
      <c r="B36" s="307" t="s">
        <v>255</v>
      </c>
      <c r="C36" s="308"/>
      <c r="D36" s="113">
        <v>8.9746466232892078E-2</v>
      </c>
      <c r="E36" s="115">
        <v>8</v>
      </c>
      <c r="F36" s="114">
        <v>9</v>
      </c>
      <c r="G36" s="114">
        <v>11</v>
      </c>
      <c r="H36" s="114">
        <v>10</v>
      </c>
      <c r="I36" s="140">
        <v>8</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0.3253309400942338</v>
      </c>
      <c r="E38" s="115">
        <v>29</v>
      </c>
      <c r="F38" s="114">
        <v>26</v>
      </c>
      <c r="G38" s="114">
        <v>26</v>
      </c>
      <c r="H38" s="114">
        <v>28</v>
      </c>
      <c r="I38" s="140">
        <v>26</v>
      </c>
      <c r="J38" s="115">
        <v>3</v>
      </c>
      <c r="K38" s="116">
        <v>11.538461538461538</v>
      </c>
    </row>
    <row r="39" spans="1:11" ht="14.1" customHeight="1" x14ac:dyDescent="0.2">
      <c r="A39" s="306">
        <v>51</v>
      </c>
      <c r="B39" s="307" t="s">
        <v>258</v>
      </c>
      <c r="C39" s="308"/>
      <c r="D39" s="113">
        <v>3.7244783486650213</v>
      </c>
      <c r="E39" s="115">
        <v>332</v>
      </c>
      <c r="F39" s="114">
        <v>337</v>
      </c>
      <c r="G39" s="114">
        <v>348</v>
      </c>
      <c r="H39" s="114">
        <v>350</v>
      </c>
      <c r="I39" s="140">
        <v>341</v>
      </c>
      <c r="J39" s="115">
        <v>-9</v>
      </c>
      <c r="K39" s="116">
        <v>-2.6392961876832843</v>
      </c>
    </row>
    <row r="40" spans="1:11" ht="14.1" customHeight="1" x14ac:dyDescent="0.2">
      <c r="A40" s="306" t="s">
        <v>259</v>
      </c>
      <c r="B40" s="307" t="s">
        <v>260</v>
      </c>
      <c r="C40" s="308"/>
      <c r="D40" s="113">
        <v>3.3991474085707876</v>
      </c>
      <c r="E40" s="115">
        <v>303</v>
      </c>
      <c r="F40" s="114">
        <v>306</v>
      </c>
      <c r="G40" s="114">
        <v>315</v>
      </c>
      <c r="H40" s="114">
        <v>320</v>
      </c>
      <c r="I40" s="140">
        <v>312</v>
      </c>
      <c r="J40" s="115">
        <v>-9</v>
      </c>
      <c r="K40" s="116">
        <v>-2.8846153846153846</v>
      </c>
    </row>
    <row r="41" spans="1:11" ht="14.1" customHeight="1" x14ac:dyDescent="0.2">
      <c r="A41" s="306"/>
      <c r="B41" s="307" t="s">
        <v>261</v>
      </c>
      <c r="C41" s="308"/>
      <c r="D41" s="113">
        <v>2.3221898137760824</v>
      </c>
      <c r="E41" s="115">
        <v>207</v>
      </c>
      <c r="F41" s="114">
        <v>212</v>
      </c>
      <c r="G41" s="114">
        <v>223</v>
      </c>
      <c r="H41" s="114">
        <v>231</v>
      </c>
      <c r="I41" s="140">
        <v>229</v>
      </c>
      <c r="J41" s="115">
        <v>-22</v>
      </c>
      <c r="K41" s="116">
        <v>-9.606986899563319</v>
      </c>
    </row>
    <row r="42" spans="1:11" ht="14.1" customHeight="1" x14ac:dyDescent="0.2">
      <c r="A42" s="306">
        <v>52</v>
      </c>
      <c r="B42" s="307" t="s">
        <v>262</v>
      </c>
      <c r="C42" s="308"/>
      <c r="D42" s="113">
        <v>4.6780345523894997</v>
      </c>
      <c r="E42" s="115">
        <v>417</v>
      </c>
      <c r="F42" s="114">
        <v>418</v>
      </c>
      <c r="G42" s="114">
        <v>408</v>
      </c>
      <c r="H42" s="114">
        <v>413</v>
      </c>
      <c r="I42" s="140">
        <v>408</v>
      </c>
      <c r="J42" s="115">
        <v>9</v>
      </c>
      <c r="K42" s="116">
        <v>2.2058823529411766</v>
      </c>
    </row>
    <row r="43" spans="1:11" ht="14.1" customHeight="1" x14ac:dyDescent="0.2">
      <c r="A43" s="306" t="s">
        <v>263</v>
      </c>
      <c r="B43" s="307" t="s">
        <v>264</v>
      </c>
      <c r="C43" s="308"/>
      <c r="D43" s="113">
        <v>4.4985416199237154</v>
      </c>
      <c r="E43" s="115">
        <v>401</v>
      </c>
      <c r="F43" s="114">
        <v>403</v>
      </c>
      <c r="G43" s="114">
        <v>396</v>
      </c>
      <c r="H43" s="114">
        <v>404</v>
      </c>
      <c r="I43" s="140">
        <v>400</v>
      </c>
      <c r="J43" s="115">
        <v>1</v>
      </c>
      <c r="K43" s="116">
        <v>0.25</v>
      </c>
    </row>
    <row r="44" spans="1:11" ht="14.1" customHeight="1" x14ac:dyDescent="0.2">
      <c r="A44" s="306">
        <v>53</v>
      </c>
      <c r="B44" s="307" t="s">
        <v>265</v>
      </c>
      <c r="C44" s="308"/>
      <c r="D44" s="113">
        <v>1.3349786852142698</v>
      </c>
      <c r="E44" s="115">
        <v>119</v>
      </c>
      <c r="F44" s="114">
        <v>117</v>
      </c>
      <c r="G44" s="114">
        <v>124</v>
      </c>
      <c r="H44" s="114">
        <v>150</v>
      </c>
      <c r="I44" s="140">
        <v>128</v>
      </c>
      <c r="J44" s="115">
        <v>-9</v>
      </c>
      <c r="K44" s="116">
        <v>-7.03125</v>
      </c>
    </row>
    <row r="45" spans="1:11" ht="14.1" customHeight="1" x14ac:dyDescent="0.2">
      <c r="A45" s="306" t="s">
        <v>266</v>
      </c>
      <c r="B45" s="307" t="s">
        <v>267</v>
      </c>
      <c r="C45" s="308"/>
      <c r="D45" s="113">
        <v>1.2788871438187122</v>
      </c>
      <c r="E45" s="115">
        <v>114</v>
      </c>
      <c r="F45" s="114">
        <v>112</v>
      </c>
      <c r="G45" s="114">
        <v>119</v>
      </c>
      <c r="H45" s="114">
        <v>145</v>
      </c>
      <c r="I45" s="140">
        <v>123</v>
      </c>
      <c r="J45" s="115">
        <v>-9</v>
      </c>
      <c r="K45" s="116">
        <v>-7.3170731707317076</v>
      </c>
    </row>
    <row r="46" spans="1:11" ht="14.1" customHeight="1" x14ac:dyDescent="0.2">
      <c r="A46" s="306">
        <v>54</v>
      </c>
      <c r="B46" s="307" t="s">
        <v>268</v>
      </c>
      <c r="C46" s="308"/>
      <c r="D46" s="113">
        <v>16.26654700471169</v>
      </c>
      <c r="E46" s="115">
        <v>1450</v>
      </c>
      <c r="F46" s="114">
        <v>1428</v>
      </c>
      <c r="G46" s="114">
        <v>1447</v>
      </c>
      <c r="H46" s="114">
        <v>1407</v>
      </c>
      <c r="I46" s="140">
        <v>1399</v>
      </c>
      <c r="J46" s="115">
        <v>51</v>
      </c>
      <c r="K46" s="116">
        <v>3.6454610436025732</v>
      </c>
    </row>
    <row r="47" spans="1:11" ht="14.1" customHeight="1" x14ac:dyDescent="0.2">
      <c r="A47" s="306">
        <v>61</v>
      </c>
      <c r="B47" s="307" t="s">
        <v>269</v>
      </c>
      <c r="C47" s="308"/>
      <c r="D47" s="113">
        <v>0.56091541395557554</v>
      </c>
      <c r="E47" s="115">
        <v>50</v>
      </c>
      <c r="F47" s="114">
        <v>47</v>
      </c>
      <c r="G47" s="114">
        <v>45</v>
      </c>
      <c r="H47" s="114">
        <v>46</v>
      </c>
      <c r="I47" s="140">
        <v>48</v>
      </c>
      <c r="J47" s="115">
        <v>2</v>
      </c>
      <c r="K47" s="116">
        <v>4.166666666666667</v>
      </c>
    </row>
    <row r="48" spans="1:11" ht="14.1" customHeight="1" x14ac:dyDescent="0.2">
      <c r="A48" s="306">
        <v>62</v>
      </c>
      <c r="B48" s="307" t="s">
        <v>270</v>
      </c>
      <c r="C48" s="308"/>
      <c r="D48" s="113">
        <v>10.511554857527484</v>
      </c>
      <c r="E48" s="115">
        <v>937</v>
      </c>
      <c r="F48" s="114">
        <v>985</v>
      </c>
      <c r="G48" s="114">
        <v>973</v>
      </c>
      <c r="H48" s="114">
        <v>1018</v>
      </c>
      <c r="I48" s="140">
        <v>964</v>
      </c>
      <c r="J48" s="115">
        <v>-27</v>
      </c>
      <c r="K48" s="116">
        <v>-2.800829875518672</v>
      </c>
    </row>
    <row r="49" spans="1:11" ht="14.1" customHeight="1" x14ac:dyDescent="0.2">
      <c r="A49" s="306">
        <v>63</v>
      </c>
      <c r="B49" s="307" t="s">
        <v>271</v>
      </c>
      <c r="C49" s="308"/>
      <c r="D49" s="113">
        <v>9.2102310971505492</v>
      </c>
      <c r="E49" s="115">
        <v>821</v>
      </c>
      <c r="F49" s="114">
        <v>959</v>
      </c>
      <c r="G49" s="114">
        <v>933</v>
      </c>
      <c r="H49" s="114">
        <v>934</v>
      </c>
      <c r="I49" s="140">
        <v>862</v>
      </c>
      <c r="J49" s="115">
        <v>-41</v>
      </c>
      <c r="K49" s="116">
        <v>-4.7563805104408354</v>
      </c>
    </row>
    <row r="50" spans="1:11" ht="14.1" customHeight="1" x14ac:dyDescent="0.2">
      <c r="A50" s="306" t="s">
        <v>272</v>
      </c>
      <c r="B50" s="307" t="s">
        <v>273</v>
      </c>
      <c r="C50" s="308"/>
      <c r="D50" s="113">
        <v>0.62822526363024456</v>
      </c>
      <c r="E50" s="115">
        <v>56</v>
      </c>
      <c r="F50" s="114">
        <v>62</v>
      </c>
      <c r="G50" s="114">
        <v>61</v>
      </c>
      <c r="H50" s="114">
        <v>64</v>
      </c>
      <c r="I50" s="140">
        <v>61</v>
      </c>
      <c r="J50" s="115">
        <v>-5</v>
      </c>
      <c r="K50" s="116">
        <v>-8.1967213114754092</v>
      </c>
    </row>
    <row r="51" spans="1:11" ht="14.1" customHeight="1" x14ac:dyDescent="0.2">
      <c r="A51" s="306" t="s">
        <v>274</v>
      </c>
      <c r="B51" s="307" t="s">
        <v>275</v>
      </c>
      <c r="C51" s="308"/>
      <c r="D51" s="113">
        <v>7.7742876374242762</v>
      </c>
      <c r="E51" s="115">
        <v>693</v>
      </c>
      <c r="F51" s="114">
        <v>799</v>
      </c>
      <c r="G51" s="114">
        <v>816</v>
      </c>
      <c r="H51" s="114">
        <v>816</v>
      </c>
      <c r="I51" s="140">
        <v>752</v>
      </c>
      <c r="J51" s="115">
        <v>-59</v>
      </c>
      <c r="K51" s="116">
        <v>-7.8457446808510642</v>
      </c>
    </row>
    <row r="52" spans="1:11" ht="14.1" customHeight="1" x14ac:dyDescent="0.2">
      <c r="A52" s="306">
        <v>71</v>
      </c>
      <c r="B52" s="307" t="s">
        <v>276</v>
      </c>
      <c r="C52" s="308"/>
      <c r="D52" s="113">
        <v>11.061251963203949</v>
      </c>
      <c r="E52" s="115">
        <v>986</v>
      </c>
      <c r="F52" s="114">
        <v>1002</v>
      </c>
      <c r="G52" s="114">
        <v>1012</v>
      </c>
      <c r="H52" s="114">
        <v>1013</v>
      </c>
      <c r="I52" s="140">
        <v>1029</v>
      </c>
      <c r="J52" s="115">
        <v>-43</v>
      </c>
      <c r="K52" s="116">
        <v>-4.1788143828960154</v>
      </c>
    </row>
    <row r="53" spans="1:11" ht="14.1" customHeight="1" x14ac:dyDescent="0.2">
      <c r="A53" s="306" t="s">
        <v>277</v>
      </c>
      <c r="B53" s="307" t="s">
        <v>278</v>
      </c>
      <c r="C53" s="308"/>
      <c r="D53" s="113">
        <v>0.96477451200358988</v>
      </c>
      <c r="E53" s="115">
        <v>86</v>
      </c>
      <c r="F53" s="114">
        <v>92</v>
      </c>
      <c r="G53" s="114">
        <v>93</v>
      </c>
      <c r="H53" s="114">
        <v>97</v>
      </c>
      <c r="I53" s="140">
        <v>94</v>
      </c>
      <c r="J53" s="115">
        <v>-8</v>
      </c>
      <c r="K53" s="116">
        <v>-8.5106382978723403</v>
      </c>
    </row>
    <row r="54" spans="1:11" ht="14.1" customHeight="1" x14ac:dyDescent="0.2">
      <c r="A54" s="306" t="s">
        <v>279</v>
      </c>
      <c r="B54" s="307" t="s">
        <v>280</v>
      </c>
      <c r="C54" s="308"/>
      <c r="D54" s="113">
        <v>9.7374915862687903</v>
      </c>
      <c r="E54" s="115">
        <v>868</v>
      </c>
      <c r="F54" s="114">
        <v>875</v>
      </c>
      <c r="G54" s="114">
        <v>886</v>
      </c>
      <c r="H54" s="114">
        <v>885</v>
      </c>
      <c r="I54" s="140">
        <v>905</v>
      </c>
      <c r="J54" s="115">
        <v>-37</v>
      </c>
      <c r="K54" s="116">
        <v>-4.0883977900552484</v>
      </c>
    </row>
    <row r="55" spans="1:11" ht="14.1" customHeight="1" x14ac:dyDescent="0.2">
      <c r="A55" s="306">
        <v>72</v>
      </c>
      <c r="B55" s="307" t="s">
        <v>281</v>
      </c>
      <c r="C55" s="308"/>
      <c r="D55" s="113">
        <v>1.1218308279111511</v>
      </c>
      <c r="E55" s="115">
        <v>100</v>
      </c>
      <c r="F55" s="114">
        <v>98</v>
      </c>
      <c r="G55" s="114">
        <v>97</v>
      </c>
      <c r="H55" s="114">
        <v>94</v>
      </c>
      <c r="I55" s="140">
        <v>94</v>
      </c>
      <c r="J55" s="115">
        <v>6</v>
      </c>
      <c r="K55" s="116">
        <v>6.3829787234042552</v>
      </c>
    </row>
    <row r="56" spans="1:11" ht="14.1" customHeight="1" x14ac:dyDescent="0.2">
      <c r="A56" s="306" t="s">
        <v>282</v>
      </c>
      <c r="B56" s="307" t="s">
        <v>283</v>
      </c>
      <c r="C56" s="308"/>
      <c r="D56" s="113">
        <v>0.13461969934933812</v>
      </c>
      <c r="E56" s="115">
        <v>12</v>
      </c>
      <c r="F56" s="114">
        <v>12</v>
      </c>
      <c r="G56" s="114">
        <v>11</v>
      </c>
      <c r="H56" s="114">
        <v>11</v>
      </c>
      <c r="I56" s="140">
        <v>15</v>
      </c>
      <c r="J56" s="115">
        <v>-3</v>
      </c>
      <c r="K56" s="116">
        <v>-20</v>
      </c>
    </row>
    <row r="57" spans="1:11" ht="14.1" customHeight="1" x14ac:dyDescent="0.2">
      <c r="A57" s="306" t="s">
        <v>284</v>
      </c>
      <c r="B57" s="307" t="s">
        <v>285</v>
      </c>
      <c r="C57" s="308"/>
      <c r="D57" s="113">
        <v>0.79649988781691716</v>
      </c>
      <c r="E57" s="115">
        <v>71</v>
      </c>
      <c r="F57" s="114">
        <v>70</v>
      </c>
      <c r="G57" s="114">
        <v>71</v>
      </c>
      <c r="H57" s="114">
        <v>69</v>
      </c>
      <c r="I57" s="140">
        <v>66</v>
      </c>
      <c r="J57" s="115">
        <v>5</v>
      </c>
      <c r="K57" s="116">
        <v>7.5757575757575761</v>
      </c>
    </row>
    <row r="58" spans="1:11" ht="14.1" customHeight="1" x14ac:dyDescent="0.2">
      <c r="A58" s="306">
        <v>73</v>
      </c>
      <c r="B58" s="307" t="s">
        <v>286</v>
      </c>
      <c r="C58" s="308"/>
      <c r="D58" s="113">
        <v>0.87502804577069782</v>
      </c>
      <c r="E58" s="115">
        <v>78</v>
      </c>
      <c r="F58" s="114">
        <v>79</v>
      </c>
      <c r="G58" s="114">
        <v>75</v>
      </c>
      <c r="H58" s="114">
        <v>75</v>
      </c>
      <c r="I58" s="140">
        <v>78</v>
      </c>
      <c r="J58" s="115">
        <v>0</v>
      </c>
      <c r="K58" s="116">
        <v>0</v>
      </c>
    </row>
    <row r="59" spans="1:11" ht="14.1" customHeight="1" x14ac:dyDescent="0.2">
      <c r="A59" s="306" t="s">
        <v>287</v>
      </c>
      <c r="B59" s="307" t="s">
        <v>288</v>
      </c>
      <c r="C59" s="308"/>
      <c r="D59" s="113">
        <v>0.66188018846757912</v>
      </c>
      <c r="E59" s="115">
        <v>59</v>
      </c>
      <c r="F59" s="114">
        <v>58</v>
      </c>
      <c r="G59" s="114">
        <v>56</v>
      </c>
      <c r="H59" s="114">
        <v>56</v>
      </c>
      <c r="I59" s="140">
        <v>58</v>
      </c>
      <c r="J59" s="115">
        <v>1</v>
      </c>
      <c r="K59" s="116">
        <v>1.7241379310344827</v>
      </c>
    </row>
    <row r="60" spans="1:11" ht="14.1" customHeight="1" x14ac:dyDescent="0.2">
      <c r="A60" s="306">
        <v>81</v>
      </c>
      <c r="B60" s="307" t="s">
        <v>289</v>
      </c>
      <c r="C60" s="308"/>
      <c r="D60" s="113">
        <v>4.3639219205743771</v>
      </c>
      <c r="E60" s="115">
        <v>389</v>
      </c>
      <c r="F60" s="114">
        <v>401</v>
      </c>
      <c r="G60" s="114">
        <v>401</v>
      </c>
      <c r="H60" s="114">
        <v>396</v>
      </c>
      <c r="I60" s="140">
        <v>393</v>
      </c>
      <c r="J60" s="115">
        <v>-4</v>
      </c>
      <c r="K60" s="116">
        <v>-1.0178117048346056</v>
      </c>
    </row>
    <row r="61" spans="1:11" ht="14.1" customHeight="1" x14ac:dyDescent="0.2">
      <c r="A61" s="306" t="s">
        <v>290</v>
      </c>
      <c r="B61" s="307" t="s">
        <v>291</v>
      </c>
      <c r="C61" s="308"/>
      <c r="D61" s="113">
        <v>1.076957594794705</v>
      </c>
      <c r="E61" s="115">
        <v>96</v>
      </c>
      <c r="F61" s="114">
        <v>100</v>
      </c>
      <c r="G61" s="114">
        <v>93</v>
      </c>
      <c r="H61" s="114">
        <v>94</v>
      </c>
      <c r="I61" s="140">
        <v>89</v>
      </c>
      <c r="J61" s="115">
        <v>7</v>
      </c>
      <c r="K61" s="116">
        <v>7.8651685393258424</v>
      </c>
    </row>
    <row r="62" spans="1:11" ht="14.1" customHeight="1" x14ac:dyDescent="0.2">
      <c r="A62" s="306" t="s">
        <v>292</v>
      </c>
      <c r="B62" s="307" t="s">
        <v>293</v>
      </c>
      <c r="C62" s="308"/>
      <c r="D62" s="113">
        <v>2.1651334978685215</v>
      </c>
      <c r="E62" s="115">
        <v>193</v>
      </c>
      <c r="F62" s="114">
        <v>201</v>
      </c>
      <c r="G62" s="114">
        <v>210</v>
      </c>
      <c r="H62" s="114">
        <v>203</v>
      </c>
      <c r="I62" s="140">
        <v>203</v>
      </c>
      <c r="J62" s="115">
        <v>-10</v>
      </c>
      <c r="K62" s="116">
        <v>-4.9261083743842367</v>
      </c>
    </row>
    <row r="63" spans="1:11" ht="14.1" customHeight="1" x14ac:dyDescent="0.2">
      <c r="A63" s="306"/>
      <c r="B63" s="307" t="s">
        <v>294</v>
      </c>
      <c r="C63" s="308"/>
      <c r="D63" s="113">
        <v>1.5817814673547228</v>
      </c>
      <c r="E63" s="115">
        <v>141</v>
      </c>
      <c r="F63" s="114">
        <v>148</v>
      </c>
      <c r="G63" s="114">
        <v>154</v>
      </c>
      <c r="H63" s="114">
        <v>148</v>
      </c>
      <c r="I63" s="140">
        <v>152</v>
      </c>
      <c r="J63" s="115">
        <v>-11</v>
      </c>
      <c r="K63" s="116">
        <v>-7.2368421052631575</v>
      </c>
    </row>
    <row r="64" spans="1:11" ht="14.1" customHeight="1" x14ac:dyDescent="0.2">
      <c r="A64" s="306" t="s">
        <v>295</v>
      </c>
      <c r="B64" s="307" t="s">
        <v>296</v>
      </c>
      <c r="C64" s="308"/>
      <c r="D64" s="113">
        <v>8.9746466232892078E-2</v>
      </c>
      <c r="E64" s="115">
        <v>8</v>
      </c>
      <c r="F64" s="114">
        <v>7</v>
      </c>
      <c r="G64" s="114">
        <v>7</v>
      </c>
      <c r="H64" s="114">
        <v>7</v>
      </c>
      <c r="I64" s="140">
        <v>7</v>
      </c>
      <c r="J64" s="115">
        <v>1</v>
      </c>
      <c r="K64" s="116">
        <v>14.285714285714286</v>
      </c>
    </row>
    <row r="65" spans="1:11" ht="14.1" customHeight="1" x14ac:dyDescent="0.2">
      <c r="A65" s="306" t="s">
        <v>297</v>
      </c>
      <c r="B65" s="307" t="s">
        <v>298</v>
      </c>
      <c r="C65" s="308"/>
      <c r="D65" s="113">
        <v>0.60578864707202151</v>
      </c>
      <c r="E65" s="115">
        <v>54</v>
      </c>
      <c r="F65" s="114">
        <v>56</v>
      </c>
      <c r="G65" s="114">
        <v>55</v>
      </c>
      <c r="H65" s="114">
        <v>55</v>
      </c>
      <c r="I65" s="140">
        <v>58</v>
      </c>
      <c r="J65" s="115">
        <v>-4</v>
      </c>
      <c r="K65" s="116">
        <v>-6.8965517241379306</v>
      </c>
    </row>
    <row r="66" spans="1:11" ht="14.1" customHeight="1" x14ac:dyDescent="0.2">
      <c r="A66" s="306">
        <v>82</v>
      </c>
      <c r="B66" s="307" t="s">
        <v>299</v>
      </c>
      <c r="C66" s="308"/>
      <c r="D66" s="113">
        <v>2.9952883105227732</v>
      </c>
      <c r="E66" s="115">
        <v>267</v>
      </c>
      <c r="F66" s="114">
        <v>272</v>
      </c>
      <c r="G66" s="114">
        <v>264</v>
      </c>
      <c r="H66" s="114">
        <v>260</v>
      </c>
      <c r="I66" s="140">
        <v>255</v>
      </c>
      <c r="J66" s="115">
        <v>12</v>
      </c>
      <c r="K66" s="116">
        <v>4.7058823529411766</v>
      </c>
    </row>
    <row r="67" spans="1:11" ht="14.1" customHeight="1" x14ac:dyDescent="0.2">
      <c r="A67" s="306" t="s">
        <v>300</v>
      </c>
      <c r="B67" s="307" t="s">
        <v>301</v>
      </c>
      <c r="C67" s="308"/>
      <c r="D67" s="113">
        <v>1.9744222571236258</v>
      </c>
      <c r="E67" s="115">
        <v>176</v>
      </c>
      <c r="F67" s="114">
        <v>175</v>
      </c>
      <c r="G67" s="114">
        <v>175</v>
      </c>
      <c r="H67" s="114">
        <v>169</v>
      </c>
      <c r="I67" s="140">
        <v>159</v>
      </c>
      <c r="J67" s="115">
        <v>17</v>
      </c>
      <c r="K67" s="116">
        <v>10.691823899371069</v>
      </c>
    </row>
    <row r="68" spans="1:11" ht="14.1" customHeight="1" x14ac:dyDescent="0.2">
      <c r="A68" s="306" t="s">
        <v>302</v>
      </c>
      <c r="B68" s="307" t="s">
        <v>303</v>
      </c>
      <c r="C68" s="308"/>
      <c r="D68" s="113">
        <v>0.53847879739735249</v>
      </c>
      <c r="E68" s="115">
        <v>48</v>
      </c>
      <c r="F68" s="114">
        <v>54</v>
      </c>
      <c r="G68" s="114">
        <v>50</v>
      </c>
      <c r="H68" s="114">
        <v>53</v>
      </c>
      <c r="I68" s="140">
        <v>55</v>
      </c>
      <c r="J68" s="115">
        <v>-7</v>
      </c>
      <c r="K68" s="116">
        <v>-12.727272727272727</v>
      </c>
    </row>
    <row r="69" spans="1:11" ht="14.1" customHeight="1" x14ac:dyDescent="0.2">
      <c r="A69" s="306">
        <v>83</v>
      </c>
      <c r="B69" s="307" t="s">
        <v>304</v>
      </c>
      <c r="C69" s="308"/>
      <c r="D69" s="113">
        <v>3.847879739735248</v>
      </c>
      <c r="E69" s="115">
        <v>343</v>
      </c>
      <c r="F69" s="114">
        <v>340</v>
      </c>
      <c r="G69" s="114">
        <v>337</v>
      </c>
      <c r="H69" s="114">
        <v>323</v>
      </c>
      <c r="I69" s="140">
        <v>324</v>
      </c>
      <c r="J69" s="115">
        <v>19</v>
      </c>
      <c r="K69" s="116">
        <v>5.8641975308641978</v>
      </c>
    </row>
    <row r="70" spans="1:11" ht="14.1" customHeight="1" x14ac:dyDescent="0.2">
      <c r="A70" s="306" t="s">
        <v>305</v>
      </c>
      <c r="B70" s="307" t="s">
        <v>306</v>
      </c>
      <c r="C70" s="308"/>
      <c r="D70" s="113">
        <v>2.0417321067982948</v>
      </c>
      <c r="E70" s="115">
        <v>182</v>
      </c>
      <c r="F70" s="114">
        <v>177</v>
      </c>
      <c r="G70" s="114">
        <v>173</v>
      </c>
      <c r="H70" s="114">
        <v>169</v>
      </c>
      <c r="I70" s="140">
        <v>175</v>
      </c>
      <c r="J70" s="115">
        <v>7</v>
      </c>
      <c r="K70" s="116">
        <v>4</v>
      </c>
    </row>
    <row r="71" spans="1:11" ht="14.1" customHeight="1" x14ac:dyDescent="0.2">
      <c r="A71" s="306"/>
      <c r="B71" s="307" t="s">
        <v>307</v>
      </c>
      <c r="C71" s="308"/>
      <c r="D71" s="113">
        <v>1.3237603769351582</v>
      </c>
      <c r="E71" s="115">
        <v>118</v>
      </c>
      <c r="F71" s="114">
        <v>109</v>
      </c>
      <c r="G71" s="114">
        <v>105</v>
      </c>
      <c r="H71" s="114">
        <v>104</v>
      </c>
      <c r="I71" s="140">
        <v>104</v>
      </c>
      <c r="J71" s="115">
        <v>14</v>
      </c>
      <c r="K71" s="116">
        <v>13.461538461538462</v>
      </c>
    </row>
    <row r="72" spans="1:11" ht="14.1" customHeight="1" x14ac:dyDescent="0.2">
      <c r="A72" s="306">
        <v>84</v>
      </c>
      <c r="B72" s="307" t="s">
        <v>308</v>
      </c>
      <c r="C72" s="308"/>
      <c r="D72" s="113">
        <v>0.9759928202827014</v>
      </c>
      <c r="E72" s="115">
        <v>87</v>
      </c>
      <c r="F72" s="114">
        <v>87</v>
      </c>
      <c r="G72" s="114">
        <v>85</v>
      </c>
      <c r="H72" s="114">
        <v>83</v>
      </c>
      <c r="I72" s="140">
        <v>85</v>
      </c>
      <c r="J72" s="115">
        <v>2</v>
      </c>
      <c r="K72" s="116">
        <v>2.3529411764705883</v>
      </c>
    </row>
    <row r="73" spans="1:11" ht="14.1" customHeight="1" x14ac:dyDescent="0.2">
      <c r="A73" s="306" t="s">
        <v>309</v>
      </c>
      <c r="B73" s="307" t="s">
        <v>310</v>
      </c>
      <c r="C73" s="308"/>
      <c r="D73" s="113">
        <v>4.4873233116446039E-2</v>
      </c>
      <c r="E73" s="115">
        <v>4</v>
      </c>
      <c r="F73" s="114">
        <v>5</v>
      </c>
      <c r="G73" s="114">
        <v>4</v>
      </c>
      <c r="H73" s="114">
        <v>6</v>
      </c>
      <c r="I73" s="140">
        <v>6</v>
      </c>
      <c r="J73" s="115">
        <v>-2</v>
      </c>
      <c r="K73" s="116">
        <v>-33.333333333333336</v>
      </c>
    </row>
    <row r="74" spans="1:11" ht="14.1" customHeight="1" x14ac:dyDescent="0.2">
      <c r="A74" s="306" t="s">
        <v>311</v>
      </c>
      <c r="B74" s="307" t="s">
        <v>312</v>
      </c>
      <c r="C74" s="308"/>
      <c r="D74" s="113">
        <v>4.4873233116446039E-2</v>
      </c>
      <c r="E74" s="115">
        <v>4</v>
      </c>
      <c r="F74" s="114">
        <v>4</v>
      </c>
      <c r="G74" s="114">
        <v>3</v>
      </c>
      <c r="H74" s="114">
        <v>3</v>
      </c>
      <c r="I74" s="140">
        <v>3</v>
      </c>
      <c r="J74" s="115">
        <v>1</v>
      </c>
      <c r="K74" s="116">
        <v>33.333333333333336</v>
      </c>
    </row>
    <row r="75" spans="1:11" ht="14.1" customHeight="1" x14ac:dyDescent="0.2">
      <c r="A75" s="306" t="s">
        <v>313</v>
      </c>
      <c r="B75" s="307" t="s">
        <v>314</v>
      </c>
      <c r="C75" s="308"/>
      <c r="D75" s="113">
        <v>0</v>
      </c>
      <c r="E75" s="115">
        <v>0</v>
      </c>
      <c r="F75" s="114">
        <v>0</v>
      </c>
      <c r="G75" s="114">
        <v>0</v>
      </c>
      <c r="H75" s="114" t="s">
        <v>513</v>
      </c>
      <c r="I75" s="140" t="s">
        <v>513</v>
      </c>
      <c r="J75" s="115" t="s">
        <v>513</v>
      </c>
      <c r="K75" s="116" t="s">
        <v>513</v>
      </c>
    </row>
    <row r="76" spans="1:11" ht="14.1" customHeight="1" x14ac:dyDescent="0.2">
      <c r="A76" s="306">
        <v>91</v>
      </c>
      <c r="B76" s="307" t="s">
        <v>315</v>
      </c>
      <c r="C76" s="308"/>
      <c r="D76" s="113">
        <v>0.12340139107022662</v>
      </c>
      <c r="E76" s="115">
        <v>11</v>
      </c>
      <c r="F76" s="114">
        <v>11</v>
      </c>
      <c r="G76" s="114">
        <v>9</v>
      </c>
      <c r="H76" s="114">
        <v>13</v>
      </c>
      <c r="I76" s="140">
        <v>13</v>
      </c>
      <c r="J76" s="115">
        <v>-2</v>
      </c>
      <c r="K76" s="116">
        <v>-15.384615384615385</v>
      </c>
    </row>
    <row r="77" spans="1:11" ht="14.1" customHeight="1" x14ac:dyDescent="0.2">
      <c r="A77" s="306">
        <v>92</v>
      </c>
      <c r="B77" s="307" t="s">
        <v>316</v>
      </c>
      <c r="C77" s="308"/>
      <c r="D77" s="113">
        <v>0.17949293246578416</v>
      </c>
      <c r="E77" s="115">
        <v>16</v>
      </c>
      <c r="F77" s="114">
        <v>17</v>
      </c>
      <c r="G77" s="114">
        <v>19</v>
      </c>
      <c r="H77" s="114">
        <v>19</v>
      </c>
      <c r="I77" s="140">
        <v>18</v>
      </c>
      <c r="J77" s="115">
        <v>-2</v>
      </c>
      <c r="K77" s="116">
        <v>-11.111111111111111</v>
      </c>
    </row>
    <row r="78" spans="1:11" ht="14.1" customHeight="1" x14ac:dyDescent="0.2">
      <c r="A78" s="306">
        <v>93</v>
      </c>
      <c r="B78" s="307" t="s">
        <v>317</v>
      </c>
      <c r="C78" s="308"/>
      <c r="D78" s="113">
        <v>0.12340139107022662</v>
      </c>
      <c r="E78" s="115">
        <v>11</v>
      </c>
      <c r="F78" s="114">
        <v>9</v>
      </c>
      <c r="G78" s="114">
        <v>11</v>
      </c>
      <c r="H78" s="114">
        <v>11</v>
      </c>
      <c r="I78" s="140">
        <v>10</v>
      </c>
      <c r="J78" s="115">
        <v>1</v>
      </c>
      <c r="K78" s="116">
        <v>10</v>
      </c>
    </row>
    <row r="79" spans="1:11" ht="14.1" customHeight="1" x14ac:dyDescent="0.2">
      <c r="A79" s="306">
        <v>94</v>
      </c>
      <c r="B79" s="307" t="s">
        <v>318</v>
      </c>
      <c r="C79" s="308"/>
      <c r="D79" s="113">
        <v>0.35898586493156831</v>
      </c>
      <c r="E79" s="115">
        <v>32</v>
      </c>
      <c r="F79" s="114">
        <v>34</v>
      </c>
      <c r="G79" s="114">
        <v>32</v>
      </c>
      <c r="H79" s="114">
        <v>32</v>
      </c>
      <c r="I79" s="140">
        <v>28</v>
      </c>
      <c r="J79" s="115">
        <v>4</v>
      </c>
      <c r="K79" s="116">
        <v>14.285714285714286</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3.2645277092214493</v>
      </c>
      <c r="E81" s="143">
        <v>291</v>
      </c>
      <c r="F81" s="144">
        <v>307</v>
      </c>
      <c r="G81" s="144">
        <v>299</v>
      </c>
      <c r="H81" s="144">
        <v>323</v>
      </c>
      <c r="I81" s="145">
        <v>300</v>
      </c>
      <c r="J81" s="143">
        <v>-9</v>
      </c>
      <c r="K81" s="146">
        <v>-3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2149</v>
      </c>
      <c r="G12" s="536">
        <v>1765</v>
      </c>
      <c r="H12" s="536">
        <v>3054</v>
      </c>
      <c r="I12" s="536">
        <v>1962</v>
      </c>
      <c r="J12" s="537">
        <v>2304</v>
      </c>
      <c r="K12" s="538">
        <v>-155</v>
      </c>
      <c r="L12" s="349">
        <v>-6.7274305555555554</v>
      </c>
    </row>
    <row r="13" spans="1:17" s="110" customFormat="1" ht="15" customHeight="1" x14ac:dyDescent="0.2">
      <c r="A13" s="350" t="s">
        <v>344</v>
      </c>
      <c r="B13" s="351" t="s">
        <v>345</v>
      </c>
      <c r="C13" s="347"/>
      <c r="D13" s="347"/>
      <c r="E13" s="348"/>
      <c r="F13" s="536">
        <v>1287</v>
      </c>
      <c r="G13" s="536">
        <v>1026</v>
      </c>
      <c r="H13" s="536">
        <v>1776</v>
      </c>
      <c r="I13" s="536">
        <v>1244</v>
      </c>
      <c r="J13" s="537">
        <v>1500</v>
      </c>
      <c r="K13" s="538">
        <v>-213</v>
      </c>
      <c r="L13" s="349">
        <v>-14.2</v>
      </c>
    </row>
    <row r="14" spans="1:17" s="110" customFormat="1" ht="22.5" customHeight="1" x14ac:dyDescent="0.2">
      <c r="A14" s="350"/>
      <c r="B14" s="351" t="s">
        <v>346</v>
      </c>
      <c r="C14" s="347"/>
      <c r="D14" s="347"/>
      <c r="E14" s="348"/>
      <c r="F14" s="536">
        <v>862</v>
      </c>
      <c r="G14" s="536">
        <v>739</v>
      </c>
      <c r="H14" s="536">
        <v>1278</v>
      </c>
      <c r="I14" s="536">
        <v>718</v>
      </c>
      <c r="J14" s="537">
        <v>804</v>
      </c>
      <c r="K14" s="538">
        <v>58</v>
      </c>
      <c r="L14" s="349">
        <v>7.2139303482587067</v>
      </c>
    </row>
    <row r="15" spans="1:17" s="110" customFormat="1" ht="15" customHeight="1" x14ac:dyDescent="0.2">
      <c r="A15" s="350" t="s">
        <v>347</v>
      </c>
      <c r="B15" s="351" t="s">
        <v>108</v>
      </c>
      <c r="C15" s="347"/>
      <c r="D15" s="347"/>
      <c r="E15" s="348"/>
      <c r="F15" s="536">
        <v>495</v>
      </c>
      <c r="G15" s="536">
        <v>511</v>
      </c>
      <c r="H15" s="536">
        <v>1378</v>
      </c>
      <c r="I15" s="536">
        <v>519</v>
      </c>
      <c r="J15" s="537">
        <v>613</v>
      </c>
      <c r="K15" s="538">
        <v>-118</v>
      </c>
      <c r="L15" s="349">
        <v>-19.249592169657422</v>
      </c>
    </row>
    <row r="16" spans="1:17" s="110" customFormat="1" ht="15" customHeight="1" x14ac:dyDescent="0.2">
      <c r="A16" s="350"/>
      <c r="B16" s="351" t="s">
        <v>109</v>
      </c>
      <c r="C16" s="347"/>
      <c r="D16" s="347"/>
      <c r="E16" s="348"/>
      <c r="F16" s="536">
        <v>1471</v>
      </c>
      <c r="G16" s="536">
        <v>1100</v>
      </c>
      <c r="H16" s="536">
        <v>1484</v>
      </c>
      <c r="I16" s="536">
        <v>1267</v>
      </c>
      <c r="J16" s="537">
        <v>1497</v>
      </c>
      <c r="K16" s="538">
        <v>-26</v>
      </c>
      <c r="L16" s="349">
        <v>-1.7368069472277889</v>
      </c>
    </row>
    <row r="17" spans="1:12" s="110" customFormat="1" ht="15" customHeight="1" x14ac:dyDescent="0.2">
      <c r="A17" s="350"/>
      <c r="B17" s="351" t="s">
        <v>110</v>
      </c>
      <c r="C17" s="347"/>
      <c r="D17" s="347"/>
      <c r="E17" s="348"/>
      <c r="F17" s="536">
        <v>167</v>
      </c>
      <c r="G17" s="536">
        <v>145</v>
      </c>
      <c r="H17" s="536">
        <v>177</v>
      </c>
      <c r="I17" s="536">
        <v>155</v>
      </c>
      <c r="J17" s="537">
        <v>167</v>
      </c>
      <c r="K17" s="538">
        <v>0</v>
      </c>
      <c r="L17" s="349">
        <v>0</v>
      </c>
    </row>
    <row r="18" spans="1:12" s="110" customFormat="1" ht="15" customHeight="1" x14ac:dyDescent="0.2">
      <c r="A18" s="350"/>
      <c r="B18" s="351" t="s">
        <v>111</v>
      </c>
      <c r="C18" s="347"/>
      <c r="D18" s="347"/>
      <c r="E18" s="348"/>
      <c r="F18" s="536">
        <v>16</v>
      </c>
      <c r="G18" s="536">
        <v>9</v>
      </c>
      <c r="H18" s="536">
        <v>15</v>
      </c>
      <c r="I18" s="536">
        <v>21</v>
      </c>
      <c r="J18" s="537">
        <v>27</v>
      </c>
      <c r="K18" s="538">
        <v>-11</v>
      </c>
      <c r="L18" s="349">
        <v>-40.74074074074074</v>
      </c>
    </row>
    <row r="19" spans="1:12" s="110" customFormat="1" ht="15" customHeight="1" x14ac:dyDescent="0.2">
      <c r="A19" s="118" t="s">
        <v>113</v>
      </c>
      <c r="B19" s="119" t="s">
        <v>181</v>
      </c>
      <c r="C19" s="347"/>
      <c r="D19" s="347"/>
      <c r="E19" s="348"/>
      <c r="F19" s="536">
        <v>1242</v>
      </c>
      <c r="G19" s="536">
        <v>1087</v>
      </c>
      <c r="H19" s="536">
        <v>2243</v>
      </c>
      <c r="I19" s="536">
        <v>1299</v>
      </c>
      <c r="J19" s="537">
        <v>1489</v>
      </c>
      <c r="K19" s="538">
        <v>-247</v>
      </c>
      <c r="L19" s="349">
        <v>-16.588314304902621</v>
      </c>
    </row>
    <row r="20" spans="1:12" s="110" customFormat="1" ht="15" customHeight="1" x14ac:dyDescent="0.2">
      <c r="A20" s="118"/>
      <c r="B20" s="119" t="s">
        <v>182</v>
      </c>
      <c r="C20" s="347"/>
      <c r="D20" s="347"/>
      <c r="E20" s="348"/>
      <c r="F20" s="536">
        <v>907</v>
      </c>
      <c r="G20" s="536">
        <v>678</v>
      </c>
      <c r="H20" s="536">
        <v>811</v>
      </c>
      <c r="I20" s="536">
        <v>663</v>
      </c>
      <c r="J20" s="537">
        <v>815</v>
      </c>
      <c r="K20" s="538">
        <v>92</v>
      </c>
      <c r="L20" s="349">
        <v>11.288343558282209</v>
      </c>
    </row>
    <row r="21" spans="1:12" s="110" customFormat="1" ht="15" customHeight="1" x14ac:dyDescent="0.2">
      <c r="A21" s="118" t="s">
        <v>113</v>
      </c>
      <c r="B21" s="119" t="s">
        <v>116</v>
      </c>
      <c r="C21" s="347"/>
      <c r="D21" s="347"/>
      <c r="E21" s="348"/>
      <c r="F21" s="536">
        <v>1249</v>
      </c>
      <c r="G21" s="536">
        <v>1064</v>
      </c>
      <c r="H21" s="536">
        <v>2132</v>
      </c>
      <c r="I21" s="536">
        <v>1121</v>
      </c>
      <c r="J21" s="537">
        <v>1289</v>
      </c>
      <c r="K21" s="538">
        <v>-40</v>
      </c>
      <c r="L21" s="349">
        <v>-3.1031807602792862</v>
      </c>
    </row>
    <row r="22" spans="1:12" s="110" customFormat="1" ht="15" customHeight="1" x14ac:dyDescent="0.2">
      <c r="A22" s="118"/>
      <c r="B22" s="119" t="s">
        <v>117</v>
      </c>
      <c r="C22" s="347"/>
      <c r="D22" s="347"/>
      <c r="E22" s="348"/>
      <c r="F22" s="536">
        <v>899</v>
      </c>
      <c r="G22" s="536">
        <v>700</v>
      </c>
      <c r="H22" s="536">
        <v>921</v>
      </c>
      <c r="I22" s="536">
        <v>840</v>
      </c>
      <c r="J22" s="537">
        <v>1010</v>
      </c>
      <c r="K22" s="538">
        <v>-111</v>
      </c>
      <c r="L22" s="349">
        <v>-10.990099009900991</v>
      </c>
    </row>
    <row r="23" spans="1:12" s="110" customFormat="1" ht="15" customHeight="1" x14ac:dyDescent="0.2">
      <c r="A23" s="352" t="s">
        <v>347</v>
      </c>
      <c r="B23" s="353" t="s">
        <v>193</v>
      </c>
      <c r="C23" s="354"/>
      <c r="D23" s="354"/>
      <c r="E23" s="355"/>
      <c r="F23" s="539">
        <v>31</v>
      </c>
      <c r="G23" s="539">
        <v>91</v>
      </c>
      <c r="H23" s="539">
        <v>464</v>
      </c>
      <c r="I23" s="539">
        <v>19</v>
      </c>
      <c r="J23" s="540">
        <v>42</v>
      </c>
      <c r="K23" s="541">
        <v>-11</v>
      </c>
      <c r="L23" s="356">
        <v>-26.19047619047619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30.6</v>
      </c>
      <c r="G25" s="542">
        <v>36.1</v>
      </c>
      <c r="H25" s="542">
        <v>37.200000000000003</v>
      </c>
      <c r="I25" s="542">
        <v>36</v>
      </c>
      <c r="J25" s="542">
        <v>34.4</v>
      </c>
      <c r="K25" s="543" t="s">
        <v>349</v>
      </c>
      <c r="L25" s="364">
        <v>-3.7999999999999972</v>
      </c>
    </row>
    <row r="26" spans="1:12" s="110" customFormat="1" ht="15" customHeight="1" x14ac:dyDescent="0.2">
      <c r="A26" s="365" t="s">
        <v>105</v>
      </c>
      <c r="B26" s="366" t="s">
        <v>345</v>
      </c>
      <c r="C26" s="362"/>
      <c r="D26" s="362"/>
      <c r="E26" s="363"/>
      <c r="F26" s="542">
        <v>29.1</v>
      </c>
      <c r="G26" s="542">
        <v>35.4</v>
      </c>
      <c r="H26" s="542">
        <v>36.1</v>
      </c>
      <c r="I26" s="542">
        <v>36.299999999999997</v>
      </c>
      <c r="J26" s="544">
        <v>32.6</v>
      </c>
      <c r="K26" s="543" t="s">
        <v>349</v>
      </c>
      <c r="L26" s="364">
        <v>-3.5</v>
      </c>
    </row>
    <row r="27" spans="1:12" s="110" customFormat="1" ht="15" customHeight="1" x14ac:dyDescent="0.2">
      <c r="A27" s="365"/>
      <c r="B27" s="366" t="s">
        <v>346</v>
      </c>
      <c r="C27" s="362"/>
      <c r="D27" s="362"/>
      <c r="E27" s="363"/>
      <c r="F27" s="542">
        <v>33</v>
      </c>
      <c r="G27" s="542">
        <v>37</v>
      </c>
      <c r="H27" s="542">
        <v>38.799999999999997</v>
      </c>
      <c r="I27" s="542">
        <v>35.5</v>
      </c>
      <c r="J27" s="542">
        <v>37.9</v>
      </c>
      <c r="K27" s="543" t="s">
        <v>349</v>
      </c>
      <c r="L27" s="364">
        <v>-4.8999999999999986</v>
      </c>
    </row>
    <row r="28" spans="1:12" s="110" customFormat="1" ht="15" customHeight="1" x14ac:dyDescent="0.2">
      <c r="A28" s="365" t="s">
        <v>113</v>
      </c>
      <c r="B28" s="366" t="s">
        <v>108</v>
      </c>
      <c r="C28" s="362"/>
      <c r="D28" s="362"/>
      <c r="E28" s="363"/>
      <c r="F28" s="542">
        <v>42.2</v>
      </c>
      <c r="G28" s="542">
        <v>45.8</v>
      </c>
      <c r="H28" s="542">
        <v>47.1</v>
      </c>
      <c r="I28" s="542">
        <v>49.6</v>
      </c>
      <c r="J28" s="542">
        <v>46.2</v>
      </c>
      <c r="K28" s="543" t="s">
        <v>349</v>
      </c>
      <c r="L28" s="364">
        <v>-4</v>
      </c>
    </row>
    <row r="29" spans="1:12" s="110" customFormat="1" ht="11.25" x14ac:dyDescent="0.2">
      <c r="A29" s="365"/>
      <c r="B29" s="366" t="s">
        <v>109</v>
      </c>
      <c r="C29" s="362"/>
      <c r="D29" s="362"/>
      <c r="E29" s="363"/>
      <c r="F29" s="542">
        <v>28.6</v>
      </c>
      <c r="G29" s="542">
        <v>34.200000000000003</v>
      </c>
      <c r="H29" s="542">
        <v>34.4</v>
      </c>
      <c r="I29" s="542">
        <v>32.5</v>
      </c>
      <c r="J29" s="544">
        <v>30.9</v>
      </c>
      <c r="K29" s="543" t="s">
        <v>349</v>
      </c>
      <c r="L29" s="364">
        <v>-2.2999999999999972</v>
      </c>
    </row>
    <row r="30" spans="1:12" s="110" customFormat="1" ht="15" customHeight="1" x14ac:dyDescent="0.2">
      <c r="A30" s="365"/>
      <c r="B30" s="366" t="s">
        <v>110</v>
      </c>
      <c r="C30" s="362"/>
      <c r="D30" s="362"/>
      <c r="E30" s="363"/>
      <c r="F30" s="542">
        <v>18.600000000000001</v>
      </c>
      <c r="G30" s="542">
        <v>25.7</v>
      </c>
      <c r="H30" s="542">
        <v>23.3</v>
      </c>
      <c r="I30" s="542">
        <v>23.2</v>
      </c>
      <c r="J30" s="542">
        <v>26.3</v>
      </c>
      <c r="K30" s="543" t="s">
        <v>349</v>
      </c>
      <c r="L30" s="364">
        <v>-7.6999999999999993</v>
      </c>
    </row>
    <row r="31" spans="1:12" s="110" customFormat="1" ht="15" customHeight="1" x14ac:dyDescent="0.2">
      <c r="A31" s="365"/>
      <c r="B31" s="366" t="s">
        <v>111</v>
      </c>
      <c r="C31" s="362"/>
      <c r="D31" s="362"/>
      <c r="E31" s="363"/>
      <c r="F31" s="542">
        <v>31.2</v>
      </c>
      <c r="G31" s="542">
        <v>22.2</v>
      </c>
      <c r="H31" s="542">
        <v>60</v>
      </c>
      <c r="I31" s="542">
        <v>57.1</v>
      </c>
      <c r="J31" s="542">
        <v>37</v>
      </c>
      <c r="K31" s="543" t="s">
        <v>349</v>
      </c>
      <c r="L31" s="364">
        <v>-5.8000000000000007</v>
      </c>
    </row>
    <row r="32" spans="1:12" s="110" customFormat="1" ht="15" customHeight="1" x14ac:dyDescent="0.2">
      <c r="A32" s="367" t="s">
        <v>113</v>
      </c>
      <c r="B32" s="368" t="s">
        <v>181</v>
      </c>
      <c r="C32" s="362"/>
      <c r="D32" s="362"/>
      <c r="E32" s="363"/>
      <c r="F32" s="542">
        <v>29.8</v>
      </c>
      <c r="G32" s="542">
        <v>38</v>
      </c>
      <c r="H32" s="542">
        <v>34</v>
      </c>
      <c r="I32" s="542">
        <v>34.299999999999997</v>
      </c>
      <c r="J32" s="544">
        <v>33</v>
      </c>
      <c r="K32" s="543" t="s">
        <v>349</v>
      </c>
      <c r="L32" s="364">
        <v>-3.1999999999999993</v>
      </c>
    </row>
    <row r="33" spans="1:12" s="110" customFormat="1" ht="15" customHeight="1" x14ac:dyDescent="0.2">
      <c r="A33" s="367"/>
      <c r="B33" s="368" t="s">
        <v>182</v>
      </c>
      <c r="C33" s="362"/>
      <c r="D33" s="362"/>
      <c r="E33" s="363"/>
      <c r="F33" s="542">
        <v>31.6</v>
      </c>
      <c r="G33" s="542">
        <v>33.299999999999997</v>
      </c>
      <c r="H33" s="542">
        <v>42.9</v>
      </c>
      <c r="I33" s="542">
        <v>39.299999999999997</v>
      </c>
      <c r="J33" s="542">
        <v>36.9</v>
      </c>
      <c r="K33" s="543" t="s">
        <v>349</v>
      </c>
      <c r="L33" s="364">
        <v>-5.2999999999999972</v>
      </c>
    </row>
    <row r="34" spans="1:12" s="369" customFormat="1" ht="15" customHeight="1" x14ac:dyDescent="0.2">
      <c r="A34" s="367" t="s">
        <v>113</v>
      </c>
      <c r="B34" s="368" t="s">
        <v>116</v>
      </c>
      <c r="C34" s="362"/>
      <c r="D34" s="362"/>
      <c r="E34" s="363"/>
      <c r="F34" s="542">
        <v>29.1</v>
      </c>
      <c r="G34" s="542">
        <v>34.5</v>
      </c>
      <c r="H34" s="542">
        <v>34.5</v>
      </c>
      <c r="I34" s="542">
        <v>31.8</v>
      </c>
      <c r="J34" s="542">
        <v>33.1</v>
      </c>
      <c r="K34" s="543" t="s">
        <v>349</v>
      </c>
      <c r="L34" s="364">
        <v>-4</v>
      </c>
    </row>
    <row r="35" spans="1:12" s="369" customFormat="1" ht="11.25" x14ac:dyDescent="0.2">
      <c r="A35" s="370"/>
      <c r="B35" s="371" t="s">
        <v>117</v>
      </c>
      <c r="C35" s="372"/>
      <c r="D35" s="372"/>
      <c r="E35" s="373"/>
      <c r="F35" s="545">
        <v>32.6</v>
      </c>
      <c r="G35" s="545">
        <v>38.1</v>
      </c>
      <c r="H35" s="545">
        <v>41.4</v>
      </c>
      <c r="I35" s="545">
        <v>41.2</v>
      </c>
      <c r="J35" s="546">
        <v>36.200000000000003</v>
      </c>
      <c r="K35" s="547" t="s">
        <v>349</v>
      </c>
      <c r="L35" s="374">
        <v>-3.6000000000000014</v>
      </c>
    </row>
    <row r="36" spans="1:12" s="369" customFormat="1" ht="15.95" customHeight="1" x14ac:dyDescent="0.2">
      <c r="A36" s="375" t="s">
        <v>350</v>
      </c>
      <c r="B36" s="376"/>
      <c r="C36" s="377"/>
      <c r="D36" s="376"/>
      <c r="E36" s="378"/>
      <c r="F36" s="548">
        <v>2074</v>
      </c>
      <c r="G36" s="548">
        <v>1617</v>
      </c>
      <c r="H36" s="548">
        <v>2225</v>
      </c>
      <c r="I36" s="548">
        <v>1882</v>
      </c>
      <c r="J36" s="548">
        <v>2231</v>
      </c>
      <c r="K36" s="549">
        <v>-157</v>
      </c>
      <c r="L36" s="380">
        <v>-7.0372030479605554</v>
      </c>
    </row>
    <row r="37" spans="1:12" s="369" customFormat="1" ht="15.95" customHeight="1" x14ac:dyDescent="0.2">
      <c r="A37" s="381"/>
      <c r="B37" s="382" t="s">
        <v>113</v>
      </c>
      <c r="C37" s="382" t="s">
        <v>351</v>
      </c>
      <c r="D37" s="382"/>
      <c r="E37" s="383"/>
      <c r="F37" s="548">
        <v>635</v>
      </c>
      <c r="G37" s="548">
        <v>583</v>
      </c>
      <c r="H37" s="548">
        <v>827</v>
      </c>
      <c r="I37" s="548">
        <v>678</v>
      </c>
      <c r="J37" s="548">
        <v>768</v>
      </c>
      <c r="K37" s="549">
        <v>-133</v>
      </c>
      <c r="L37" s="380">
        <v>-17.317708333333332</v>
      </c>
    </row>
    <row r="38" spans="1:12" s="369" customFormat="1" ht="15.95" customHeight="1" x14ac:dyDescent="0.2">
      <c r="A38" s="381"/>
      <c r="B38" s="384" t="s">
        <v>105</v>
      </c>
      <c r="C38" s="384" t="s">
        <v>106</v>
      </c>
      <c r="D38" s="385"/>
      <c r="E38" s="383"/>
      <c r="F38" s="548">
        <v>1258</v>
      </c>
      <c r="G38" s="548">
        <v>974</v>
      </c>
      <c r="H38" s="548">
        <v>1331</v>
      </c>
      <c r="I38" s="548">
        <v>1212</v>
      </c>
      <c r="J38" s="550">
        <v>1464</v>
      </c>
      <c r="K38" s="549">
        <v>-206</v>
      </c>
      <c r="L38" s="380">
        <v>-14.071038251366121</v>
      </c>
    </row>
    <row r="39" spans="1:12" s="369" customFormat="1" ht="15.95" customHeight="1" x14ac:dyDescent="0.2">
      <c r="A39" s="381"/>
      <c r="B39" s="385"/>
      <c r="C39" s="382" t="s">
        <v>352</v>
      </c>
      <c r="D39" s="385"/>
      <c r="E39" s="383"/>
      <c r="F39" s="548">
        <v>366</v>
      </c>
      <c r="G39" s="548">
        <v>345</v>
      </c>
      <c r="H39" s="548">
        <v>480</v>
      </c>
      <c r="I39" s="548">
        <v>440</v>
      </c>
      <c r="J39" s="548">
        <v>477</v>
      </c>
      <c r="K39" s="549">
        <v>-111</v>
      </c>
      <c r="L39" s="380">
        <v>-23.270440251572328</v>
      </c>
    </row>
    <row r="40" spans="1:12" s="369" customFormat="1" ht="15.95" customHeight="1" x14ac:dyDescent="0.2">
      <c r="A40" s="381"/>
      <c r="B40" s="384"/>
      <c r="C40" s="384" t="s">
        <v>107</v>
      </c>
      <c r="D40" s="385"/>
      <c r="E40" s="383"/>
      <c r="F40" s="548">
        <v>816</v>
      </c>
      <c r="G40" s="548">
        <v>643</v>
      </c>
      <c r="H40" s="548">
        <v>894</v>
      </c>
      <c r="I40" s="548">
        <v>670</v>
      </c>
      <c r="J40" s="548">
        <v>767</v>
      </c>
      <c r="K40" s="549">
        <v>49</v>
      </c>
      <c r="L40" s="380">
        <v>6.3885267275097783</v>
      </c>
    </row>
    <row r="41" spans="1:12" s="369" customFormat="1" ht="24" customHeight="1" x14ac:dyDescent="0.2">
      <c r="A41" s="381"/>
      <c r="B41" s="385"/>
      <c r="C41" s="382" t="s">
        <v>352</v>
      </c>
      <c r="D41" s="385"/>
      <c r="E41" s="383"/>
      <c r="F41" s="548">
        <v>269</v>
      </c>
      <c r="G41" s="548">
        <v>238</v>
      </c>
      <c r="H41" s="548">
        <v>347</v>
      </c>
      <c r="I41" s="548">
        <v>238</v>
      </c>
      <c r="J41" s="550">
        <v>291</v>
      </c>
      <c r="K41" s="549">
        <v>-22</v>
      </c>
      <c r="L41" s="380">
        <v>-7.5601374570446733</v>
      </c>
    </row>
    <row r="42" spans="1:12" s="110" customFormat="1" ht="15" customHeight="1" x14ac:dyDescent="0.2">
      <c r="A42" s="381"/>
      <c r="B42" s="384" t="s">
        <v>113</v>
      </c>
      <c r="C42" s="384" t="s">
        <v>353</v>
      </c>
      <c r="D42" s="385"/>
      <c r="E42" s="383"/>
      <c r="F42" s="548">
        <v>431</v>
      </c>
      <c r="G42" s="548">
        <v>378</v>
      </c>
      <c r="H42" s="548">
        <v>607</v>
      </c>
      <c r="I42" s="548">
        <v>446</v>
      </c>
      <c r="J42" s="548">
        <v>552</v>
      </c>
      <c r="K42" s="549">
        <v>-121</v>
      </c>
      <c r="L42" s="380">
        <v>-21.920289855072465</v>
      </c>
    </row>
    <row r="43" spans="1:12" s="110" customFormat="1" ht="15" customHeight="1" x14ac:dyDescent="0.2">
      <c r="A43" s="381"/>
      <c r="B43" s="385"/>
      <c r="C43" s="382" t="s">
        <v>352</v>
      </c>
      <c r="D43" s="385"/>
      <c r="E43" s="383"/>
      <c r="F43" s="548">
        <v>182</v>
      </c>
      <c r="G43" s="548">
        <v>173</v>
      </c>
      <c r="H43" s="548">
        <v>286</v>
      </c>
      <c r="I43" s="548">
        <v>221</v>
      </c>
      <c r="J43" s="548">
        <v>255</v>
      </c>
      <c r="K43" s="549">
        <v>-73</v>
      </c>
      <c r="L43" s="380">
        <v>-28.627450980392158</v>
      </c>
    </row>
    <row r="44" spans="1:12" s="110" customFormat="1" ht="15" customHeight="1" x14ac:dyDescent="0.2">
      <c r="A44" s="381"/>
      <c r="B44" s="384"/>
      <c r="C44" s="366" t="s">
        <v>109</v>
      </c>
      <c r="D44" s="385"/>
      <c r="E44" s="383"/>
      <c r="F44" s="548">
        <v>1460</v>
      </c>
      <c r="G44" s="548">
        <v>1086</v>
      </c>
      <c r="H44" s="548">
        <v>1427</v>
      </c>
      <c r="I44" s="548">
        <v>1260</v>
      </c>
      <c r="J44" s="550">
        <v>1485</v>
      </c>
      <c r="K44" s="549">
        <v>-25</v>
      </c>
      <c r="L44" s="380">
        <v>-1.6835016835016836</v>
      </c>
    </row>
    <row r="45" spans="1:12" s="110" customFormat="1" ht="15" customHeight="1" x14ac:dyDescent="0.2">
      <c r="A45" s="381"/>
      <c r="B45" s="385"/>
      <c r="C45" s="382" t="s">
        <v>352</v>
      </c>
      <c r="D45" s="385"/>
      <c r="E45" s="383"/>
      <c r="F45" s="548">
        <v>417</v>
      </c>
      <c r="G45" s="548">
        <v>371</v>
      </c>
      <c r="H45" s="548">
        <v>491</v>
      </c>
      <c r="I45" s="548">
        <v>409</v>
      </c>
      <c r="J45" s="548">
        <v>459</v>
      </c>
      <c r="K45" s="549">
        <v>-42</v>
      </c>
      <c r="L45" s="380">
        <v>-9.1503267973856204</v>
      </c>
    </row>
    <row r="46" spans="1:12" s="110" customFormat="1" ht="15" customHeight="1" x14ac:dyDescent="0.2">
      <c r="A46" s="381"/>
      <c r="B46" s="384"/>
      <c r="C46" s="366" t="s">
        <v>110</v>
      </c>
      <c r="D46" s="385"/>
      <c r="E46" s="383"/>
      <c r="F46" s="548">
        <v>167</v>
      </c>
      <c r="G46" s="548">
        <v>144</v>
      </c>
      <c r="H46" s="548">
        <v>176</v>
      </c>
      <c r="I46" s="548">
        <v>155</v>
      </c>
      <c r="J46" s="548">
        <v>167</v>
      </c>
      <c r="K46" s="549">
        <v>0</v>
      </c>
      <c r="L46" s="380">
        <v>0</v>
      </c>
    </row>
    <row r="47" spans="1:12" s="110" customFormat="1" ht="15" customHeight="1" x14ac:dyDescent="0.2">
      <c r="A47" s="381"/>
      <c r="B47" s="385"/>
      <c r="C47" s="382" t="s">
        <v>352</v>
      </c>
      <c r="D47" s="385"/>
      <c r="E47" s="383"/>
      <c r="F47" s="548">
        <v>31</v>
      </c>
      <c r="G47" s="548" t="s">
        <v>513</v>
      </c>
      <c r="H47" s="548">
        <v>41</v>
      </c>
      <c r="I47" s="548">
        <v>36</v>
      </c>
      <c r="J47" s="550">
        <v>44</v>
      </c>
      <c r="K47" s="549">
        <v>-13</v>
      </c>
      <c r="L47" s="380">
        <v>-29.545454545454547</v>
      </c>
    </row>
    <row r="48" spans="1:12" s="110" customFormat="1" ht="15" customHeight="1" x14ac:dyDescent="0.2">
      <c r="A48" s="381"/>
      <c r="B48" s="385"/>
      <c r="C48" s="366" t="s">
        <v>111</v>
      </c>
      <c r="D48" s="386"/>
      <c r="E48" s="387"/>
      <c r="F48" s="548">
        <v>16</v>
      </c>
      <c r="G48" s="548">
        <v>9</v>
      </c>
      <c r="H48" s="548">
        <v>15</v>
      </c>
      <c r="I48" s="548">
        <v>21</v>
      </c>
      <c r="J48" s="548">
        <v>27</v>
      </c>
      <c r="K48" s="549">
        <v>-11</v>
      </c>
      <c r="L48" s="380">
        <v>-40.74074074074074</v>
      </c>
    </row>
    <row r="49" spans="1:12" s="110" customFormat="1" ht="15" customHeight="1" x14ac:dyDescent="0.2">
      <c r="A49" s="381"/>
      <c r="B49" s="385"/>
      <c r="C49" s="382" t="s">
        <v>352</v>
      </c>
      <c r="D49" s="385"/>
      <c r="E49" s="383"/>
      <c r="F49" s="548">
        <v>5</v>
      </c>
      <c r="G49" s="548" t="s">
        <v>513</v>
      </c>
      <c r="H49" s="548">
        <v>9</v>
      </c>
      <c r="I49" s="548">
        <v>12</v>
      </c>
      <c r="J49" s="548">
        <v>10</v>
      </c>
      <c r="K49" s="549">
        <v>-5</v>
      </c>
      <c r="L49" s="380">
        <v>-50</v>
      </c>
    </row>
    <row r="50" spans="1:12" s="110" customFormat="1" ht="15" customHeight="1" x14ac:dyDescent="0.2">
      <c r="A50" s="381"/>
      <c r="B50" s="384" t="s">
        <v>113</v>
      </c>
      <c r="C50" s="382" t="s">
        <v>181</v>
      </c>
      <c r="D50" s="385"/>
      <c r="E50" s="383"/>
      <c r="F50" s="548">
        <v>1173</v>
      </c>
      <c r="G50" s="548" t="s">
        <v>513</v>
      </c>
      <c r="H50" s="548">
        <v>1434</v>
      </c>
      <c r="I50" s="548">
        <v>1223</v>
      </c>
      <c r="J50" s="550">
        <v>1421</v>
      </c>
      <c r="K50" s="549">
        <v>-248</v>
      </c>
      <c r="L50" s="380">
        <v>-17.452498240675581</v>
      </c>
    </row>
    <row r="51" spans="1:12" s="110" customFormat="1" ht="15" customHeight="1" x14ac:dyDescent="0.2">
      <c r="A51" s="381"/>
      <c r="B51" s="385"/>
      <c r="C51" s="382" t="s">
        <v>352</v>
      </c>
      <c r="D51" s="385"/>
      <c r="E51" s="383"/>
      <c r="F51" s="548">
        <v>350</v>
      </c>
      <c r="G51" s="548">
        <v>360</v>
      </c>
      <c r="H51" s="548">
        <v>488</v>
      </c>
      <c r="I51" s="548">
        <v>419</v>
      </c>
      <c r="J51" s="548">
        <v>469</v>
      </c>
      <c r="K51" s="549">
        <v>-119</v>
      </c>
      <c r="L51" s="380">
        <v>-25.373134328358208</v>
      </c>
    </row>
    <row r="52" spans="1:12" s="110" customFormat="1" ht="15" customHeight="1" x14ac:dyDescent="0.2">
      <c r="A52" s="381"/>
      <c r="B52" s="384"/>
      <c r="C52" s="382" t="s">
        <v>182</v>
      </c>
      <c r="D52" s="385"/>
      <c r="E52" s="383"/>
      <c r="F52" s="548">
        <v>901</v>
      </c>
      <c r="G52" s="548">
        <v>669</v>
      </c>
      <c r="H52" s="548">
        <v>791</v>
      </c>
      <c r="I52" s="548">
        <v>659</v>
      </c>
      <c r="J52" s="548">
        <v>810</v>
      </c>
      <c r="K52" s="549">
        <v>91</v>
      </c>
      <c r="L52" s="380">
        <v>11.234567901234568</v>
      </c>
    </row>
    <row r="53" spans="1:12" s="269" customFormat="1" ht="11.25" customHeight="1" x14ac:dyDescent="0.2">
      <c r="A53" s="381"/>
      <c r="B53" s="385"/>
      <c r="C53" s="382" t="s">
        <v>352</v>
      </c>
      <c r="D53" s="385"/>
      <c r="E53" s="383"/>
      <c r="F53" s="548">
        <v>285</v>
      </c>
      <c r="G53" s="548">
        <v>223</v>
      </c>
      <c r="H53" s="548">
        <v>339</v>
      </c>
      <c r="I53" s="548">
        <v>259</v>
      </c>
      <c r="J53" s="550">
        <v>299</v>
      </c>
      <c r="K53" s="549">
        <v>-14</v>
      </c>
      <c r="L53" s="380">
        <v>-4.6822742474916392</v>
      </c>
    </row>
    <row r="54" spans="1:12" s="151" customFormat="1" ht="12.75" customHeight="1" x14ac:dyDescent="0.2">
      <c r="A54" s="381"/>
      <c r="B54" s="384" t="s">
        <v>113</v>
      </c>
      <c r="C54" s="384" t="s">
        <v>116</v>
      </c>
      <c r="D54" s="385"/>
      <c r="E54" s="383"/>
      <c r="F54" s="548">
        <v>1184</v>
      </c>
      <c r="G54" s="548">
        <v>938</v>
      </c>
      <c r="H54" s="548">
        <v>1364</v>
      </c>
      <c r="I54" s="548">
        <v>1049</v>
      </c>
      <c r="J54" s="548">
        <v>1227</v>
      </c>
      <c r="K54" s="549">
        <v>-43</v>
      </c>
      <c r="L54" s="380">
        <v>-3.504482477587612</v>
      </c>
    </row>
    <row r="55" spans="1:12" ht="11.25" x14ac:dyDescent="0.2">
      <c r="A55" s="381"/>
      <c r="B55" s="385"/>
      <c r="C55" s="382" t="s">
        <v>352</v>
      </c>
      <c r="D55" s="385"/>
      <c r="E55" s="383"/>
      <c r="F55" s="548">
        <v>345</v>
      </c>
      <c r="G55" s="548">
        <v>324</v>
      </c>
      <c r="H55" s="548">
        <v>471</v>
      </c>
      <c r="I55" s="548">
        <v>334</v>
      </c>
      <c r="J55" s="548">
        <v>406</v>
      </c>
      <c r="K55" s="549">
        <v>-61</v>
      </c>
      <c r="L55" s="380">
        <v>-15.024630541871922</v>
      </c>
    </row>
    <row r="56" spans="1:12" ht="14.25" customHeight="1" x14ac:dyDescent="0.2">
      <c r="A56" s="381"/>
      <c r="B56" s="385"/>
      <c r="C56" s="384" t="s">
        <v>117</v>
      </c>
      <c r="D56" s="385"/>
      <c r="E56" s="383"/>
      <c r="F56" s="548">
        <v>889</v>
      </c>
      <c r="G56" s="548">
        <v>678</v>
      </c>
      <c r="H56" s="548">
        <v>860</v>
      </c>
      <c r="I56" s="548">
        <v>832</v>
      </c>
      <c r="J56" s="548">
        <v>999</v>
      </c>
      <c r="K56" s="549">
        <v>-110</v>
      </c>
      <c r="L56" s="380">
        <v>-11.011011011011011</v>
      </c>
    </row>
    <row r="57" spans="1:12" ht="18.75" customHeight="1" x14ac:dyDescent="0.2">
      <c r="A57" s="388"/>
      <c r="B57" s="389"/>
      <c r="C57" s="390" t="s">
        <v>352</v>
      </c>
      <c r="D57" s="389"/>
      <c r="E57" s="391"/>
      <c r="F57" s="551">
        <v>290</v>
      </c>
      <c r="G57" s="552">
        <v>258</v>
      </c>
      <c r="H57" s="552">
        <v>356</v>
      </c>
      <c r="I57" s="552">
        <v>343</v>
      </c>
      <c r="J57" s="552">
        <v>362</v>
      </c>
      <c r="K57" s="553">
        <f t="shared" ref="K57" si="0">IF(OR(F57=".",J57=".")=TRUE,".",IF(OR(F57="*",J57="*")=TRUE,"*",IF(AND(F57="-",J57="-")=TRUE,"-",IF(AND(ISNUMBER(J57),ISNUMBER(F57))=TRUE,IF(F57-J57=0,0,F57-J57),IF(ISNUMBER(F57)=TRUE,F57,-J57)))))</f>
        <v>-72</v>
      </c>
      <c r="L57" s="392">
        <f t="shared" ref="L57" si="1">IF(K57 =".",".",IF(K57 ="*","*",IF(K57="-","-",IF(K57=0,0,IF(OR(J57="-",J57=".",F57="-",F57=".")=TRUE,"X",IF(J57=0,"0,0",IF(ABS(K57*100/J57)&gt;250,".X",(K57*100/J57))))))))</f>
        <v>-19.88950276243094</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2149</v>
      </c>
      <c r="E11" s="114">
        <v>1765</v>
      </c>
      <c r="F11" s="114">
        <v>3054</v>
      </c>
      <c r="G11" s="114">
        <v>1962</v>
      </c>
      <c r="H11" s="140">
        <v>2304</v>
      </c>
      <c r="I11" s="115">
        <v>-155</v>
      </c>
      <c r="J11" s="116">
        <v>-6.7274305555555554</v>
      </c>
    </row>
    <row r="12" spans="1:15" s="110" customFormat="1" ht="24.95" customHeight="1" x14ac:dyDescent="0.2">
      <c r="A12" s="193" t="s">
        <v>132</v>
      </c>
      <c r="B12" s="194" t="s">
        <v>133</v>
      </c>
      <c r="C12" s="113">
        <v>1.0237319683573756</v>
      </c>
      <c r="D12" s="115">
        <v>22</v>
      </c>
      <c r="E12" s="114">
        <v>15</v>
      </c>
      <c r="F12" s="114">
        <v>40</v>
      </c>
      <c r="G12" s="114">
        <v>19</v>
      </c>
      <c r="H12" s="140">
        <v>26</v>
      </c>
      <c r="I12" s="115">
        <v>-4</v>
      </c>
      <c r="J12" s="116">
        <v>-15.384615384615385</v>
      </c>
    </row>
    <row r="13" spans="1:15" s="110" customFormat="1" ht="24.95" customHeight="1" x14ac:dyDescent="0.2">
      <c r="A13" s="193" t="s">
        <v>134</v>
      </c>
      <c r="B13" s="199" t="s">
        <v>214</v>
      </c>
      <c r="C13" s="113">
        <v>1.0237319683573756</v>
      </c>
      <c r="D13" s="115">
        <v>22</v>
      </c>
      <c r="E13" s="114">
        <v>17</v>
      </c>
      <c r="F13" s="114">
        <v>20</v>
      </c>
      <c r="G13" s="114">
        <v>16</v>
      </c>
      <c r="H13" s="140">
        <v>15</v>
      </c>
      <c r="I13" s="115">
        <v>7</v>
      </c>
      <c r="J13" s="116">
        <v>46.666666666666664</v>
      </c>
    </row>
    <row r="14" spans="1:15" s="287" customFormat="1" ht="24.95" customHeight="1" x14ac:dyDescent="0.2">
      <c r="A14" s="193" t="s">
        <v>215</v>
      </c>
      <c r="B14" s="199" t="s">
        <v>137</v>
      </c>
      <c r="C14" s="113">
        <v>17.775709632387155</v>
      </c>
      <c r="D14" s="115">
        <v>382</v>
      </c>
      <c r="E14" s="114">
        <v>339</v>
      </c>
      <c r="F14" s="114">
        <v>508</v>
      </c>
      <c r="G14" s="114">
        <v>322</v>
      </c>
      <c r="H14" s="140">
        <v>372</v>
      </c>
      <c r="I14" s="115">
        <v>10</v>
      </c>
      <c r="J14" s="116">
        <v>2.6881720430107525</v>
      </c>
      <c r="K14" s="110"/>
      <c r="L14" s="110"/>
      <c r="M14" s="110"/>
      <c r="N14" s="110"/>
      <c r="O14" s="110"/>
    </row>
    <row r="15" spans="1:15" s="110" customFormat="1" ht="24.95" customHeight="1" x14ac:dyDescent="0.2">
      <c r="A15" s="193" t="s">
        <v>216</v>
      </c>
      <c r="B15" s="199" t="s">
        <v>217</v>
      </c>
      <c r="C15" s="113">
        <v>2.9781293624941831</v>
      </c>
      <c r="D15" s="115">
        <v>64</v>
      </c>
      <c r="E15" s="114">
        <v>47</v>
      </c>
      <c r="F15" s="114">
        <v>88</v>
      </c>
      <c r="G15" s="114">
        <v>43</v>
      </c>
      <c r="H15" s="140">
        <v>56</v>
      </c>
      <c r="I15" s="115">
        <v>8</v>
      </c>
      <c r="J15" s="116">
        <v>14.285714285714286</v>
      </c>
    </row>
    <row r="16" spans="1:15" s="287" customFormat="1" ht="24.95" customHeight="1" x14ac:dyDescent="0.2">
      <c r="A16" s="193" t="s">
        <v>218</v>
      </c>
      <c r="B16" s="199" t="s">
        <v>141</v>
      </c>
      <c r="C16" s="113">
        <v>7.8641228478362031</v>
      </c>
      <c r="D16" s="115">
        <v>169</v>
      </c>
      <c r="E16" s="114">
        <v>108</v>
      </c>
      <c r="F16" s="114">
        <v>214</v>
      </c>
      <c r="G16" s="114">
        <v>162</v>
      </c>
      <c r="H16" s="140">
        <v>142</v>
      </c>
      <c r="I16" s="115">
        <v>27</v>
      </c>
      <c r="J16" s="116">
        <v>19.014084507042252</v>
      </c>
      <c r="K16" s="110"/>
      <c r="L16" s="110"/>
      <c r="M16" s="110"/>
      <c r="N16" s="110"/>
      <c r="O16" s="110"/>
    </row>
    <row r="17" spans="1:15" s="110" customFormat="1" ht="24.95" customHeight="1" x14ac:dyDescent="0.2">
      <c r="A17" s="193" t="s">
        <v>142</v>
      </c>
      <c r="B17" s="199" t="s">
        <v>220</v>
      </c>
      <c r="C17" s="113">
        <v>6.9334574220567706</v>
      </c>
      <c r="D17" s="115">
        <v>149</v>
      </c>
      <c r="E17" s="114">
        <v>184</v>
      </c>
      <c r="F17" s="114">
        <v>206</v>
      </c>
      <c r="G17" s="114">
        <v>117</v>
      </c>
      <c r="H17" s="140">
        <v>174</v>
      </c>
      <c r="I17" s="115">
        <v>-25</v>
      </c>
      <c r="J17" s="116">
        <v>-14.367816091954023</v>
      </c>
    </row>
    <row r="18" spans="1:15" s="287" customFormat="1" ht="24.95" customHeight="1" x14ac:dyDescent="0.2">
      <c r="A18" s="201" t="s">
        <v>144</v>
      </c>
      <c r="B18" s="202" t="s">
        <v>145</v>
      </c>
      <c r="C18" s="113">
        <v>14.657980456026058</v>
      </c>
      <c r="D18" s="115">
        <v>315</v>
      </c>
      <c r="E18" s="114">
        <v>149</v>
      </c>
      <c r="F18" s="114">
        <v>409</v>
      </c>
      <c r="G18" s="114">
        <v>295</v>
      </c>
      <c r="H18" s="140">
        <v>503</v>
      </c>
      <c r="I18" s="115">
        <v>-188</v>
      </c>
      <c r="J18" s="116">
        <v>-37.375745526838969</v>
      </c>
      <c r="K18" s="110"/>
      <c r="L18" s="110"/>
      <c r="M18" s="110"/>
      <c r="N18" s="110"/>
      <c r="O18" s="110"/>
    </row>
    <row r="19" spans="1:15" s="110" customFormat="1" ht="24.95" customHeight="1" x14ac:dyDescent="0.2">
      <c r="A19" s="193" t="s">
        <v>146</v>
      </c>
      <c r="B19" s="199" t="s">
        <v>147</v>
      </c>
      <c r="C19" s="113">
        <v>10.749185667752442</v>
      </c>
      <c r="D19" s="115">
        <v>231</v>
      </c>
      <c r="E19" s="114">
        <v>165</v>
      </c>
      <c r="F19" s="114">
        <v>311</v>
      </c>
      <c r="G19" s="114">
        <v>168</v>
      </c>
      <c r="H19" s="140">
        <v>231</v>
      </c>
      <c r="I19" s="115">
        <v>0</v>
      </c>
      <c r="J19" s="116">
        <v>0</v>
      </c>
    </row>
    <row r="20" spans="1:15" s="287" customFormat="1" ht="24.95" customHeight="1" x14ac:dyDescent="0.2">
      <c r="A20" s="193" t="s">
        <v>148</v>
      </c>
      <c r="B20" s="199" t="s">
        <v>149</v>
      </c>
      <c r="C20" s="113">
        <v>2.7454630060493255</v>
      </c>
      <c r="D20" s="115">
        <v>59</v>
      </c>
      <c r="E20" s="114">
        <v>78</v>
      </c>
      <c r="F20" s="114">
        <v>77</v>
      </c>
      <c r="G20" s="114">
        <v>73</v>
      </c>
      <c r="H20" s="140">
        <v>94</v>
      </c>
      <c r="I20" s="115">
        <v>-35</v>
      </c>
      <c r="J20" s="116">
        <v>-37.234042553191486</v>
      </c>
      <c r="K20" s="110"/>
      <c r="L20" s="110"/>
      <c r="M20" s="110"/>
      <c r="N20" s="110"/>
      <c r="O20" s="110"/>
    </row>
    <row r="21" spans="1:15" s="110" customFormat="1" ht="24.95" customHeight="1" x14ac:dyDescent="0.2">
      <c r="A21" s="201" t="s">
        <v>150</v>
      </c>
      <c r="B21" s="202" t="s">
        <v>151</v>
      </c>
      <c r="C21" s="113">
        <v>5.1186598417868776</v>
      </c>
      <c r="D21" s="115">
        <v>110</v>
      </c>
      <c r="E21" s="114">
        <v>102</v>
      </c>
      <c r="F21" s="114">
        <v>111</v>
      </c>
      <c r="G21" s="114">
        <v>93</v>
      </c>
      <c r="H21" s="140">
        <v>126</v>
      </c>
      <c r="I21" s="115">
        <v>-16</v>
      </c>
      <c r="J21" s="116">
        <v>-12.698412698412698</v>
      </c>
    </row>
    <row r="22" spans="1:15" s="110" customFormat="1" ht="24.95" customHeight="1" x14ac:dyDescent="0.2">
      <c r="A22" s="201" t="s">
        <v>152</v>
      </c>
      <c r="B22" s="199" t="s">
        <v>153</v>
      </c>
      <c r="C22" s="113">
        <v>0.27919962773382967</v>
      </c>
      <c r="D22" s="115">
        <v>6</v>
      </c>
      <c r="E22" s="114">
        <v>5</v>
      </c>
      <c r="F22" s="114">
        <v>18</v>
      </c>
      <c r="G22" s="114">
        <v>7</v>
      </c>
      <c r="H22" s="140">
        <v>4</v>
      </c>
      <c r="I22" s="115">
        <v>2</v>
      </c>
      <c r="J22" s="116">
        <v>50</v>
      </c>
    </row>
    <row r="23" spans="1:15" s="110" customFormat="1" ht="24.95" customHeight="1" x14ac:dyDescent="0.2">
      <c r="A23" s="193" t="s">
        <v>154</v>
      </c>
      <c r="B23" s="199" t="s">
        <v>155</v>
      </c>
      <c r="C23" s="113">
        <v>1.1633317822242903</v>
      </c>
      <c r="D23" s="115">
        <v>25</v>
      </c>
      <c r="E23" s="114">
        <v>19</v>
      </c>
      <c r="F23" s="114">
        <v>23</v>
      </c>
      <c r="G23" s="114">
        <v>8</v>
      </c>
      <c r="H23" s="140">
        <v>25</v>
      </c>
      <c r="I23" s="115">
        <v>0</v>
      </c>
      <c r="J23" s="116">
        <v>0</v>
      </c>
    </row>
    <row r="24" spans="1:15" s="110" customFormat="1" ht="24.95" customHeight="1" x14ac:dyDescent="0.2">
      <c r="A24" s="193" t="s">
        <v>156</v>
      </c>
      <c r="B24" s="199" t="s">
        <v>221</v>
      </c>
      <c r="C24" s="113">
        <v>2.1405304792926945</v>
      </c>
      <c r="D24" s="115">
        <v>46</v>
      </c>
      <c r="E24" s="114">
        <v>40</v>
      </c>
      <c r="F24" s="114">
        <v>63</v>
      </c>
      <c r="G24" s="114">
        <v>45</v>
      </c>
      <c r="H24" s="140">
        <v>56</v>
      </c>
      <c r="I24" s="115">
        <v>-10</v>
      </c>
      <c r="J24" s="116">
        <v>-17.857142857142858</v>
      </c>
    </row>
    <row r="25" spans="1:15" s="110" customFormat="1" ht="24.95" customHeight="1" x14ac:dyDescent="0.2">
      <c r="A25" s="193" t="s">
        <v>222</v>
      </c>
      <c r="B25" s="204" t="s">
        <v>159</v>
      </c>
      <c r="C25" s="113">
        <v>10.6561191251745</v>
      </c>
      <c r="D25" s="115">
        <v>229</v>
      </c>
      <c r="E25" s="114">
        <v>168</v>
      </c>
      <c r="F25" s="114">
        <v>234</v>
      </c>
      <c r="G25" s="114">
        <v>224</v>
      </c>
      <c r="H25" s="140">
        <v>203</v>
      </c>
      <c r="I25" s="115">
        <v>26</v>
      </c>
      <c r="J25" s="116">
        <v>12.807881773399014</v>
      </c>
    </row>
    <row r="26" spans="1:15" s="110" customFormat="1" ht="24.95" customHeight="1" x14ac:dyDescent="0.2">
      <c r="A26" s="201">
        <v>782.78300000000002</v>
      </c>
      <c r="B26" s="203" t="s">
        <v>160</v>
      </c>
      <c r="C26" s="113">
        <v>8.2829222894369483</v>
      </c>
      <c r="D26" s="115">
        <v>178</v>
      </c>
      <c r="E26" s="114">
        <v>139</v>
      </c>
      <c r="F26" s="114">
        <v>200</v>
      </c>
      <c r="G26" s="114">
        <v>255</v>
      </c>
      <c r="H26" s="140">
        <v>221</v>
      </c>
      <c r="I26" s="115">
        <v>-43</v>
      </c>
      <c r="J26" s="116">
        <v>-19.457013574660632</v>
      </c>
    </row>
    <row r="27" spans="1:15" s="110" customFormat="1" ht="24.95" customHeight="1" x14ac:dyDescent="0.2">
      <c r="A27" s="193" t="s">
        <v>161</v>
      </c>
      <c r="B27" s="199" t="s">
        <v>162</v>
      </c>
      <c r="C27" s="113">
        <v>2.419730107026524</v>
      </c>
      <c r="D27" s="115">
        <v>52</v>
      </c>
      <c r="E27" s="114">
        <v>40</v>
      </c>
      <c r="F27" s="114">
        <v>108</v>
      </c>
      <c r="G27" s="114">
        <v>55</v>
      </c>
      <c r="H27" s="140">
        <v>35</v>
      </c>
      <c r="I27" s="115">
        <v>17</v>
      </c>
      <c r="J27" s="116">
        <v>48.571428571428569</v>
      </c>
    </row>
    <row r="28" spans="1:15" s="110" customFormat="1" ht="24.95" customHeight="1" x14ac:dyDescent="0.2">
      <c r="A28" s="193" t="s">
        <v>163</v>
      </c>
      <c r="B28" s="199" t="s">
        <v>164</v>
      </c>
      <c r="C28" s="113">
        <v>3.0711959050721265</v>
      </c>
      <c r="D28" s="115">
        <v>66</v>
      </c>
      <c r="E28" s="114">
        <v>46</v>
      </c>
      <c r="F28" s="114">
        <v>154</v>
      </c>
      <c r="G28" s="114">
        <v>72</v>
      </c>
      <c r="H28" s="140">
        <v>62</v>
      </c>
      <c r="I28" s="115">
        <v>4</v>
      </c>
      <c r="J28" s="116">
        <v>6.4516129032258061</v>
      </c>
    </row>
    <row r="29" spans="1:15" s="110" customFormat="1" ht="24.95" customHeight="1" x14ac:dyDescent="0.2">
      <c r="A29" s="193">
        <v>86</v>
      </c>
      <c r="B29" s="199" t="s">
        <v>165</v>
      </c>
      <c r="C29" s="113">
        <v>6.2819916240111677</v>
      </c>
      <c r="D29" s="115">
        <v>135</v>
      </c>
      <c r="E29" s="114">
        <v>142</v>
      </c>
      <c r="F29" s="114">
        <v>149</v>
      </c>
      <c r="G29" s="114">
        <v>91</v>
      </c>
      <c r="H29" s="140">
        <v>82</v>
      </c>
      <c r="I29" s="115">
        <v>53</v>
      </c>
      <c r="J29" s="116">
        <v>64.634146341463421</v>
      </c>
    </row>
    <row r="30" spans="1:15" s="110" customFormat="1" ht="24.95" customHeight="1" x14ac:dyDescent="0.2">
      <c r="A30" s="193">
        <v>87.88</v>
      </c>
      <c r="B30" s="204" t="s">
        <v>166</v>
      </c>
      <c r="C30" s="113">
        <v>9.0739879013494651</v>
      </c>
      <c r="D30" s="115">
        <v>195</v>
      </c>
      <c r="E30" s="114">
        <v>181</v>
      </c>
      <c r="F30" s="114">
        <v>458</v>
      </c>
      <c r="G30" s="114">
        <v>165</v>
      </c>
      <c r="H30" s="140">
        <v>188</v>
      </c>
      <c r="I30" s="115">
        <v>7</v>
      </c>
      <c r="J30" s="116">
        <v>3.7234042553191489</v>
      </c>
    </row>
    <row r="31" spans="1:15" s="110" customFormat="1" ht="24.95" customHeight="1" x14ac:dyDescent="0.2">
      <c r="A31" s="193" t="s">
        <v>167</v>
      </c>
      <c r="B31" s="199" t="s">
        <v>168</v>
      </c>
      <c r="C31" s="113">
        <v>3.5365286179618427</v>
      </c>
      <c r="D31" s="115">
        <v>76</v>
      </c>
      <c r="E31" s="114">
        <v>120</v>
      </c>
      <c r="F31" s="114">
        <v>171</v>
      </c>
      <c r="G31" s="114">
        <v>54</v>
      </c>
      <c r="H31" s="140">
        <v>61</v>
      </c>
      <c r="I31" s="115">
        <v>15</v>
      </c>
      <c r="J31" s="116">
        <v>24.590163934426229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1.0237319683573756</v>
      </c>
      <c r="D34" s="115">
        <v>22</v>
      </c>
      <c r="E34" s="114">
        <v>15</v>
      </c>
      <c r="F34" s="114">
        <v>40</v>
      </c>
      <c r="G34" s="114">
        <v>19</v>
      </c>
      <c r="H34" s="140">
        <v>26</v>
      </c>
      <c r="I34" s="115">
        <v>-4</v>
      </c>
      <c r="J34" s="116">
        <v>-15.384615384615385</v>
      </c>
    </row>
    <row r="35" spans="1:10" s="110" customFormat="1" ht="24.95" customHeight="1" x14ac:dyDescent="0.2">
      <c r="A35" s="292" t="s">
        <v>171</v>
      </c>
      <c r="B35" s="293" t="s">
        <v>172</v>
      </c>
      <c r="C35" s="113">
        <v>33.457422056770589</v>
      </c>
      <c r="D35" s="115">
        <v>719</v>
      </c>
      <c r="E35" s="114">
        <v>505</v>
      </c>
      <c r="F35" s="114">
        <v>937</v>
      </c>
      <c r="G35" s="114">
        <v>633</v>
      </c>
      <c r="H35" s="140">
        <v>890</v>
      </c>
      <c r="I35" s="115">
        <v>-171</v>
      </c>
      <c r="J35" s="116">
        <v>-19.213483146067414</v>
      </c>
    </row>
    <row r="36" spans="1:10" s="110" customFormat="1" ht="24.95" customHeight="1" x14ac:dyDescent="0.2">
      <c r="A36" s="294" t="s">
        <v>173</v>
      </c>
      <c r="B36" s="295" t="s">
        <v>174</v>
      </c>
      <c r="C36" s="125">
        <v>65.518845974872036</v>
      </c>
      <c r="D36" s="143">
        <v>1408</v>
      </c>
      <c r="E36" s="144">
        <v>1245</v>
      </c>
      <c r="F36" s="144">
        <v>2077</v>
      </c>
      <c r="G36" s="144">
        <v>1310</v>
      </c>
      <c r="H36" s="145">
        <v>1388</v>
      </c>
      <c r="I36" s="143">
        <v>20</v>
      </c>
      <c r="J36" s="146">
        <v>1.4409221902017291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2149</v>
      </c>
      <c r="F11" s="264">
        <v>1765</v>
      </c>
      <c r="G11" s="264">
        <v>3054</v>
      </c>
      <c r="H11" s="264">
        <v>1962</v>
      </c>
      <c r="I11" s="265">
        <v>2304</v>
      </c>
      <c r="J11" s="263">
        <v>-155</v>
      </c>
      <c r="K11" s="266">
        <v>-6.7274305555555554</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42.717543043275946</v>
      </c>
      <c r="E13" s="115">
        <v>918</v>
      </c>
      <c r="F13" s="114">
        <v>747</v>
      </c>
      <c r="G13" s="114">
        <v>1128</v>
      </c>
      <c r="H13" s="114">
        <v>820</v>
      </c>
      <c r="I13" s="140">
        <v>884</v>
      </c>
      <c r="J13" s="115">
        <v>34</v>
      </c>
      <c r="K13" s="116">
        <v>3.8461538461538463</v>
      </c>
    </row>
    <row r="14" spans="1:15" ht="15.95" customHeight="1" x14ac:dyDescent="0.2">
      <c r="A14" s="306" t="s">
        <v>230</v>
      </c>
      <c r="B14" s="307"/>
      <c r="C14" s="308"/>
      <c r="D14" s="113">
        <v>45.276872964169378</v>
      </c>
      <c r="E14" s="115">
        <v>973</v>
      </c>
      <c r="F14" s="114">
        <v>801</v>
      </c>
      <c r="G14" s="114">
        <v>1483</v>
      </c>
      <c r="H14" s="114">
        <v>936</v>
      </c>
      <c r="I14" s="140">
        <v>1197</v>
      </c>
      <c r="J14" s="115">
        <v>-224</v>
      </c>
      <c r="K14" s="116">
        <v>-18.71345029239766</v>
      </c>
    </row>
    <row r="15" spans="1:15" ht="15.95" customHeight="1" x14ac:dyDescent="0.2">
      <c r="A15" s="306" t="s">
        <v>231</v>
      </c>
      <c r="B15" s="307"/>
      <c r="C15" s="308"/>
      <c r="D15" s="113">
        <v>5.6305258259655657</v>
      </c>
      <c r="E15" s="115">
        <v>121</v>
      </c>
      <c r="F15" s="114">
        <v>112</v>
      </c>
      <c r="G15" s="114">
        <v>177</v>
      </c>
      <c r="H15" s="114">
        <v>98</v>
      </c>
      <c r="I15" s="140">
        <v>97</v>
      </c>
      <c r="J15" s="115">
        <v>24</v>
      </c>
      <c r="K15" s="116">
        <v>24.742268041237114</v>
      </c>
    </row>
    <row r="16" spans="1:15" ht="15.95" customHeight="1" x14ac:dyDescent="0.2">
      <c r="A16" s="306" t="s">
        <v>232</v>
      </c>
      <c r="B16" s="307"/>
      <c r="C16" s="308"/>
      <c r="D16" s="113">
        <v>6.3750581665891115</v>
      </c>
      <c r="E16" s="115">
        <v>137</v>
      </c>
      <c r="F16" s="114">
        <v>105</v>
      </c>
      <c r="G16" s="114">
        <v>266</v>
      </c>
      <c r="H16" s="114">
        <v>107</v>
      </c>
      <c r="I16" s="140">
        <v>124</v>
      </c>
      <c r="J16" s="115">
        <v>13</v>
      </c>
      <c r="K16" s="116">
        <v>10.483870967741936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0.79106561191251745</v>
      </c>
      <c r="E18" s="115">
        <v>17</v>
      </c>
      <c r="F18" s="114">
        <v>20</v>
      </c>
      <c r="G18" s="114">
        <v>42</v>
      </c>
      <c r="H18" s="114">
        <v>26</v>
      </c>
      <c r="I18" s="140">
        <v>23</v>
      </c>
      <c r="J18" s="115">
        <v>-6</v>
      </c>
      <c r="K18" s="116">
        <v>-26.086956521739129</v>
      </c>
    </row>
    <row r="19" spans="1:11" ht="14.1" customHeight="1" x14ac:dyDescent="0.2">
      <c r="A19" s="306" t="s">
        <v>235</v>
      </c>
      <c r="B19" s="307" t="s">
        <v>236</v>
      </c>
      <c r="C19" s="308"/>
      <c r="D19" s="113">
        <v>0.23266635644485809</v>
      </c>
      <c r="E19" s="115">
        <v>5</v>
      </c>
      <c r="F19" s="114">
        <v>8</v>
      </c>
      <c r="G19" s="114">
        <v>14</v>
      </c>
      <c r="H19" s="114">
        <v>3</v>
      </c>
      <c r="I19" s="140">
        <v>7</v>
      </c>
      <c r="J19" s="115">
        <v>-2</v>
      </c>
      <c r="K19" s="116">
        <v>-28.571428571428573</v>
      </c>
    </row>
    <row r="20" spans="1:11" ht="14.1" customHeight="1" x14ac:dyDescent="0.2">
      <c r="A20" s="306">
        <v>12</v>
      </c>
      <c r="B20" s="307" t="s">
        <v>237</v>
      </c>
      <c r="C20" s="308"/>
      <c r="D20" s="113">
        <v>1.0237319683573756</v>
      </c>
      <c r="E20" s="115">
        <v>22</v>
      </c>
      <c r="F20" s="114">
        <v>9</v>
      </c>
      <c r="G20" s="114">
        <v>32</v>
      </c>
      <c r="H20" s="114">
        <v>23</v>
      </c>
      <c r="I20" s="140">
        <v>31</v>
      </c>
      <c r="J20" s="115">
        <v>-9</v>
      </c>
      <c r="K20" s="116">
        <v>-29.032258064516128</v>
      </c>
    </row>
    <row r="21" spans="1:11" ht="14.1" customHeight="1" x14ac:dyDescent="0.2">
      <c r="A21" s="306">
        <v>21</v>
      </c>
      <c r="B21" s="307" t="s">
        <v>238</v>
      </c>
      <c r="C21" s="308"/>
      <c r="D21" s="113">
        <v>0.23266635644485809</v>
      </c>
      <c r="E21" s="115">
        <v>5</v>
      </c>
      <c r="F21" s="114" t="s">
        <v>513</v>
      </c>
      <c r="G21" s="114" t="s">
        <v>513</v>
      </c>
      <c r="H21" s="114" t="s">
        <v>513</v>
      </c>
      <c r="I21" s="140" t="s">
        <v>513</v>
      </c>
      <c r="J21" s="115" t="s">
        <v>513</v>
      </c>
      <c r="K21" s="116" t="s">
        <v>513</v>
      </c>
    </row>
    <row r="22" spans="1:11" ht="14.1" customHeight="1" x14ac:dyDescent="0.2">
      <c r="A22" s="306">
        <v>22</v>
      </c>
      <c r="B22" s="307" t="s">
        <v>239</v>
      </c>
      <c r="C22" s="308"/>
      <c r="D22" s="113">
        <v>6.3285248953001396</v>
      </c>
      <c r="E22" s="115">
        <v>136</v>
      </c>
      <c r="F22" s="114">
        <v>141</v>
      </c>
      <c r="G22" s="114">
        <v>221</v>
      </c>
      <c r="H22" s="114">
        <v>206</v>
      </c>
      <c r="I22" s="140">
        <v>211</v>
      </c>
      <c r="J22" s="115">
        <v>-75</v>
      </c>
      <c r="K22" s="116">
        <v>-35.545023696682463</v>
      </c>
    </row>
    <row r="23" spans="1:11" ht="14.1" customHeight="1" x14ac:dyDescent="0.2">
      <c r="A23" s="306">
        <v>23</v>
      </c>
      <c r="B23" s="307" t="s">
        <v>240</v>
      </c>
      <c r="C23" s="308"/>
      <c r="D23" s="113">
        <v>0.32573289902280128</v>
      </c>
      <c r="E23" s="115">
        <v>7</v>
      </c>
      <c r="F23" s="114">
        <v>4</v>
      </c>
      <c r="G23" s="114">
        <v>11</v>
      </c>
      <c r="H23" s="114">
        <v>6</v>
      </c>
      <c r="I23" s="140">
        <v>5</v>
      </c>
      <c r="J23" s="115">
        <v>2</v>
      </c>
      <c r="K23" s="116">
        <v>40</v>
      </c>
    </row>
    <row r="24" spans="1:11" ht="14.1" customHeight="1" x14ac:dyDescent="0.2">
      <c r="A24" s="306">
        <v>24</v>
      </c>
      <c r="B24" s="307" t="s">
        <v>241</v>
      </c>
      <c r="C24" s="308"/>
      <c r="D24" s="113">
        <v>1.7217310376919497</v>
      </c>
      <c r="E24" s="115">
        <v>37</v>
      </c>
      <c r="F24" s="114">
        <v>26</v>
      </c>
      <c r="G24" s="114">
        <v>60</v>
      </c>
      <c r="H24" s="114">
        <v>60</v>
      </c>
      <c r="I24" s="140">
        <v>49</v>
      </c>
      <c r="J24" s="115">
        <v>-12</v>
      </c>
      <c r="K24" s="116">
        <v>-24.489795918367346</v>
      </c>
    </row>
    <row r="25" spans="1:11" ht="14.1" customHeight="1" x14ac:dyDescent="0.2">
      <c r="A25" s="306">
        <v>25</v>
      </c>
      <c r="B25" s="307" t="s">
        <v>242</v>
      </c>
      <c r="C25" s="308"/>
      <c r="D25" s="113">
        <v>3.3038622615169846</v>
      </c>
      <c r="E25" s="115">
        <v>71</v>
      </c>
      <c r="F25" s="114">
        <v>51</v>
      </c>
      <c r="G25" s="114">
        <v>104</v>
      </c>
      <c r="H25" s="114">
        <v>48</v>
      </c>
      <c r="I25" s="140">
        <v>78</v>
      </c>
      <c r="J25" s="115">
        <v>-7</v>
      </c>
      <c r="K25" s="116">
        <v>-8.9743589743589745</v>
      </c>
    </row>
    <row r="26" spans="1:11" ht="14.1" customHeight="1" x14ac:dyDescent="0.2">
      <c r="A26" s="306">
        <v>26</v>
      </c>
      <c r="B26" s="307" t="s">
        <v>243</v>
      </c>
      <c r="C26" s="308"/>
      <c r="D26" s="113">
        <v>3.9087947882736156</v>
      </c>
      <c r="E26" s="115">
        <v>84</v>
      </c>
      <c r="F26" s="114">
        <v>32</v>
      </c>
      <c r="G26" s="114">
        <v>108</v>
      </c>
      <c r="H26" s="114">
        <v>65</v>
      </c>
      <c r="I26" s="140">
        <v>61</v>
      </c>
      <c r="J26" s="115">
        <v>23</v>
      </c>
      <c r="K26" s="116">
        <v>37.704918032786885</v>
      </c>
    </row>
    <row r="27" spans="1:11" ht="14.1" customHeight="1" x14ac:dyDescent="0.2">
      <c r="A27" s="306">
        <v>27</v>
      </c>
      <c r="B27" s="307" t="s">
        <v>244</v>
      </c>
      <c r="C27" s="308"/>
      <c r="D27" s="113">
        <v>1.9078641228478361</v>
      </c>
      <c r="E27" s="115">
        <v>41</v>
      </c>
      <c r="F27" s="114">
        <v>30</v>
      </c>
      <c r="G27" s="114">
        <v>41</v>
      </c>
      <c r="H27" s="114">
        <v>45</v>
      </c>
      <c r="I27" s="140">
        <v>37</v>
      </c>
      <c r="J27" s="115">
        <v>4</v>
      </c>
      <c r="K27" s="116">
        <v>10.810810810810811</v>
      </c>
    </row>
    <row r="28" spans="1:11" ht="14.1" customHeight="1" x14ac:dyDescent="0.2">
      <c r="A28" s="306">
        <v>28</v>
      </c>
      <c r="B28" s="307" t="s">
        <v>245</v>
      </c>
      <c r="C28" s="308"/>
      <c r="D28" s="113" t="s">
        <v>513</v>
      </c>
      <c r="E28" s="115" t="s">
        <v>513</v>
      </c>
      <c r="F28" s="114">
        <v>4</v>
      </c>
      <c r="G28" s="114">
        <v>4</v>
      </c>
      <c r="H28" s="114" t="s">
        <v>513</v>
      </c>
      <c r="I28" s="140">
        <v>4</v>
      </c>
      <c r="J28" s="115" t="s">
        <v>513</v>
      </c>
      <c r="K28" s="116" t="s">
        <v>513</v>
      </c>
    </row>
    <row r="29" spans="1:11" ht="14.1" customHeight="1" x14ac:dyDescent="0.2">
      <c r="A29" s="306">
        <v>29</v>
      </c>
      <c r="B29" s="307" t="s">
        <v>246</v>
      </c>
      <c r="C29" s="308"/>
      <c r="D29" s="113">
        <v>4.1879944160074452</v>
      </c>
      <c r="E29" s="115">
        <v>90</v>
      </c>
      <c r="F29" s="114">
        <v>73</v>
      </c>
      <c r="G29" s="114">
        <v>95</v>
      </c>
      <c r="H29" s="114">
        <v>71</v>
      </c>
      <c r="I29" s="140">
        <v>87</v>
      </c>
      <c r="J29" s="115">
        <v>3</v>
      </c>
      <c r="K29" s="116">
        <v>3.4482758620689653</v>
      </c>
    </row>
    <row r="30" spans="1:11" ht="14.1" customHeight="1" x14ac:dyDescent="0.2">
      <c r="A30" s="306" t="s">
        <v>247</v>
      </c>
      <c r="B30" s="307" t="s">
        <v>248</v>
      </c>
      <c r="C30" s="308"/>
      <c r="D30" s="113">
        <v>1.209865053513262</v>
      </c>
      <c r="E30" s="115">
        <v>26</v>
      </c>
      <c r="F30" s="114">
        <v>20</v>
      </c>
      <c r="G30" s="114" t="s">
        <v>513</v>
      </c>
      <c r="H30" s="114">
        <v>10</v>
      </c>
      <c r="I30" s="140" t="s">
        <v>513</v>
      </c>
      <c r="J30" s="115" t="s">
        <v>513</v>
      </c>
      <c r="K30" s="116" t="s">
        <v>513</v>
      </c>
    </row>
    <row r="31" spans="1:11" ht="14.1" customHeight="1" x14ac:dyDescent="0.2">
      <c r="A31" s="306" t="s">
        <v>249</v>
      </c>
      <c r="B31" s="307" t="s">
        <v>250</v>
      </c>
      <c r="C31" s="308"/>
      <c r="D31" s="113">
        <v>2.9781293624941831</v>
      </c>
      <c r="E31" s="115">
        <v>64</v>
      </c>
      <c r="F31" s="114">
        <v>53</v>
      </c>
      <c r="G31" s="114">
        <v>61</v>
      </c>
      <c r="H31" s="114">
        <v>55</v>
      </c>
      <c r="I31" s="140">
        <v>66</v>
      </c>
      <c r="J31" s="115">
        <v>-2</v>
      </c>
      <c r="K31" s="116">
        <v>-3.0303030303030303</v>
      </c>
    </row>
    <row r="32" spans="1:11" ht="14.1" customHeight="1" x14ac:dyDescent="0.2">
      <c r="A32" s="306">
        <v>31</v>
      </c>
      <c r="B32" s="307" t="s">
        <v>251</v>
      </c>
      <c r="C32" s="308"/>
      <c r="D32" s="113">
        <v>0.46533271288971617</v>
      </c>
      <c r="E32" s="115">
        <v>10</v>
      </c>
      <c r="F32" s="114">
        <v>4</v>
      </c>
      <c r="G32" s="114">
        <v>6</v>
      </c>
      <c r="H32" s="114">
        <v>5</v>
      </c>
      <c r="I32" s="140">
        <v>7</v>
      </c>
      <c r="J32" s="115">
        <v>3</v>
      </c>
      <c r="K32" s="116">
        <v>42.857142857142854</v>
      </c>
    </row>
    <row r="33" spans="1:11" ht="14.1" customHeight="1" x14ac:dyDescent="0.2">
      <c r="A33" s="306">
        <v>32</v>
      </c>
      <c r="B33" s="307" t="s">
        <v>252</v>
      </c>
      <c r="C33" s="308"/>
      <c r="D33" s="113">
        <v>10.93531875290833</v>
      </c>
      <c r="E33" s="115">
        <v>235</v>
      </c>
      <c r="F33" s="114">
        <v>118</v>
      </c>
      <c r="G33" s="114">
        <v>242</v>
      </c>
      <c r="H33" s="114">
        <v>213</v>
      </c>
      <c r="I33" s="140">
        <v>328</v>
      </c>
      <c r="J33" s="115">
        <v>-93</v>
      </c>
      <c r="K33" s="116">
        <v>-28.353658536585368</v>
      </c>
    </row>
    <row r="34" spans="1:11" ht="14.1" customHeight="1" x14ac:dyDescent="0.2">
      <c r="A34" s="306">
        <v>33</v>
      </c>
      <c r="B34" s="307" t="s">
        <v>253</v>
      </c>
      <c r="C34" s="308"/>
      <c r="D34" s="113">
        <v>3.4899953466728713</v>
      </c>
      <c r="E34" s="115">
        <v>75</v>
      </c>
      <c r="F34" s="114">
        <v>29</v>
      </c>
      <c r="G34" s="114">
        <v>76</v>
      </c>
      <c r="H34" s="114">
        <v>61</v>
      </c>
      <c r="I34" s="140">
        <v>96</v>
      </c>
      <c r="J34" s="115">
        <v>-21</v>
      </c>
      <c r="K34" s="116">
        <v>-21.875</v>
      </c>
    </row>
    <row r="35" spans="1:11" ht="14.1" customHeight="1" x14ac:dyDescent="0.2">
      <c r="A35" s="306">
        <v>34</v>
      </c>
      <c r="B35" s="307" t="s">
        <v>254</v>
      </c>
      <c r="C35" s="308"/>
      <c r="D35" s="113">
        <v>1.8613308515588647</v>
      </c>
      <c r="E35" s="115">
        <v>40</v>
      </c>
      <c r="F35" s="114">
        <v>35</v>
      </c>
      <c r="G35" s="114">
        <v>49</v>
      </c>
      <c r="H35" s="114">
        <v>27</v>
      </c>
      <c r="I35" s="140">
        <v>41</v>
      </c>
      <c r="J35" s="115">
        <v>-1</v>
      </c>
      <c r="K35" s="116">
        <v>-2.4390243902439024</v>
      </c>
    </row>
    <row r="36" spans="1:11" ht="14.1" customHeight="1" x14ac:dyDescent="0.2">
      <c r="A36" s="306">
        <v>41</v>
      </c>
      <c r="B36" s="307" t="s">
        <v>255</v>
      </c>
      <c r="C36" s="308"/>
      <c r="D36" s="113">
        <v>0</v>
      </c>
      <c r="E36" s="115">
        <v>0</v>
      </c>
      <c r="F36" s="114">
        <v>3</v>
      </c>
      <c r="G36" s="114" t="s">
        <v>513</v>
      </c>
      <c r="H36" s="114" t="s">
        <v>513</v>
      </c>
      <c r="I36" s="140">
        <v>13</v>
      </c>
      <c r="J36" s="115">
        <v>-13</v>
      </c>
      <c r="K36" s="116">
        <v>-100</v>
      </c>
    </row>
    <row r="37" spans="1:11" ht="14.1" customHeight="1" x14ac:dyDescent="0.2">
      <c r="A37" s="306">
        <v>42</v>
      </c>
      <c r="B37" s="307" t="s">
        <v>256</v>
      </c>
      <c r="C37" s="308"/>
      <c r="D37" s="113" t="s">
        <v>513</v>
      </c>
      <c r="E37" s="115" t="s">
        <v>513</v>
      </c>
      <c r="F37" s="114">
        <v>0</v>
      </c>
      <c r="G37" s="114" t="s">
        <v>513</v>
      </c>
      <c r="H37" s="114">
        <v>0</v>
      </c>
      <c r="I37" s="140" t="s">
        <v>513</v>
      </c>
      <c r="J37" s="115" t="s">
        <v>513</v>
      </c>
      <c r="K37" s="116" t="s">
        <v>513</v>
      </c>
    </row>
    <row r="38" spans="1:11" ht="14.1" customHeight="1" x14ac:dyDescent="0.2">
      <c r="A38" s="306">
        <v>43</v>
      </c>
      <c r="B38" s="307" t="s">
        <v>257</v>
      </c>
      <c r="C38" s="308"/>
      <c r="D38" s="113">
        <v>0.41879944160074456</v>
      </c>
      <c r="E38" s="115">
        <v>9</v>
      </c>
      <c r="F38" s="114">
        <v>7</v>
      </c>
      <c r="G38" s="114">
        <v>21</v>
      </c>
      <c r="H38" s="114">
        <v>4</v>
      </c>
      <c r="I38" s="140">
        <v>7</v>
      </c>
      <c r="J38" s="115">
        <v>2</v>
      </c>
      <c r="K38" s="116">
        <v>28.571428571428573</v>
      </c>
    </row>
    <row r="39" spans="1:11" ht="14.1" customHeight="1" x14ac:dyDescent="0.2">
      <c r="A39" s="306">
        <v>51</v>
      </c>
      <c r="B39" s="307" t="s">
        <v>258</v>
      </c>
      <c r="C39" s="308"/>
      <c r="D39" s="113">
        <v>8.6551884597487199</v>
      </c>
      <c r="E39" s="115">
        <v>186</v>
      </c>
      <c r="F39" s="114">
        <v>250</v>
      </c>
      <c r="G39" s="114">
        <v>246</v>
      </c>
      <c r="H39" s="114">
        <v>195</v>
      </c>
      <c r="I39" s="140">
        <v>237</v>
      </c>
      <c r="J39" s="115">
        <v>-51</v>
      </c>
      <c r="K39" s="116">
        <v>-21.518987341772153</v>
      </c>
    </row>
    <row r="40" spans="1:11" ht="14.1" customHeight="1" x14ac:dyDescent="0.2">
      <c r="A40" s="306" t="s">
        <v>259</v>
      </c>
      <c r="B40" s="307" t="s">
        <v>260</v>
      </c>
      <c r="C40" s="308"/>
      <c r="D40" s="113">
        <v>8.3294555607259184</v>
      </c>
      <c r="E40" s="115">
        <v>179</v>
      </c>
      <c r="F40" s="114">
        <v>241</v>
      </c>
      <c r="G40" s="114">
        <v>235</v>
      </c>
      <c r="H40" s="114">
        <v>190</v>
      </c>
      <c r="I40" s="140">
        <v>226</v>
      </c>
      <c r="J40" s="115">
        <v>-47</v>
      </c>
      <c r="K40" s="116">
        <v>-20.79646017699115</v>
      </c>
    </row>
    <row r="41" spans="1:11" ht="14.1" customHeight="1" x14ac:dyDescent="0.2">
      <c r="A41" s="306"/>
      <c r="B41" s="307" t="s">
        <v>261</v>
      </c>
      <c r="C41" s="308"/>
      <c r="D41" s="113">
        <v>7.9106561191251741</v>
      </c>
      <c r="E41" s="115">
        <v>170</v>
      </c>
      <c r="F41" s="114">
        <v>218</v>
      </c>
      <c r="G41" s="114">
        <v>204</v>
      </c>
      <c r="H41" s="114">
        <v>170</v>
      </c>
      <c r="I41" s="140">
        <v>189</v>
      </c>
      <c r="J41" s="115">
        <v>-19</v>
      </c>
      <c r="K41" s="116">
        <v>-10.052910052910052</v>
      </c>
    </row>
    <row r="42" spans="1:11" ht="14.1" customHeight="1" x14ac:dyDescent="0.2">
      <c r="A42" s="306">
        <v>52</v>
      </c>
      <c r="B42" s="307" t="s">
        <v>262</v>
      </c>
      <c r="C42" s="308"/>
      <c r="D42" s="113">
        <v>3.2573289902280131</v>
      </c>
      <c r="E42" s="115">
        <v>70</v>
      </c>
      <c r="F42" s="114">
        <v>61</v>
      </c>
      <c r="G42" s="114">
        <v>61</v>
      </c>
      <c r="H42" s="114">
        <v>71</v>
      </c>
      <c r="I42" s="140">
        <v>79</v>
      </c>
      <c r="J42" s="115">
        <v>-9</v>
      </c>
      <c r="K42" s="116">
        <v>-11.39240506329114</v>
      </c>
    </row>
    <row r="43" spans="1:11" ht="14.1" customHeight="1" x14ac:dyDescent="0.2">
      <c r="A43" s="306" t="s">
        <v>263</v>
      </c>
      <c r="B43" s="307" t="s">
        <v>264</v>
      </c>
      <c r="C43" s="308"/>
      <c r="D43" s="113">
        <v>2.6523964634713821</v>
      </c>
      <c r="E43" s="115">
        <v>57</v>
      </c>
      <c r="F43" s="114">
        <v>46</v>
      </c>
      <c r="G43" s="114">
        <v>58</v>
      </c>
      <c r="H43" s="114">
        <v>52</v>
      </c>
      <c r="I43" s="140">
        <v>73</v>
      </c>
      <c r="J43" s="115">
        <v>-16</v>
      </c>
      <c r="K43" s="116">
        <v>-21.917808219178081</v>
      </c>
    </row>
    <row r="44" spans="1:11" ht="14.1" customHeight="1" x14ac:dyDescent="0.2">
      <c r="A44" s="306">
        <v>53</v>
      </c>
      <c r="B44" s="307" t="s">
        <v>265</v>
      </c>
      <c r="C44" s="308"/>
      <c r="D44" s="113">
        <v>1.3029315960912051</v>
      </c>
      <c r="E44" s="115">
        <v>28</v>
      </c>
      <c r="F44" s="114">
        <v>23</v>
      </c>
      <c r="G44" s="114">
        <v>25</v>
      </c>
      <c r="H44" s="114">
        <v>13</v>
      </c>
      <c r="I44" s="140">
        <v>7</v>
      </c>
      <c r="J44" s="115">
        <v>21</v>
      </c>
      <c r="K44" s="116" t="s">
        <v>514</v>
      </c>
    </row>
    <row r="45" spans="1:11" ht="14.1" customHeight="1" x14ac:dyDescent="0.2">
      <c r="A45" s="306" t="s">
        <v>266</v>
      </c>
      <c r="B45" s="307" t="s">
        <v>267</v>
      </c>
      <c r="C45" s="308"/>
      <c r="D45" s="113">
        <v>1.3029315960912051</v>
      </c>
      <c r="E45" s="115">
        <v>28</v>
      </c>
      <c r="F45" s="114">
        <v>23</v>
      </c>
      <c r="G45" s="114">
        <v>25</v>
      </c>
      <c r="H45" s="114">
        <v>12</v>
      </c>
      <c r="I45" s="140">
        <v>7</v>
      </c>
      <c r="J45" s="115">
        <v>21</v>
      </c>
      <c r="K45" s="116" t="s">
        <v>514</v>
      </c>
    </row>
    <row r="46" spans="1:11" ht="14.1" customHeight="1" x14ac:dyDescent="0.2">
      <c r="A46" s="306">
        <v>54</v>
      </c>
      <c r="B46" s="307" t="s">
        <v>268</v>
      </c>
      <c r="C46" s="308"/>
      <c r="D46" s="113">
        <v>5.8166589111214515</v>
      </c>
      <c r="E46" s="115">
        <v>125</v>
      </c>
      <c r="F46" s="114">
        <v>87</v>
      </c>
      <c r="G46" s="114">
        <v>129</v>
      </c>
      <c r="H46" s="114">
        <v>124</v>
      </c>
      <c r="I46" s="140">
        <v>130</v>
      </c>
      <c r="J46" s="115">
        <v>-5</v>
      </c>
      <c r="K46" s="116">
        <v>-3.8461538461538463</v>
      </c>
    </row>
    <row r="47" spans="1:11" ht="14.1" customHeight="1" x14ac:dyDescent="0.2">
      <c r="A47" s="306">
        <v>61</v>
      </c>
      <c r="B47" s="307" t="s">
        <v>269</v>
      </c>
      <c r="C47" s="308"/>
      <c r="D47" s="113">
        <v>1.5355979525360632</v>
      </c>
      <c r="E47" s="115">
        <v>33</v>
      </c>
      <c r="F47" s="114">
        <v>15</v>
      </c>
      <c r="G47" s="114">
        <v>61</v>
      </c>
      <c r="H47" s="114">
        <v>20</v>
      </c>
      <c r="I47" s="140">
        <v>42</v>
      </c>
      <c r="J47" s="115">
        <v>-9</v>
      </c>
      <c r="K47" s="116">
        <v>-21.428571428571427</v>
      </c>
    </row>
    <row r="48" spans="1:11" ht="14.1" customHeight="1" x14ac:dyDescent="0.2">
      <c r="A48" s="306">
        <v>62</v>
      </c>
      <c r="B48" s="307" t="s">
        <v>270</v>
      </c>
      <c r="C48" s="308"/>
      <c r="D48" s="113">
        <v>5.8631921824104234</v>
      </c>
      <c r="E48" s="115">
        <v>126</v>
      </c>
      <c r="F48" s="114">
        <v>92</v>
      </c>
      <c r="G48" s="114">
        <v>139</v>
      </c>
      <c r="H48" s="114">
        <v>109</v>
      </c>
      <c r="I48" s="140">
        <v>106</v>
      </c>
      <c r="J48" s="115">
        <v>20</v>
      </c>
      <c r="K48" s="116">
        <v>18.867924528301888</v>
      </c>
    </row>
    <row r="49" spans="1:11" ht="14.1" customHeight="1" x14ac:dyDescent="0.2">
      <c r="A49" s="306">
        <v>63</v>
      </c>
      <c r="B49" s="307" t="s">
        <v>271</v>
      </c>
      <c r="C49" s="308"/>
      <c r="D49" s="113">
        <v>2.7454630060493255</v>
      </c>
      <c r="E49" s="115">
        <v>59</v>
      </c>
      <c r="F49" s="114">
        <v>75</v>
      </c>
      <c r="G49" s="114">
        <v>81</v>
      </c>
      <c r="H49" s="114">
        <v>54</v>
      </c>
      <c r="I49" s="140">
        <v>60</v>
      </c>
      <c r="J49" s="115">
        <v>-1</v>
      </c>
      <c r="K49" s="116">
        <v>-1.6666666666666667</v>
      </c>
    </row>
    <row r="50" spans="1:11" ht="14.1" customHeight="1" x14ac:dyDescent="0.2">
      <c r="A50" s="306" t="s">
        <v>272</v>
      </c>
      <c r="B50" s="307" t="s">
        <v>273</v>
      </c>
      <c r="C50" s="308"/>
      <c r="D50" s="113">
        <v>0.18613308515588645</v>
      </c>
      <c r="E50" s="115">
        <v>4</v>
      </c>
      <c r="F50" s="114">
        <v>3</v>
      </c>
      <c r="G50" s="114">
        <v>9</v>
      </c>
      <c r="H50" s="114">
        <v>7</v>
      </c>
      <c r="I50" s="140">
        <v>9</v>
      </c>
      <c r="J50" s="115">
        <v>-5</v>
      </c>
      <c r="K50" s="116">
        <v>-55.555555555555557</v>
      </c>
    </row>
    <row r="51" spans="1:11" ht="14.1" customHeight="1" x14ac:dyDescent="0.2">
      <c r="A51" s="306" t="s">
        <v>274</v>
      </c>
      <c r="B51" s="307" t="s">
        <v>275</v>
      </c>
      <c r="C51" s="308"/>
      <c r="D51" s="113">
        <v>1.7682643089809214</v>
      </c>
      <c r="E51" s="115">
        <v>38</v>
      </c>
      <c r="F51" s="114">
        <v>38</v>
      </c>
      <c r="G51" s="114">
        <v>39</v>
      </c>
      <c r="H51" s="114">
        <v>40</v>
      </c>
      <c r="I51" s="140">
        <v>47</v>
      </c>
      <c r="J51" s="115">
        <v>-9</v>
      </c>
      <c r="K51" s="116">
        <v>-19.148936170212767</v>
      </c>
    </row>
    <row r="52" spans="1:11" ht="14.1" customHeight="1" x14ac:dyDescent="0.2">
      <c r="A52" s="306">
        <v>71</v>
      </c>
      <c r="B52" s="307" t="s">
        <v>276</v>
      </c>
      <c r="C52" s="308"/>
      <c r="D52" s="113">
        <v>6.3750581665891115</v>
      </c>
      <c r="E52" s="115">
        <v>137</v>
      </c>
      <c r="F52" s="114">
        <v>114</v>
      </c>
      <c r="G52" s="114">
        <v>222</v>
      </c>
      <c r="H52" s="114">
        <v>100</v>
      </c>
      <c r="I52" s="140">
        <v>125</v>
      </c>
      <c r="J52" s="115">
        <v>12</v>
      </c>
      <c r="K52" s="116">
        <v>9.6</v>
      </c>
    </row>
    <row r="53" spans="1:11" ht="14.1" customHeight="1" x14ac:dyDescent="0.2">
      <c r="A53" s="306" t="s">
        <v>277</v>
      </c>
      <c r="B53" s="307" t="s">
        <v>278</v>
      </c>
      <c r="C53" s="308"/>
      <c r="D53" s="113">
        <v>1.7217310376919497</v>
      </c>
      <c r="E53" s="115">
        <v>37</v>
      </c>
      <c r="F53" s="114">
        <v>31</v>
      </c>
      <c r="G53" s="114">
        <v>91</v>
      </c>
      <c r="H53" s="114">
        <v>36</v>
      </c>
      <c r="I53" s="140">
        <v>22</v>
      </c>
      <c r="J53" s="115">
        <v>15</v>
      </c>
      <c r="K53" s="116">
        <v>68.181818181818187</v>
      </c>
    </row>
    <row r="54" spans="1:11" ht="14.1" customHeight="1" x14ac:dyDescent="0.2">
      <c r="A54" s="306" t="s">
        <v>279</v>
      </c>
      <c r="B54" s="307" t="s">
        <v>280</v>
      </c>
      <c r="C54" s="308"/>
      <c r="D54" s="113">
        <v>4.0483946021405304</v>
      </c>
      <c r="E54" s="115">
        <v>87</v>
      </c>
      <c r="F54" s="114">
        <v>66</v>
      </c>
      <c r="G54" s="114">
        <v>117</v>
      </c>
      <c r="H54" s="114">
        <v>58</v>
      </c>
      <c r="I54" s="140">
        <v>94</v>
      </c>
      <c r="J54" s="115">
        <v>-7</v>
      </c>
      <c r="K54" s="116">
        <v>-7.4468085106382977</v>
      </c>
    </row>
    <row r="55" spans="1:11" ht="14.1" customHeight="1" x14ac:dyDescent="0.2">
      <c r="A55" s="306">
        <v>72</v>
      </c>
      <c r="B55" s="307" t="s">
        <v>281</v>
      </c>
      <c r="C55" s="308"/>
      <c r="D55" s="113">
        <v>1.814797580269893</v>
      </c>
      <c r="E55" s="115">
        <v>39</v>
      </c>
      <c r="F55" s="114">
        <v>36</v>
      </c>
      <c r="G55" s="114">
        <v>48</v>
      </c>
      <c r="H55" s="114">
        <v>26</v>
      </c>
      <c r="I55" s="140">
        <v>49</v>
      </c>
      <c r="J55" s="115">
        <v>-10</v>
      </c>
      <c r="K55" s="116">
        <v>-20.408163265306122</v>
      </c>
    </row>
    <row r="56" spans="1:11" ht="14.1" customHeight="1" x14ac:dyDescent="0.2">
      <c r="A56" s="306" t="s">
        <v>282</v>
      </c>
      <c r="B56" s="307" t="s">
        <v>283</v>
      </c>
      <c r="C56" s="308"/>
      <c r="D56" s="113">
        <v>1.1167985109353187</v>
      </c>
      <c r="E56" s="115">
        <v>24</v>
      </c>
      <c r="F56" s="114">
        <v>22</v>
      </c>
      <c r="G56" s="114">
        <v>25</v>
      </c>
      <c r="H56" s="114">
        <v>7</v>
      </c>
      <c r="I56" s="140">
        <v>32</v>
      </c>
      <c r="J56" s="115">
        <v>-8</v>
      </c>
      <c r="K56" s="116">
        <v>-25</v>
      </c>
    </row>
    <row r="57" spans="1:11" ht="14.1" customHeight="1" x14ac:dyDescent="0.2">
      <c r="A57" s="306" t="s">
        <v>284</v>
      </c>
      <c r="B57" s="307" t="s">
        <v>285</v>
      </c>
      <c r="C57" s="308"/>
      <c r="D57" s="113">
        <v>0.32573289902280128</v>
      </c>
      <c r="E57" s="115">
        <v>7</v>
      </c>
      <c r="F57" s="114">
        <v>9</v>
      </c>
      <c r="G57" s="114">
        <v>16</v>
      </c>
      <c r="H57" s="114">
        <v>11</v>
      </c>
      <c r="I57" s="140">
        <v>8</v>
      </c>
      <c r="J57" s="115">
        <v>-1</v>
      </c>
      <c r="K57" s="116">
        <v>-12.5</v>
      </c>
    </row>
    <row r="58" spans="1:11" ht="14.1" customHeight="1" x14ac:dyDescent="0.2">
      <c r="A58" s="306">
        <v>73</v>
      </c>
      <c r="B58" s="307" t="s">
        <v>286</v>
      </c>
      <c r="C58" s="308"/>
      <c r="D58" s="113">
        <v>1.0237319683573756</v>
      </c>
      <c r="E58" s="115">
        <v>22</v>
      </c>
      <c r="F58" s="114">
        <v>11</v>
      </c>
      <c r="G58" s="114">
        <v>42</v>
      </c>
      <c r="H58" s="114">
        <v>25</v>
      </c>
      <c r="I58" s="140">
        <v>9</v>
      </c>
      <c r="J58" s="115">
        <v>13</v>
      </c>
      <c r="K58" s="116">
        <v>144.44444444444446</v>
      </c>
    </row>
    <row r="59" spans="1:11" ht="14.1" customHeight="1" x14ac:dyDescent="0.2">
      <c r="A59" s="306" t="s">
        <v>287</v>
      </c>
      <c r="B59" s="307" t="s">
        <v>288</v>
      </c>
      <c r="C59" s="308"/>
      <c r="D59" s="113">
        <v>0.9771986970684039</v>
      </c>
      <c r="E59" s="115">
        <v>21</v>
      </c>
      <c r="F59" s="114">
        <v>11</v>
      </c>
      <c r="G59" s="114">
        <v>39</v>
      </c>
      <c r="H59" s="114">
        <v>24</v>
      </c>
      <c r="I59" s="140">
        <v>6</v>
      </c>
      <c r="J59" s="115">
        <v>15</v>
      </c>
      <c r="K59" s="116">
        <v>250</v>
      </c>
    </row>
    <row r="60" spans="1:11" ht="14.1" customHeight="1" x14ac:dyDescent="0.2">
      <c r="A60" s="306">
        <v>81</v>
      </c>
      <c r="B60" s="307" t="s">
        <v>289</v>
      </c>
      <c r="C60" s="308"/>
      <c r="D60" s="113">
        <v>7.8175895765472312</v>
      </c>
      <c r="E60" s="115">
        <v>168</v>
      </c>
      <c r="F60" s="114">
        <v>190</v>
      </c>
      <c r="G60" s="114">
        <v>183</v>
      </c>
      <c r="H60" s="114">
        <v>121</v>
      </c>
      <c r="I60" s="140">
        <v>119</v>
      </c>
      <c r="J60" s="115">
        <v>49</v>
      </c>
      <c r="K60" s="116">
        <v>41.176470588235297</v>
      </c>
    </row>
    <row r="61" spans="1:11" ht="14.1" customHeight="1" x14ac:dyDescent="0.2">
      <c r="A61" s="306" t="s">
        <v>290</v>
      </c>
      <c r="B61" s="307" t="s">
        <v>291</v>
      </c>
      <c r="C61" s="308"/>
      <c r="D61" s="113">
        <v>2.2801302931596092</v>
      </c>
      <c r="E61" s="115">
        <v>49</v>
      </c>
      <c r="F61" s="114">
        <v>22</v>
      </c>
      <c r="G61" s="114">
        <v>48</v>
      </c>
      <c r="H61" s="114">
        <v>25</v>
      </c>
      <c r="I61" s="140">
        <v>15</v>
      </c>
      <c r="J61" s="115">
        <v>34</v>
      </c>
      <c r="K61" s="116">
        <v>226.66666666666666</v>
      </c>
    </row>
    <row r="62" spans="1:11" ht="14.1" customHeight="1" x14ac:dyDescent="0.2">
      <c r="A62" s="306" t="s">
        <v>292</v>
      </c>
      <c r="B62" s="307" t="s">
        <v>293</v>
      </c>
      <c r="C62" s="308"/>
      <c r="D62" s="113">
        <v>3.8157282456956723</v>
      </c>
      <c r="E62" s="115">
        <v>82</v>
      </c>
      <c r="F62" s="114">
        <v>127</v>
      </c>
      <c r="G62" s="114">
        <v>95</v>
      </c>
      <c r="H62" s="114">
        <v>53</v>
      </c>
      <c r="I62" s="140">
        <v>55</v>
      </c>
      <c r="J62" s="115">
        <v>27</v>
      </c>
      <c r="K62" s="116">
        <v>49.090909090909093</v>
      </c>
    </row>
    <row r="63" spans="1:11" ht="14.1" customHeight="1" x14ac:dyDescent="0.2">
      <c r="A63" s="306"/>
      <c r="B63" s="307" t="s">
        <v>294</v>
      </c>
      <c r="C63" s="308"/>
      <c r="D63" s="113">
        <v>3.1642624476500698</v>
      </c>
      <c r="E63" s="115">
        <v>68</v>
      </c>
      <c r="F63" s="114">
        <v>99</v>
      </c>
      <c r="G63" s="114">
        <v>72</v>
      </c>
      <c r="H63" s="114">
        <v>45</v>
      </c>
      <c r="I63" s="140">
        <v>45</v>
      </c>
      <c r="J63" s="115">
        <v>23</v>
      </c>
      <c r="K63" s="116">
        <v>51.111111111111114</v>
      </c>
    </row>
    <row r="64" spans="1:11" ht="14.1" customHeight="1" x14ac:dyDescent="0.2">
      <c r="A64" s="306" t="s">
        <v>295</v>
      </c>
      <c r="B64" s="307" t="s">
        <v>296</v>
      </c>
      <c r="C64" s="308"/>
      <c r="D64" s="113">
        <v>0.93066542577943234</v>
      </c>
      <c r="E64" s="115">
        <v>20</v>
      </c>
      <c r="F64" s="114">
        <v>13</v>
      </c>
      <c r="G64" s="114">
        <v>14</v>
      </c>
      <c r="H64" s="114">
        <v>23</v>
      </c>
      <c r="I64" s="140">
        <v>21</v>
      </c>
      <c r="J64" s="115">
        <v>-1</v>
      </c>
      <c r="K64" s="116">
        <v>-4.7619047619047619</v>
      </c>
    </row>
    <row r="65" spans="1:11" ht="14.1" customHeight="1" x14ac:dyDescent="0.2">
      <c r="A65" s="306" t="s">
        <v>297</v>
      </c>
      <c r="B65" s="307" t="s">
        <v>298</v>
      </c>
      <c r="C65" s="308"/>
      <c r="D65" s="113">
        <v>0.46533271288971617</v>
      </c>
      <c r="E65" s="115">
        <v>10</v>
      </c>
      <c r="F65" s="114">
        <v>19</v>
      </c>
      <c r="G65" s="114">
        <v>12</v>
      </c>
      <c r="H65" s="114">
        <v>10</v>
      </c>
      <c r="I65" s="140">
        <v>12</v>
      </c>
      <c r="J65" s="115">
        <v>-2</v>
      </c>
      <c r="K65" s="116">
        <v>-16.666666666666668</v>
      </c>
    </row>
    <row r="66" spans="1:11" ht="14.1" customHeight="1" x14ac:dyDescent="0.2">
      <c r="A66" s="306">
        <v>82</v>
      </c>
      <c r="B66" s="307" t="s">
        <v>299</v>
      </c>
      <c r="C66" s="308"/>
      <c r="D66" s="113">
        <v>4.6533271288971614</v>
      </c>
      <c r="E66" s="115">
        <v>100</v>
      </c>
      <c r="F66" s="114">
        <v>118</v>
      </c>
      <c r="G66" s="114">
        <v>317</v>
      </c>
      <c r="H66" s="114">
        <v>137</v>
      </c>
      <c r="I66" s="140">
        <v>90</v>
      </c>
      <c r="J66" s="115">
        <v>10</v>
      </c>
      <c r="K66" s="116">
        <v>11.111111111111111</v>
      </c>
    </row>
    <row r="67" spans="1:11" ht="14.1" customHeight="1" x14ac:dyDescent="0.2">
      <c r="A67" s="306" t="s">
        <v>300</v>
      </c>
      <c r="B67" s="307" t="s">
        <v>301</v>
      </c>
      <c r="C67" s="308"/>
      <c r="D67" s="113">
        <v>3.8622615169846441</v>
      </c>
      <c r="E67" s="115">
        <v>83</v>
      </c>
      <c r="F67" s="114">
        <v>104</v>
      </c>
      <c r="G67" s="114">
        <v>282</v>
      </c>
      <c r="H67" s="114">
        <v>120</v>
      </c>
      <c r="I67" s="140">
        <v>74</v>
      </c>
      <c r="J67" s="115">
        <v>9</v>
      </c>
      <c r="K67" s="116">
        <v>12.162162162162161</v>
      </c>
    </row>
    <row r="68" spans="1:11" ht="14.1" customHeight="1" x14ac:dyDescent="0.2">
      <c r="A68" s="306" t="s">
        <v>302</v>
      </c>
      <c r="B68" s="307" t="s">
        <v>303</v>
      </c>
      <c r="C68" s="308"/>
      <c r="D68" s="113">
        <v>0.51186598417868778</v>
      </c>
      <c r="E68" s="115">
        <v>11</v>
      </c>
      <c r="F68" s="114">
        <v>9</v>
      </c>
      <c r="G68" s="114">
        <v>23</v>
      </c>
      <c r="H68" s="114">
        <v>14</v>
      </c>
      <c r="I68" s="140">
        <v>8</v>
      </c>
      <c r="J68" s="115">
        <v>3</v>
      </c>
      <c r="K68" s="116">
        <v>37.5</v>
      </c>
    </row>
    <row r="69" spans="1:11" ht="14.1" customHeight="1" x14ac:dyDescent="0.2">
      <c r="A69" s="306">
        <v>83</v>
      </c>
      <c r="B69" s="307" t="s">
        <v>304</v>
      </c>
      <c r="C69" s="308"/>
      <c r="D69" s="113">
        <v>5.8166589111214515</v>
      </c>
      <c r="E69" s="115">
        <v>125</v>
      </c>
      <c r="F69" s="114">
        <v>82</v>
      </c>
      <c r="G69" s="114">
        <v>295</v>
      </c>
      <c r="H69" s="114">
        <v>65</v>
      </c>
      <c r="I69" s="140">
        <v>121</v>
      </c>
      <c r="J69" s="115">
        <v>4</v>
      </c>
      <c r="K69" s="116">
        <v>3.3057851239669422</v>
      </c>
    </row>
    <row r="70" spans="1:11" ht="14.1" customHeight="1" x14ac:dyDescent="0.2">
      <c r="A70" s="306" t="s">
        <v>305</v>
      </c>
      <c r="B70" s="307" t="s">
        <v>306</v>
      </c>
      <c r="C70" s="308"/>
      <c r="D70" s="113">
        <v>3.8622615169846441</v>
      </c>
      <c r="E70" s="115">
        <v>83</v>
      </c>
      <c r="F70" s="114">
        <v>65</v>
      </c>
      <c r="G70" s="114">
        <v>270</v>
      </c>
      <c r="H70" s="114">
        <v>47</v>
      </c>
      <c r="I70" s="140">
        <v>90</v>
      </c>
      <c r="J70" s="115">
        <v>-7</v>
      </c>
      <c r="K70" s="116">
        <v>-7.7777777777777777</v>
      </c>
    </row>
    <row r="71" spans="1:11" ht="14.1" customHeight="1" x14ac:dyDescent="0.2">
      <c r="A71" s="306"/>
      <c r="B71" s="307" t="s">
        <v>307</v>
      </c>
      <c r="C71" s="308"/>
      <c r="D71" s="113">
        <v>2.1405304792926945</v>
      </c>
      <c r="E71" s="115">
        <v>46</v>
      </c>
      <c r="F71" s="114">
        <v>31</v>
      </c>
      <c r="G71" s="114">
        <v>113</v>
      </c>
      <c r="H71" s="114">
        <v>17</v>
      </c>
      <c r="I71" s="140">
        <v>52</v>
      </c>
      <c r="J71" s="115">
        <v>-6</v>
      </c>
      <c r="K71" s="116">
        <v>-11.538461538461538</v>
      </c>
    </row>
    <row r="72" spans="1:11" ht="14.1" customHeight="1" x14ac:dyDescent="0.2">
      <c r="A72" s="306">
        <v>84</v>
      </c>
      <c r="B72" s="307" t="s">
        <v>308</v>
      </c>
      <c r="C72" s="308"/>
      <c r="D72" s="113">
        <v>1.3959981386691485</v>
      </c>
      <c r="E72" s="115">
        <v>30</v>
      </c>
      <c r="F72" s="114">
        <v>14</v>
      </c>
      <c r="G72" s="114">
        <v>52</v>
      </c>
      <c r="H72" s="114">
        <v>13</v>
      </c>
      <c r="I72" s="140">
        <v>24</v>
      </c>
      <c r="J72" s="115">
        <v>6</v>
      </c>
      <c r="K72" s="116">
        <v>25</v>
      </c>
    </row>
    <row r="73" spans="1:11" ht="14.1" customHeight="1" x14ac:dyDescent="0.2">
      <c r="A73" s="306" t="s">
        <v>309</v>
      </c>
      <c r="B73" s="307" t="s">
        <v>310</v>
      </c>
      <c r="C73" s="308"/>
      <c r="D73" s="113">
        <v>1.1167985109353187</v>
      </c>
      <c r="E73" s="115">
        <v>24</v>
      </c>
      <c r="F73" s="114">
        <v>13</v>
      </c>
      <c r="G73" s="114">
        <v>44</v>
      </c>
      <c r="H73" s="114">
        <v>7</v>
      </c>
      <c r="I73" s="140">
        <v>23</v>
      </c>
      <c r="J73" s="115">
        <v>1</v>
      </c>
      <c r="K73" s="116">
        <v>4.3478260869565215</v>
      </c>
    </row>
    <row r="74" spans="1:11" ht="14.1" customHeight="1" x14ac:dyDescent="0.2">
      <c r="A74" s="306" t="s">
        <v>311</v>
      </c>
      <c r="B74" s="307" t="s">
        <v>312</v>
      </c>
      <c r="C74" s="308"/>
      <c r="D74" s="113">
        <v>0</v>
      </c>
      <c r="E74" s="115">
        <v>0</v>
      </c>
      <c r="F74" s="114">
        <v>0</v>
      </c>
      <c r="G74" s="114">
        <v>4</v>
      </c>
      <c r="H74" s="114" t="s">
        <v>513</v>
      </c>
      <c r="I74" s="140">
        <v>0</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0.23266635644485809</v>
      </c>
      <c r="E76" s="115">
        <v>5</v>
      </c>
      <c r="F76" s="114" t="s">
        <v>513</v>
      </c>
      <c r="G76" s="114">
        <v>9</v>
      </c>
      <c r="H76" s="114">
        <v>8</v>
      </c>
      <c r="I76" s="140">
        <v>4</v>
      </c>
      <c r="J76" s="115">
        <v>1</v>
      </c>
      <c r="K76" s="116">
        <v>25</v>
      </c>
    </row>
    <row r="77" spans="1:11" ht="14.1" customHeight="1" x14ac:dyDescent="0.2">
      <c r="A77" s="306">
        <v>92</v>
      </c>
      <c r="B77" s="307" t="s">
        <v>316</v>
      </c>
      <c r="C77" s="308"/>
      <c r="D77" s="113">
        <v>0.37226617031177289</v>
      </c>
      <c r="E77" s="115">
        <v>8</v>
      </c>
      <c r="F77" s="114">
        <v>6</v>
      </c>
      <c r="G77" s="114">
        <v>24</v>
      </c>
      <c r="H77" s="114">
        <v>9</v>
      </c>
      <c r="I77" s="140">
        <v>12</v>
      </c>
      <c r="J77" s="115">
        <v>-4</v>
      </c>
      <c r="K77" s="116">
        <v>-33.333333333333336</v>
      </c>
    </row>
    <row r="78" spans="1:11" ht="14.1" customHeight="1" x14ac:dyDescent="0.2">
      <c r="A78" s="306">
        <v>93</v>
      </c>
      <c r="B78" s="307" t="s">
        <v>317</v>
      </c>
      <c r="C78" s="308"/>
      <c r="D78" s="113">
        <v>0.18613308515588645</v>
      </c>
      <c r="E78" s="115">
        <v>4</v>
      </c>
      <c r="F78" s="114" t="s">
        <v>513</v>
      </c>
      <c r="G78" s="114">
        <v>3</v>
      </c>
      <c r="H78" s="114">
        <v>5</v>
      </c>
      <c r="I78" s="140">
        <v>4</v>
      </c>
      <c r="J78" s="115">
        <v>0</v>
      </c>
      <c r="K78" s="116">
        <v>0</v>
      </c>
    </row>
    <row r="79" spans="1:11" ht="14.1" customHeight="1" x14ac:dyDescent="0.2">
      <c r="A79" s="306">
        <v>94</v>
      </c>
      <c r="B79" s="307" t="s">
        <v>318</v>
      </c>
      <c r="C79" s="308"/>
      <c r="D79" s="113" t="s">
        <v>513</v>
      </c>
      <c r="E79" s="115" t="s">
        <v>513</v>
      </c>
      <c r="F79" s="114" t="s">
        <v>513</v>
      </c>
      <c r="G79" s="114" t="s">
        <v>513</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v>0</v>
      </c>
      <c r="H81" s="144" t="s">
        <v>513</v>
      </c>
      <c r="I81" s="145" t="s">
        <v>513</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2268</v>
      </c>
      <c r="E11" s="114">
        <v>2060</v>
      </c>
      <c r="F11" s="114">
        <v>2616</v>
      </c>
      <c r="G11" s="114">
        <v>2032</v>
      </c>
      <c r="H11" s="140">
        <v>2292</v>
      </c>
      <c r="I11" s="115">
        <v>-24</v>
      </c>
      <c r="J11" s="116">
        <v>-1.0471204188481675</v>
      </c>
    </row>
    <row r="12" spans="1:15" s="110" customFormat="1" ht="24.95" customHeight="1" x14ac:dyDescent="0.2">
      <c r="A12" s="193" t="s">
        <v>132</v>
      </c>
      <c r="B12" s="194" t="s">
        <v>133</v>
      </c>
      <c r="C12" s="113">
        <v>0.70546737213403876</v>
      </c>
      <c r="D12" s="115">
        <v>16</v>
      </c>
      <c r="E12" s="114">
        <v>23</v>
      </c>
      <c r="F12" s="114">
        <v>32</v>
      </c>
      <c r="G12" s="114">
        <v>21</v>
      </c>
      <c r="H12" s="140">
        <v>22</v>
      </c>
      <c r="I12" s="115">
        <v>-6</v>
      </c>
      <c r="J12" s="116">
        <v>-27.272727272727273</v>
      </c>
    </row>
    <row r="13" spans="1:15" s="110" customFormat="1" ht="24.95" customHeight="1" x14ac:dyDescent="0.2">
      <c r="A13" s="193" t="s">
        <v>134</v>
      </c>
      <c r="B13" s="199" t="s">
        <v>214</v>
      </c>
      <c r="C13" s="113">
        <v>0.88183421516754845</v>
      </c>
      <c r="D13" s="115">
        <v>20</v>
      </c>
      <c r="E13" s="114">
        <v>23</v>
      </c>
      <c r="F13" s="114">
        <v>16</v>
      </c>
      <c r="G13" s="114">
        <v>12</v>
      </c>
      <c r="H13" s="140">
        <v>34</v>
      </c>
      <c r="I13" s="115">
        <v>-14</v>
      </c>
      <c r="J13" s="116">
        <v>-41.176470588235297</v>
      </c>
    </row>
    <row r="14" spans="1:15" s="287" customFormat="1" ht="24.95" customHeight="1" x14ac:dyDescent="0.2">
      <c r="A14" s="193" t="s">
        <v>215</v>
      </c>
      <c r="B14" s="199" t="s">
        <v>137</v>
      </c>
      <c r="C14" s="113">
        <v>20.679012345679013</v>
      </c>
      <c r="D14" s="115">
        <v>469</v>
      </c>
      <c r="E14" s="114">
        <v>366</v>
      </c>
      <c r="F14" s="114">
        <v>489</v>
      </c>
      <c r="G14" s="114">
        <v>441</v>
      </c>
      <c r="H14" s="140">
        <v>477</v>
      </c>
      <c r="I14" s="115">
        <v>-8</v>
      </c>
      <c r="J14" s="116">
        <v>-1.6771488469601676</v>
      </c>
      <c r="K14" s="110"/>
      <c r="L14" s="110"/>
      <c r="M14" s="110"/>
      <c r="N14" s="110"/>
      <c r="O14" s="110"/>
    </row>
    <row r="15" spans="1:15" s="110" customFormat="1" ht="24.95" customHeight="1" x14ac:dyDescent="0.2">
      <c r="A15" s="193" t="s">
        <v>216</v>
      </c>
      <c r="B15" s="199" t="s">
        <v>217</v>
      </c>
      <c r="C15" s="113">
        <v>2.6014109347442682</v>
      </c>
      <c r="D15" s="115">
        <v>59</v>
      </c>
      <c r="E15" s="114">
        <v>44</v>
      </c>
      <c r="F15" s="114">
        <v>62</v>
      </c>
      <c r="G15" s="114">
        <v>63</v>
      </c>
      <c r="H15" s="140">
        <v>59</v>
      </c>
      <c r="I15" s="115">
        <v>0</v>
      </c>
      <c r="J15" s="116">
        <v>0</v>
      </c>
    </row>
    <row r="16" spans="1:15" s="287" customFormat="1" ht="24.95" customHeight="1" x14ac:dyDescent="0.2">
      <c r="A16" s="193" t="s">
        <v>218</v>
      </c>
      <c r="B16" s="199" t="s">
        <v>141</v>
      </c>
      <c r="C16" s="113">
        <v>9.9647266313932974</v>
      </c>
      <c r="D16" s="115">
        <v>226</v>
      </c>
      <c r="E16" s="114">
        <v>178</v>
      </c>
      <c r="F16" s="114">
        <v>251</v>
      </c>
      <c r="G16" s="114">
        <v>182</v>
      </c>
      <c r="H16" s="140">
        <v>176</v>
      </c>
      <c r="I16" s="115">
        <v>50</v>
      </c>
      <c r="J16" s="116">
        <v>28.40909090909091</v>
      </c>
      <c r="K16" s="110"/>
      <c r="L16" s="110"/>
      <c r="M16" s="110"/>
      <c r="N16" s="110"/>
      <c r="O16" s="110"/>
    </row>
    <row r="17" spans="1:15" s="110" customFormat="1" ht="24.95" customHeight="1" x14ac:dyDescent="0.2">
      <c r="A17" s="193" t="s">
        <v>142</v>
      </c>
      <c r="B17" s="199" t="s">
        <v>220</v>
      </c>
      <c r="C17" s="113">
        <v>8.1128747795414462</v>
      </c>
      <c r="D17" s="115">
        <v>184</v>
      </c>
      <c r="E17" s="114">
        <v>144</v>
      </c>
      <c r="F17" s="114">
        <v>176</v>
      </c>
      <c r="G17" s="114">
        <v>196</v>
      </c>
      <c r="H17" s="140">
        <v>242</v>
      </c>
      <c r="I17" s="115">
        <v>-58</v>
      </c>
      <c r="J17" s="116">
        <v>-23.966942148760332</v>
      </c>
    </row>
    <row r="18" spans="1:15" s="287" customFormat="1" ht="24.95" customHeight="1" x14ac:dyDescent="0.2">
      <c r="A18" s="201" t="s">
        <v>144</v>
      </c>
      <c r="B18" s="202" t="s">
        <v>145</v>
      </c>
      <c r="C18" s="113">
        <v>12.477954144620812</v>
      </c>
      <c r="D18" s="115">
        <v>283</v>
      </c>
      <c r="E18" s="114">
        <v>256</v>
      </c>
      <c r="F18" s="114">
        <v>341</v>
      </c>
      <c r="G18" s="114">
        <v>279</v>
      </c>
      <c r="H18" s="140">
        <v>376</v>
      </c>
      <c r="I18" s="115">
        <v>-93</v>
      </c>
      <c r="J18" s="116">
        <v>-24.73404255319149</v>
      </c>
      <c r="K18" s="110"/>
      <c r="L18" s="110"/>
      <c r="M18" s="110"/>
      <c r="N18" s="110"/>
      <c r="O18" s="110"/>
    </row>
    <row r="19" spans="1:15" s="110" customFormat="1" ht="24.95" customHeight="1" x14ac:dyDescent="0.2">
      <c r="A19" s="193" t="s">
        <v>146</v>
      </c>
      <c r="B19" s="199" t="s">
        <v>147</v>
      </c>
      <c r="C19" s="113">
        <v>10.714285714285714</v>
      </c>
      <c r="D19" s="115">
        <v>243</v>
      </c>
      <c r="E19" s="114">
        <v>176</v>
      </c>
      <c r="F19" s="114">
        <v>289</v>
      </c>
      <c r="G19" s="114">
        <v>203</v>
      </c>
      <c r="H19" s="140">
        <v>249</v>
      </c>
      <c r="I19" s="115">
        <v>-6</v>
      </c>
      <c r="J19" s="116">
        <v>-2.4096385542168677</v>
      </c>
    </row>
    <row r="20" spans="1:15" s="287" customFormat="1" ht="24.95" customHeight="1" x14ac:dyDescent="0.2">
      <c r="A20" s="193" t="s">
        <v>148</v>
      </c>
      <c r="B20" s="199" t="s">
        <v>149</v>
      </c>
      <c r="C20" s="113">
        <v>3.0423280423280423</v>
      </c>
      <c r="D20" s="115">
        <v>69</v>
      </c>
      <c r="E20" s="114">
        <v>69</v>
      </c>
      <c r="F20" s="114">
        <v>58</v>
      </c>
      <c r="G20" s="114">
        <v>65</v>
      </c>
      <c r="H20" s="140">
        <v>85</v>
      </c>
      <c r="I20" s="115">
        <v>-16</v>
      </c>
      <c r="J20" s="116">
        <v>-18.823529411764707</v>
      </c>
      <c r="K20" s="110"/>
      <c r="L20" s="110"/>
      <c r="M20" s="110"/>
      <c r="N20" s="110"/>
      <c r="O20" s="110"/>
    </row>
    <row r="21" spans="1:15" s="110" customFormat="1" ht="24.95" customHeight="1" x14ac:dyDescent="0.2">
      <c r="A21" s="201" t="s">
        <v>150</v>
      </c>
      <c r="B21" s="202" t="s">
        <v>151</v>
      </c>
      <c r="C21" s="113">
        <v>5.7760141093474431</v>
      </c>
      <c r="D21" s="115">
        <v>131</v>
      </c>
      <c r="E21" s="114">
        <v>112</v>
      </c>
      <c r="F21" s="114">
        <v>106</v>
      </c>
      <c r="G21" s="114">
        <v>85</v>
      </c>
      <c r="H21" s="140">
        <v>114</v>
      </c>
      <c r="I21" s="115">
        <v>17</v>
      </c>
      <c r="J21" s="116">
        <v>14.912280701754385</v>
      </c>
    </row>
    <row r="22" spans="1:15" s="110" customFormat="1" ht="24.95" customHeight="1" x14ac:dyDescent="0.2">
      <c r="A22" s="201" t="s">
        <v>152</v>
      </c>
      <c r="B22" s="199" t="s">
        <v>153</v>
      </c>
      <c r="C22" s="113">
        <v>0.26455026455026454</v>
      </c>
      <c r="D22" s="115">
        <v>6</v>
      </c>
      <c r="E22" s="114">
        <v>12</v>
      </c>
      <c r="F22" s="114">
        <v>12</v>
      </c>
      <c r="G22" s="114">
        <v>12</v>
      </c>
      <c r="H22" s="140">
        <v>9</v>
      </c>
      <c r="I22" s="115">
        <v>-3</v>
      </c>
      <c r="J22" s="116">
        <v>-33.333333333333336</v>
      </c>
    </row>
    <row r="23" spans="1:15" s="110" customFormat="1" ht="24.95" customHeight="1" x14ac:dyDescent="0.2">
      <c r="A23" s="193" t="s">
        <v>154</v>
      </c>
      <c r="B23" s="199" t="s">
        <v>155</v>
      </c>
      <c r="C23" s="113">
        <v>1.7195767195767195</v>
      </c>
      <c r="D23" s="115">
        <v>39</v>
      </c>
      <c r="E23" s="114">
        <v>27</v>
      </c>
      <c r="F23" s="114">
        <v>20</v>
      </c>
      <c r="G23" s="114">
        <v>21</v>
      </c>
      <c r="H23" s="140">
        <v>52</v>
      </c>
      <c r="I23" s="115">
        <v>-13</v>
      </c>
      <c r="J23" s="116">
        <v>-25</v>
      </c>
    </row>
    <row r="24" spans="1:15" s="110" customFormat="1" ht="24.95" customHeight="1" x14ac:dyDescent="0.2">
      <c r="A24" s="193" t="s">
        <v>156</v>
      </c>
      <c r="B24" s="199" t="s">
        <v>221</v>
      </c>
      <c r="C24" s="113">
        <v>2.4691358024691357</v>
      </c>
      <c r="D24" s="115">
        <v>56</v>
      </c>
      <c r="E24" s="114">
        <v>58</v>
      </c>
      <c r="F24" s="114">
        <v>58</v>
      </c>
      <c r="G24" s="114">
        <v>43</v>
      </c>
      <c r="H24" s="140">
        <v>78</v>
      </c>
      <c r="I24" s="115">
        <v>-22</v>
      </c>
      <c r="J24" s="116">
        <v>-28.205128205128204</v>
      </c>
    </row>
    <row r="25" spans="1:15" s="110" customFormat="1" ht="24.95" customHeight="1" x14ac:dyDescent="0.2">
      <c r="A25" s="193" t="s">
        <v>222</v>
      </c>
      <c r="B25" s="204" t="s">
        <v>159</v>
      </c>
      <c r="C25" s="113">
        <v>10.714285714285714</v>
      </c>
      <c r="D25" s="115">
        <v>243</v>
      </c>
      <c r="E25" s="114">
        <v>169</v>
      </c>
      <c r="F25" s="114">
        <v>238</v>
      </c>
      <c r="G25" s="114">
        <v>162</v>
      </c>
      <c r="H25" s="140">
        <v>168</v>
      </c>
      <c r="I25" s="115">
        <v>75</v>
      </c>
      <c r="J25" s="116">
        <v>44.642857142857146</v>
      </c>
    </row>
    <row r="26" spans="1:15" s="110" customFormat="1" ht="24.95" customHeight="1" x14ac:dyDescent="0.2">
      <c r="A26" s="201">
        <v>782.78300000000002</v>
      </c>
      <c r="B26" s="203" t="s">
        <v>160</v>
      </c>
      <c r="C26" s="113">
        <v>7.6278659611992943</v>
      </c>
      <c r="D26" s="115">
        <v>173</v>
      </c>
      <c r="E26" s="114">
        <v>303</v>
      </c>
      <c r="F26" s="114">
        <v>228</v>
      </c>
      <c r="G26" s="114">
        <v>190</v>
      </c>
      <c r="H26" s="140">
        <v>168</v>
      </c>
      <c r="I26" s="115">
        <v>5</v>
      </c>
      <c r="J26" s="116">
        <v>2.9761904761904763</v>
      </c>
    </row>
    <row r="27" spans="1:15" s="110" customFormat="1" ht="24.95" customHeight="1" x14ac:dyDescent="0.2">
      <c r="A27" s="193" t="s">
        <v>161</v>
      </c>
      <c r="B27" s="199" t="s">
        <v>162</v>
      </c>
      <c r="C27" s="113">
        <v>1.8518518518518519</v>
      </c>
      <c r="D27" s="115">
        <v>42</v>
      </c>
      <c r="E27" s="114">
        <v>44</v>
      </c>
      <c r="F27" s="114">
        <v>47</v>
      </c>
      <c r="G27" s="114">
        <v>50</v>
      </c>
      <c r="H27" s="140">
        <v>43</v>
      </c>
      <c r="I27" s="115">
        <v>-1</v>
      </c>
      <c r="J27" s="116">
        <v>-2.3255813953488373</v>
      </c>
    </row>
    <row r="28" spans="1:15" s="110" customFormat="1" ht="24.95" customHeight="1" x14ac:dyDescent="0.2">
      <c r="A28" s="193" t="s">
        <v>163</v>
      </c>
      <c r="B28" s="199" t="s">
        <v>164</v>
      </c>
      <c r="C28" s="113">
        <v>2.4250440917107583</v>
      </c>
      <c r="D28" s="115">
        <v>55</v>
      </c>
      <c r="E28" s="114">
        <v>38</v>
      </c>
      <c r="F28" s="114">
        <v>119</v>
      </c>
      <c r="G28" s="114">
        <v>60</v>
      </c>
      <c r="H28" s="140">
        <v>55</v>
      </c>
      <c r="I28" s="115">
        <v>0</v>
      </c>
      <c r="J28" s="116">
        <v>0</v>
      </c>
    </row>
    <row r="29" spans="1:15" s="110" customFormat="1" ht="24.95" customHeight="1" x14ac:dyDescent="0.2">
      <c r="A29" s="193">
        <v>86</v>
      </c>
      <c r="B29" s="199" t="s">
        <v>165</v>
      </c>
      <c r="C29" s="113">
        <v>5.7319223985890648</v>
      </c>
      <c r="D29" s="115">
        <v>130</v>
      </c>
      <c r="E29" s="114">
        <v>116</v>
      </c>
      <c r="F29" s="114">
        <v>127</v>
      </c>
      <c r="G29" s="114">
        <v>112</v>
      </c>
      <c r="H29" s="140">
        <v>109</v>
      </c>
      <c r="I29" s="115">
        <v>21</v>
      </c>
      <c r="J29" s="116">
        <v>19.26605504587156</v>
      </c>
    </row>
    <row r="30" spans="1:15" s="110" customFormat="1" ht="24.95" customHeight="1" x14ac:dyDescent="0.2">
      <c r="A30" s="193">
        <v>87.88</v>
      </c>
      <c r="B30" s="204" t="s">
        <v>166</v>
      </c>
      <c r="C30" s="113">
        <v>10.27336860670194</v>
      </c>
      <c r="D30" s="115">
        <v>233</v>
      </c>
      <c r="E30" s="114">
        <v>175</v>
      </c>
      <c r="F30" s="114">
        <v>319</v>
      </c>
      <c r="G30" s="114">
        <v>209</v>
      </c>
      <c r="H30" s="140">
        <v>182</v>
      </c>
      <c r="I30" s="115">
        <v>51</v>
      </c>
      <c r="J30" s="116">
        <v>28.021978021978022</v>
      </c>
    </row>
    <row r="31" spans="1:15" s="110" customFormat="1" ht="24.95" customHeight="1" x14ac:dyDescent="0.2">
      <c r="A31" s="193" t="s">
        <v>167</v>
      </c>
      <c r="B31" s="199" t="s">
        <v>168</v>
      </c>
      <c r="C31" s="113">
        <v>2.6455026455026456</v>
      </c>
      <c r="D31" s="115">
        <v>60</v>
      </c>
      <c r="E31" s="114">
        <v>93</v>
      </c>
      <c r="F31" s="114">
        <v>117</v>
      </c>
      <c r="G31" s="114">
        <v>67</v>
      </c>
      <c r="H31" s="140">
        <v>71</v>
      </c>
      <c r="I31" s="115">
        <v>-11</v>
      </c>
      <c r="J31" s="116">
        <v>-15.492957746478874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0.70546737213403876</v>
      </c>
      <c r="D34" s="115">
        <v>16</v>
      </c>
      <c r="E34" s="114">
        <v>23</v>
      </c>
      <c r="F34" s="114">
        <v>32</v>
      </c>
      <c r="G34" s="114">
        <v>21</v>
      </c>
      <c r="H34" s="140">
        <v>22</v>
      </c>
      <c r="I34" s="115">
        <v>-6</v>
      </c>
      <c r="J34" s="116">
        <v>-27.272727272727273</v>
      </c>
    </row>
    <row r="35" spans="1:10" s="110" customFormat="1" ht="24.95" customHeight="1" x14ac:dyDescent="0.2">
      <c r="A35" s="292" t="s">
        <v>171</v>
      </c>
      <c r="B35" s="293" t="s">
        <v>172</v>
      </c>
      <c r="C35" s="113">
        <v>34.038800705467374</v>
      </c>
      <c r="D35" s="115">
        <v>772</v>
      </c>
      <c r="E35" s="114">
        <v>645</v>
      </c>
      <c r="F35" s="114">
        <v>846</v>
      </c>
      <c r="G35" s="114">
        <v>732</v>
      </c>
      <c r="H35" s="140">
        <v>887</v>
      </c>
      <c r="I35" s="115">
        <v>-115</v>
      </c>
      <c r="J35" s="116">
        <v>-12.965050732807216</v>
      </c>
    </row>
    <row r="36" spans="1:10" s="110" customFormat="1" ht="24.95" customHeight="1" x14ac:dyDescent="0.2">
      <c r="A36" s="294" t="s">
        <v>173</v>
      </c>
      <c r="B36" s="295" t="s">
        <v>174</v>
      </c>
      <c r="C36" s="125">
        <v>65.255731922398596</v>
      </c>
      <c r="D36" s="143">
        <v>1480</v>
      </c>
      <c r="E36" s="144">
        <v>1392</v>
      </c>
      <c r="F36" s="144">
        <v>1738</v>
      </c>
      <c r="G36" s="144">
        <v>1279</v>
      </c>
      <c r="H36" s="145">
        <v>1383</v>
      </c>
      <c r="I36" s="143">
        <v>97</v>
      </c>
      <c r="J36" s="146">
        <v>7.0137382501807668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2268</v>
      </c>
      <c r="F11" s="264">
        <v>2060</v>
      </c>
      <c r="G11" s="264">
        <v>2616</v>
      </c>
      <c r="H11" s="264">
        <v>2032</v>
      </c>
      <c r="I11" s="265">
        <v>2292</v>
      </c>
      <c r="J11" s="263">
        <v>-24</v>
      </c>
      <c r="K11" s="266">
        <v>-1.0471204188481675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36.860670194003525</v>
      </c>
      <c r="E13" s="115">
        <v>836</v>
      </c>
      <c r="F13" s="114">
        <v>835</v>
      </c>
      <c r="G13" s="114">
        <v>992</v>
      </c>
      <c r="H13" s="114">
        <v>716</v>
      </c>
      <c r="I13" s="140">
        <v>745</v>
      </c>
      <c r="J13" s="115">
        <v>91</v>
      </c>
      <c r="K13" s="116">
        <v>12.214765100671141</v>
      </c>
    </row>
    <row r="14" spans="1:17" ht="15.95" customHeight="1" x14ac:dyDescent="0.2">
      <c r="A14" s="306" t="s">
        <v>230</v>
      </c>
      <c r="B14" s="307"/>
      <c r="C14" s="308"/>
      <c r="D14" s="113">
        <v>49.470899470899468</v>
      </c>
      <c r="E14" s="115">
        <v>1122</v>
      </c>
      <c r="F14" s="114">
        <v>984</v>
      </c>
      <c r="G14" s="114">
        <v>1223</v>
      </c>
      <c r="H14" s="114">
        <v>1068</v>
      </c>
      <c r="I14" s="140">
        <v>1274</v>
      </c>
      <c r="J14" s="115">
        <v>-152</v>
      </c>
      <c r="K14" s="116">
        <v>-11.930926216640502</v>
      </c>
    </row>
    <row r="15" spans="1:17" ht="15.95" customHeight="1" x14ac:dyDescent="0.2">
      <c r="A15" s="306" t="s">
        <v>231</v>
      </c>
      <c r="B15" s="307"/>
      <c r="C15" s="308"/>
      <c r="D15" s="113">
        <v>6.8342151675485008</v>
      </c>
      <c r="E15" s="115">
        <v>155</v>
      </c>
      <c r="F15" s="114">
        <v>133</v>
      </c>
      <c r="G15" s="114">
        <v>156</v>
      </c>
      <c r="H15" s="114">
        <v>125</v>
      </c>
      <c r="I15" s="140">
        <v>121</v>
      </c>
      <c r="J15" s="115">
        <v>34</v>
      </c>
      <c r="K15" s="116">
        <v>28.099173553719009</v>
      </c>
    </row>
    <row r="16" spans="1:17" ht="15.95" customHeight="1" x14ac:dyDescent="0.2">
      <c r="A16" s="306" t="s">
        <v>232</v>
      </c>
      <c r="B16" s="307"/>
      <c r="C16" s="308"/>
      <c r="D16" s="113">
        <v>6.8342151675485008</v>
      </c>
      <c r="E16" s="115">
        <v>155</v>
      </c>
      <c r="F16" s="114">
        <v>108</v>
      </c>
      <c r="G16" s="114">
        <v>244</v>
      </c>
      <c r="H16" s="114">
        <v>123</v>
      </c>
      <c r="I16" s="140">
        <v>144</v>
      </c>
      <c r="J16" s="115">
        <v>11</v>
      </c>
      <c r="K16" s="116">
        <v>7.6388888888888893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0.61728395061728392</v>
      </c>
      <c r="E18" s="115">
        <v>14</v>
      </c>
      <c r="F18" s="114">
        <v>24</v>
      </c>
      <c r="G18" s="114">
        <v>36</v>
      </c>
      <c r="H18" s="114">
        <v>26</v>
      </c>
      <c r="I18" s="140">
        <v>29</v>
      </c>
      <c r="J18" s="115">
        <v>-15</v>
      </c>
      <c r="K18" s="116">
        <v>-51.724137931034484</v>
      </c>
    </row>
    <row r="19" spans="1:11" ht="14.1" customHeight="1" x14ac:dyDescent="0.2">
      <c r="A19" s="306" t="s">
        <v>235</v>
      </c>
      <c r="B19" s="307" t="s">
        <v>236</v>
      </c>
      <c r="C19" s="308"/>
      <c r="D19" s="113">
        <v>0.17636684303350969</v>
      </c>
      <c r="E19" s="115">
        <v>4</v>
      </c>
      <c r="F19" s="114">
        <v>10</v>
      </c>
      <c r="G19" s="114">
        <v>12</v>
      </c>
      <c r="H19" s="114">
        <v>4</v>
      </c>
      <c r="I19" s="140">
        <v>10</v>
      </c>
      <c r="J19" s="115">
        <v>-6</v>
      </c>
      <c r="K19" s="116">
        <v>-60</v>
      </c>
    </row>
    <row r="20" spans="1:11" ht="14.1" customHeight="1" x14ac:dyDescent="0.2">
      <c r="A20" s="306">
        <v>12</v>
      </c>
      <c r="B20" s="307" t="s">
        <v>237</v>
      </c>
      <c r="C20" s="308"/>
      <c r="D20" s="113">
        <v>0.83774250440917108</v>
      </c>
      <c r="E20" s="115">
        <v>19</v>
      </c>
      <c r="F20" s="114">
        <v>23</v>
      </c>
      <c r="G20" s="114">
        <v>27</v>
      </c>
      <c r="H20" s="114">
        <v>11</v>
      </c>
      <c r="I20" s="140">
        <v>16</v>
      </c>
      <c r="J20" s="115">
        <v>3</v>
      </c>
      <c r="K20" s="116">
        <v>18.75</v>
      </c>
    </row>
    <row r="21" spans="1:11" ht="14.1" customHeight="1" x14ac:dyDescent="0.2">
      <c r="A21" s="306">
        <v>21</v>
      </c>
      <c r="B21" s="307" t="s">
        <v>238</v>
      </c>
      <c r="C21" s="308"/>
      <c r="D21" s="113" t="s">
        <v>513</v>
      </c>
      <c r="E21" s="115" t="s">
        <v>513</v>
      </c>
      <c r="F21" s="114" t="s">
        <v>513</v>
      </c>
      <c r="G21" s="114">
        <v>0</v>
      </c>
      <c r="H21" s="114" t="s">
        <v>513</v>
      </c>
      <c r="I21" s="140">
        <v>3</v>
      </c>
      <c r="J21" s="115" t="s">
        <v>513</v>
      </c>
      <c r="K21" s="116" t="s">
        <v>513</v>
      </c>
    </row>
    <row r="22" spans="1:11" ht="14.1" customHeight="1" x14ac:dyDescent="0.2">
      <c r="A22" s="306">
        <v>22</v>
      </c>
      <c r="B22" s="307" t="s">
        <v>239</v>
      </c>
      <c r="C22" s="308"/>
      <c r="D22" s="113">
        <v>7.1428571428571432</v>
      </c>
      <c r="E22" s="115">
        <v>162</v>
      </c>
      <c r="F22" s="114">
        <v>233</v>
      </c>
      <c r="G22" s="114">
        <v>252</v>
      </c>
      <c r="H22" s="114">
        <v>218</v>
      </c>
      <c r="I22" s="140">
        <v>213</v>
      </c>
      <c r="J22" s="115">
        <v>-51</v>
      </c>
      <c r="K22" s="116">
        <v>-23.943661971830984</v>
      </c>
    </row>
    <row r="23" spans="1:11" ht="14.1" customHeight="1" x14ac:dyDescent="0.2">
      <c r="A23" s="306">
        <v>23</v>
      </c>
      <c r="B23" s="307" t="s">
        <v>240</v>
      </c>
      <c r="C23" s="308"/>
      <c r="D23" s="113">
        <v>0.30864197530864196</v>
      </c>
      <c r="E23" s="115">
        <v>7</v>
      </c>
      <c r="F23" s="114" t="s">
        <v>513</v>
      </c>
      <c r="G23" s="114">
        <v>12</v>
      </c>
      <c r="H23" s="114">
        <v>5</v>
      </c>
      <c r="I23" s="140">
        <v>7</v>
      </c>
      <c r="J23" s="115">
        <v>0</v>
      </c>
      <c r="K23" s="116">
        <v>0</v>
      </c>
    </row>
    <row r="24" spans="1:11" ht="14.1" customHeight="1" x14ac:dyDescent="0.2">
      <c r="A24" s="306">
        <v>24</v>
      </c>
      <c r="B24" s="307" t="s">
        <v>241</v>
      </c>
      <c r="C24" s="308"/>
      <c r="D24" s="113">
        <v>2.7777777777777777</v>
      </c>
      <c r="E24" s="115">
        <v>63</v>
      </c>
      <c r="F24" s="114">
        <v>47</v>
      </c>
      <c r="G24" s="114">
        <v>88</v>
      </c>
      <c r="H24" s="114">
        <v>77</v>
      </c>
      <c r="I24" s="140">
        <v>72</v>
      </c>
      <c r="J24" s="115">
        <v>-9</v>
      </c>
      <c r="K24" s="116">
        <v>-12.5</v>
      </c>
    </row>
    <row r="25" spans="1:11" ht="14.1" customHeight="1" x14ac:dyDescent="0.2">
      <c r="A25" s="306">
        <v>25</v>
      </c>
      <c r="B25" s="307" t="s">
        <v>242</v>
      </c>
      <c r="C25" s="308"/>
      <c r="D25" s="113">
        <v>4.0564373897707231</v>
      </c>
      <c r="E25" s="115">
        <v>92</v>
      </c>
      <c r="F25" s="114">
        <v>69</v>
      </c>
      <c r="G25" s="114">
        <v>72</v>
      </c>
      <c r="H25" s="114">
        <v>59</v>
      </c>
      <c r="I25" s="140">
        <v>83</v>
      </c>
      <c r="J25" s="115">
        <v>9</v>
      </c>
      <c r="K25" s="116">
        <v>10.843373493975903</v>
      </c>
    </row>
    <row r="26" spans="1:11" ht="14.1" customHeight="1" x14ac:dyDescent="0.2">
      <c r="A26" s="306">
        <v>26</v>
      </c>
      <c r="B26" s="307" t="s">
        <v>243</v>
      </c>
      <c r="C26" s="308"/>
      <c r="D26" s="113">
        <v>3.6596119929453264</v>
      </c>
      <c r="E26" s="115">
        <v>83</v>
      </c>
      <c r="F26" s="114">
        <v>43</v>
      </c>
      <c r="G26" s="114">
        <v>68</v>
      </c>
      <c r="H26" s="114">
        <v>43</v>
      </c>
      <c r="I26" s="140">
        <v>74</v>
      </c>
      <c r="J26" s="115">
        <v>9</v>
      </c>
      <c r="K26" s="116">
        <v>12.162162162162161</v>
      </c>
    </row>
    <row r="27" spans="1:11" ht="14.1" customHeight="1" x14ac:dyDescent="0.2">
      <c r="A27" s="306">
        <v>27</v>
      </c>
      <c r="B27" s="307" t="s">
        <v>244</v>
      </c>
      <c r="C27" s="308"/>
      <c r="D27" s="113">
        <v>2.1164021164021163</v>
      </c>
      <c r="E27" s="115">
        <v>48</v>
      </c>
      <c r="F27" s="114">
        <v>47</v>
      </c>
      <c r="G27" s="114">
        <v>56</v>
      </c>
      <c r="H27" s="114">
        <v>47</v>
      </c>
      <c r="I27" s="140">
        <v>44</v>
      </c>
      <c r="J27" s="115">
        <v>4</v>
      </c>
      <c r="K27" s="116">
        <v>9.0909090909090917</v>
      </c>
    </row>
    <row r="28" spans="1:11" ht="14.1" customHeight="1" x14ac:dyDescent="0.2">
      <c r="A28" s="306">
        <v>28</v>
      </c>
      <c r="B28" s="307" t="s">
        <v>245</v>
      </c>
      <c r="C28" s="308"/>
      <c r="D28" s="113">
        <v>0.22045855379188711</v>
      </c>
      <c r="E28" s="115">
        <v>5</v>
      </c>
      <c r="F28" s="114">
        <v>3</v>
      </c>
      <c r="G28" s="114">
        <v>4</v>
      </c>
      <c r="H28" s="114">
        <v>6</v>
      </c>
      <c r="I28" s="140" t="s">
        <v>513</v>
      </c>
      <c r="J28" s="115" t="s">
        <v>513</v>
      </c>
      <c r="K28" s="116" t="s">
        <v>513</v>
      </c>
    </row>
    <row r="29" spans="1:11" ht="14.1" customHeight="1" x14ac:dyDescent="0.2">
      <c r="A29" s="306">
        <v>29</v>
      </c>
      <c r="B29" s="307" t="s">
        <v>246</v>
      </c>
      <c r="C29" s="308"/>
      <c r="D29" s="113">
        <v>4.2768959435626099</v>
      </c>
      <c r="E29" s="115">
        <v>97</v>
      </c>
      <c r="F29" s="114">
        <v>83</v>
      </c>
      <c r="G29" s="114">
        <v>73</v>
      </c>
      <c r="H29" s="114">
        <v>80</v>
      </c>
      <c r="I29" s="140">
        <v>80</v>
      </c>
      <c r="J29" s="115">
        <v>17</v>
      </c>
      <c r="K29" s="116">
        <v>21.25</v>
      </c>
    </row>
    <row r="30" spans="1:11" ht="14.1" customHeight="1" x14ac:dyDescent="0.2">
      <c r="A30" s="306" t="s">
        <v>247</v>
      </c>
      <c r="B30" s="307" t="s">
        <v>248</v>
      </c>
      <c r="C30" s="308"/>
      <c r="D30" s="113" t="s">
        <v>513</v>
      </c>
      <c r="E30" s="115" t="s">
        <v>513</v>
      </c>
      <c r="F30" s="114" t="s">
        <v>513</v>
      </c>
      <c r="G30" s="114">
        <v>20</v>
      </c>
      <c r="H30" s="114" t="s">
        <v>513</v>
      </c>
      <c r="I30" s="140" t="s">
        <v>513</v>
      </c>
      <c r="J30" s="115" t="s">
        <v>513</v>
      </c>
      <c r="K30" s="116" t="s">
        <v>513</v>
      </c>
    </row>
    <row r="31" spans="1:11" ht="14.1" customHeight="1" x14ac:dyDescent="0.2">
      <c r="A31" s="306" t="s">
        <v>249</v>
      </c>
      <c r="B31" s="307" t="s">
        <v>250</v>
      </c>
      <c r="C31" s="308"/>
      <c r="D31" s="113">
        <v>3.3509700176366843</v>
      </c>
      <c r="E31" s="115">
        <v>76</v>
      </c>
      <c r="F31" s="114">
        <v>63</v>
      </c>
      <c r="G31" s="114">
        <v>53</v>
      </c>
      <c r="H31" s="114">
        <v>60</v>
      </c>
      <c r="I31" s="140">
        <v>62</v>
      </c>
      <c r="J31" s="115">
        <v>14</v>
      </c>
      <c r="K31" s="116">
        <v>22.580645161290324</v>
      </c>
    </row>
    <row r="32" spans="1:11" ht="14.1" customHeight="1" x14ac:dyDescent="0.2">
      <c r="A32" s="306">
        <v>31</v>
      </c>
      <c r="B32" s="307" t="s">
        <v>251</v>
      </c>
      <c r="C32" s="308"/>
      <c r="D32" s="113">
        <v>0.35273368606701938</v>
      </c>
      <c r="E32" s="115">
        <v>8</v>
      </c>
      <c r="F32" s="114">
        <v>6</v>
      </c>
      <c r="G32" s="114">
        <v>9</v>
      </c>
      <c r="H32" s="114">
        <v>6</v>
      </c>
      <c r="I32" s="140">
        <v>5</v>
      </c>
      <c r="J32" s="115">
        <v>3</v>
      </c>
      <c r="K32" s="116">
        <v>60</v>
      </c>
    </row>
    <row r="33" spans="1:11" ht="14.1" customHeight="1" x14ac:dyDescent="0.2">
      <c r="A33" s="306">
        <v>32</v>
      </c>
      <c r="B33" s="307" t="s">
        <v>252</v>
      </c>
      <c r="C33" s="308"/>
      <c r="D33" s="113">
        <v>8.3333333333333339</v>
      </c>
      <c r="E33" s="115">
        <v>189</v>
      </c>
      <c r="F33" s="114">
        <v>154</v>
      </c>
      <c r="G33" s="114">
        <v>240</v>
      </c>
      <c r="H33" s="114">
        <v>163</v>
      </c>
      <c r="I33" s="140">
        <v>219</v>
      </c>
      <c r="J33" s="115">
        <v>-30</v>
      </c>
      <c r="K33" s="116">
        <v>-13.698630136986301</v>
      </c>
    </row>
    <row r="34" spans="1:11" ht="14.1" customHeight="1" x14ac:dyDescent="0.2">
      <c r="A34" s="306">
        <v>33</v>
      </c>
      <c r="B34" s="307" t="s">
        <v>253</v>
      </c>
      <c r="C34" s="308"/>
      <c r="D34" s="113">
        <v>3.0423280423280423</v>
      </c>
      <c r="E34" s="115">
        <v>69</v>
      </c>
      <c r="F34" s="114">
        <v>57</v>
      </c>
      <c r="G34" s="114">
        <v>66</v>
      </c>
      <c r="H34" s="114">
        <v>66</v>
      </c>
      <c r="I34" s="140">
        <v>78</v>
      </c>
      <c r="J34" s="115">
        <v>-9</v>
      </c>
      <c r="K34" s="116">
        <v>-11.538461538461538</v>
      </c>
    </row>
    <row r="35" spans="1:11" ht="14.1" customHeight="1" x14ac:dyDescent="0.2">
      <c r="A35" s="306">
        <v>34</v>
      </c>
      <c r="B35" s="307" t="s">
        <v>254</v>
      </c>
      <c r="C35" s="308"/>
      <c r="D35" s="113">
        <v>2.0723104056437389</v>
      </c>
      <c r="E35" s="115">
        <v>47</v>
      </c>
      <c r="F35" s="114">
        <v>40</v>
      </c>
      <c r="G35" s="114">
        <v>33</v>
      </c>
      <c r="H35" s="114">
        <v>35</v>
      </c>
      <c r="I35" s="140">
        <v>65</v>
      </c>
      <c r="J35" s="115">
        <v>-18</v>
      </c>
      <c r="K35" s="116">
        <v>-27.692307692307693</v>
      </c>
    </row>
    <row r="36" spans="1:11" ht="14.1" customHeight="1" x14ac:dyDescent="0.2">
      <c r="A36" s="306">
        <v>41</v>
      </c>
      <c r="B36" s="307" t="s">
        <v>255</v>
      </c>
      <c r="C36" s="308"/>
      <c r="D36" s="113">
        <v>0</v>
      </c>
      <c r="E36" s="115">
        <v>0</v>
      </c>
      <c r="F36" s="114">
        <v>3</v>
      </c>
      <c r="G36" s="114" t="s">
        <v>513</v>
      </c>
      <c r="H36" s="114" t="s">
        <v>513</v>
      </c>
      <c r="I36" s="140">
        <v>17</v>
      </c>
      <c r="J36" s="115">
        <v>-17</v>
      </c>
      <c r="K36" s="116">
        <v>-100</v>
      </c>
    </row>
    <row r="37" spans="1:11" ht="14.1" customHeight="1" x14ac:dyDescent="0.2">
      <c r="A37" s="306">
        <v>42</v>
      </c>
      <c r="B37" s="307" t="s">
        <v>256</v>
      </c>
      <c r="C37" s="308"/>
      <c r="D37" s="113">
        <v>0</v>
      </c>
      <c r="E37" s="115">
        <v>0</v>
      </c>
      <c r="F37" s="114">
        <v>0</v>
      </c>
      <c r="G37" s="114">
        <v>3</v>
      </c>
      <c r="H37" s="114" t="s">
        <v>513</v>
      </c>
      <c r="I37" s="140">
        <v>3</v>
      </c>
      <c r="J37" s="115">
        <v>-3</v>
      </c>
      <c r="K37" s="116">
        <v>-100</v>
      </c>
    </row>
    <row r="38" spans="1:11" ht="14.1" customHeight="1" x14ac:dyDescent="0.2">
      <c r="A38" s="306">
        <v>43</v>
      </c>
      <c r="B38" s="307" t="s">
        <v>257</v>
      </c>
      <c r="C38" s="308"/>
      <c r="D38" s="113">
        <v>0.48500881834215165</v>
      </c>
      <c r="E38" s="115">
        <v>11</v>
      </c>
      <c r="F38" s="114">
        <v>9</v>
      </c>
      <c r="G38" s="114">
        <v>12</v>
      </c>
      <c r="H38" s="114">
        <v>7</v>
      </c>
      <c r="I38" s="140">
        <v>8</v>
      </c>
      <c r="J38" s="115">
        <v>3</v>
      </c>
      <c r="K38" s="116">
        <v>37.5</v>
      </c>
    </row>
    <row r="39" spans="1:11" ht="14.1" customHeight="1" x14ac:dyDescent="0.2">
      <c r="A39" s="306">
        <v>51</v>
      </c>
      <c r="B39" s="307" t="s">
        <v>258</v>
      </c>
      <c r="C39" s="308"/>
      <c r="D39" s="113">
        <v>8.0687830687830679</v>
      </c>
      <c r="E39" s="115">
        <v>183</v>
      </c>
      <c r="F39" s="114">
        <v>262</v>
      </c>
      <c r="G39" s="114">
        <v>235</v>
      </c>
      <c r="H39" s="114">
        <v>166</v>
      </c>
      <c r="I39" s="140">
        <v>205</v>
      </c>
      <c r="J39" s="115">
        <v>-22</v>
      </c>
      <c r="K39" s="116">
        <v>-10.731707317073171</v>
      </c>
    </row>
    <row r="40" spans="1:11" ht="14.1" customHeight="1" x14ac:dyDescent="0.2">
      <c r="A40" s="306" t="s">
        <v>259</v>
      </c>
      <c r="B40" s="307" t="s">
        <v>260</v>
      </c>
      <c r="C40" s="308"/>
      <c r="D40" s="113">
        <v>7.6278659611992943</v>
      </c>
      <c r="E40" s="115">
        <v>173</v>
      </c>
      <c r="F40" s="114">
        <v>257</v>
      </c>
      <c r="G40" s="114">
        <v>228</v>
      </c>
      <c r="H40" s="114">
        <v>159</v>
      </c>
      <c r="I40" s="140">
        <v>194</v>
      </c>
      <c r="J40" s="115">
        <v>-21</v>
      </c>
      <c r="K40" s="116">
        <v>-10.824742268041238</v>
      </c>
    </row>
    <row r="41" spans="1:11" ht="14.1" customHeight="1" x14ac:dyDescent="0.2">
      <c r="A41" s="306"/>
      <c r="B41" s="307" t="s">
        <v>261</v>
      </c>
      <c r="C41" s="308"/>
      <c r="D41" s="113">
        <v>6.9223985890652555</v>
      </c>
      <c r="E41" s="115">
        <v>157</v>
      </c>
      <c r="F41" s="114">
        <v>233</v>
      </c>
      <c r="G41" s="114">
        <v>205</v>
      </c>
      <c r="H41" s="114">
        <v>140</v>
      </c>
      <c r="I41" s="140">
        <v>169</v>
      </c>
      <c r="J41" s="115">
        <v>-12</v>
      </c>
      <c r="K41" s="116">
        <v>-7.1005917159763312</v>
      </c>
    </row>
    <row r="42" spans="1:11" ht="14.1" customHeight="1" x14ac:dyDescent="0.2">
      <c r="A42" s="306">
        <v>52</v>
      </c>
      <c r="B42" s="307" t="s">
        <v>262</v>
      </c>
      <c r="C42" s="308"/>
      <c r="D42" s="113">
        <v>3.0864197530864197</v>
      </c>
      <c r="E42" s="115">
        <v>70</v>
      </c>
      <c r="F42" s="114">
        <v>60</v>
      </c>
      <c r="G42" s="114">
        <v>51</v>
      </c>
      <c r="H42" s="114">
        <v>63</v>
      </c>
      <c r="I42" s="140">
        <v>83</v>
      </c>
      <c r="J42" s="115">
        <v>-13</v>
      </c>
      <c r="K42" s="116">
        <v>-15.662650602409638</v>
      </c>
    </row>
    <row r="43" spans="1:11" ht="14.1" customHeight="1" x14ac:dyDescent="0.2">
      <c r="A43" s="306" t="s">
        <v>263</v>
      </c>
      <c r="B43" s="307" t="s">
        <v>264</v>
      </c>
      <c r="C43" s="308"/>
      <c r="D43" s="113">
        <v>2.6014109347442682</v>
      </c>
      <c r="E43" s="115">
        <v>59</v>
      </c>
      <c r="F43" s="114">
        <v>49</v>
      </c>
      <c r="G43" s="114">
        <v>40</v>
      </c>
      <c r="H43" s="114">
        <v>50</v>
      </c>
      <c r="I43" s="140">
        <v>74</v>
      </c>
      <c r="J43" s="115">
        <v>-15</v>
      </c>
      <c r="K43" s="116">
        <v>-20.27027027027027</v>
      </c>
    </row>
    <row r="44" spans="1:11" ht="14.1" customHeight="1" x14ac:dyDescent="0.2">
      <c r="A44" s="306">
        <v>53</v>
      </c>
      <c r="B44" s="307" t="s">
        <v>265</v>
      </c>
      <c r="C44" s="308"/>
      <c r="D44" s="113">
        <v>1.0141093474426808</v>
      </c>
      <c r="E44" s="115">
        <v>23</v>
      </c>
      <c r="F44" s="114">
        <v>8</v>
      </c>
      <c r="G44" s="114">
        <v>17</v>
      </c>
      <c r="H44" s="114">
        <v>16</v>
      </c>
      <c r="I44" s="140">
        <v>40</v>
      </c>
      <c r="J44" s="115">
        <v>-17</v>
      </c>
      <c r="K44" s="116">
        <v>-42.5</v>
      </c>
    </row>
    <row r="45" spans="1:11" ht="14.1" customHeight="1" x14ac:dyDescent="0.2">
      <c r="A45" s="306" t="s">
        <v>266</v>
      </c>
      <c r="B45" s="307" t="s">
        <v>267</v>
      </c>
      <c r="C45" s="308"/>
      <c r="D45" s="113">
        <v>1.0141093474426808</v>
      </c>
      <c r="E45" s="115">
        <v>23</v>
      </c>
      <c r="F45" s="114">
        <v>8</v>
      </c>
      <c r="G45" s="114">
        <v>17</v>
      </c>
      <c r="H45" s="114">
        <v>16</v>
      </c>
      <c r="I45" s="140">
        <v>39</v>
      </c>
      <c r="J45" s="115">
        <v>-16</v>
      </c>
      <c r="K45" s="116">
        <v>-41.025641025641029</v>
      </c>
    </row>
    <row r="46" spans="1:11" ht="14.1" customHeight="1" x14ac:dyDescent="0.2">
      <c r="A46" s="306">
        <v>54</v>
      </c>
      <c r="B46" s="307" t="s">
        <v>268</v>
      </c>
      <c r="C46" s="308"/>
      <c r="D46" s="113">
        <v>6.3932980599647262</v>
      </c>
      <c r="E46" s="115">
        <v>145</v>
      </c>
      <c r="F46" s="114">
        <v>94</v>
      </c>
      <c r="G46" s="114">
        <v>119</v>
      </c>
      <c r="H46" s="114">
        <v>101</v>
      </c>
      <c r="I46" s="140">
        <v>93</v>
      </c>
      <c r="J46" s="115">
        <v>52</v>
      </c>
      <c r="K46" s="116">
        <v>55.913978494623656</v>
      </c>
    </row>
    <row r="47" spans="1:11" ht="14.1" customHeight="1" x14ac:dyDescent="0.2">
      <c r="A47" s="306">
        <v>61</v>
      </c>
      <c r="B47" s="307" t="s">
        <v>269</v>
      </c>
      <c r="C47" s="308"/>
      <c r="D47" s="113">
        <v>1.6313932980599648</v>
      </c>
      <c r="E47" s="115">
        <v>37</v>
      </c>
      <c r="F47" s="114">
        <v>31</v>
      </c>
      <c r="G47" s="114">
        <v>42</v>
      </c>
      <c r="H47" s="114">
        <v>28</v>
      </c>
      <c r="I47" s="140">
        <v>43</v>
      </c>
      <c r="J47" s="115">
        <v>-6</v>
      </c>
      <c r="K47" s="116">
        <v>-13.953488372093023</v>
      </c>
    </row>
    <row r="48" spans="1:11" ht="14.1" customHeight="1" x14ac:dyDescent="0.2">
      <c r="A48" s="306">
        <v>62</v>
      </c>
      <c r="B48" s="307" t="s">
        <v>270</v>
      </c>
      <c r="C48" s="308"/>
      <c r="D48" s="113">
        <v>4.7619047619047619</v>
      </c>
      <c r="E48" s="115">
        <v>108</v>
      </c>
      <c r="F48" s="114">
        <v>87</v>
      </c>
      <c r="G48" s="114">
        <v>142</v>
      </c>
      <c r="H48" s="114">
        <v>133</v>
      </c>
      <c r="I48" s="140">
        <v>133</v>
      </c>
      <c r="J48" s="115">
        <v>-25</v>
      </c>
      <c r="K48" s="116">
        <v>-18.796992481203006</v>
      </c>
    </row>
    <row r="49" spans="1:11" ht="14.1" customHeight="1" x14ac:dyDescent="0.2">
      <c r="A49" s="306">
        <v>63</v>
      </c>
      <c r="B49" s="307" t="s">
        <v>271</v>
      </c>
      <c r="C49" s="308"/>
      <c r="D49" s="113">
        <v>4.4091710758377429</v>
      </c>
      <c r="E49" s="115">
        <v>100</v>
      </c>
      <c r="F49" s="114">
        <v>80</v>
      </c>
      <c r="G49" s="114">
        <v>58</v>
      </c>
      <c r="H49" s="114">
        <v>54</v>
      </c>
      <c r="I49" s="140">
        <v>62</v>
      </c>
      <c r="J49" s="115">
        <v>38</v>
      </c>
      <c r="K49" s="116">
        <v>61.29032258064516</v>
      </c>
    </row>
    <row r="50" spans="1:11" ht="14.1" customHeight="1" x14ac:dyDescent="0.2">
      <c r="A50" s="306" t="s">
        <v>272</v>
      </c>
      <c r="B50" s="307" t="s">
        <v>273</v>
      </c>
      <c r="C50" s="308"/>
      <c r="D50" s="113">
        <v>0.35273368606701938</v>
      </c>
      <c r="E50" s="115">
        <v>8</v>
      </c>
      <c r="F50" s="114">
        <v>4</v>
      </c>
      <c r="G50" s="114">
        <v>10</v>
      </c>
      <c r="H50" s="114">
        <v>6</v>
      </c>
      <c r="I50" s="140">
        <v>9</v>
      </c>
      <c r="J50" s="115">
        <v>-1</v>
      </c>
      <c r="K50" s="116">
        <v>-11.111111111111111</v>
      </c>
    </row>
    <row r="51" spans="1:11" ht="14.1" customHeight="1" x14ac:dyDescent="0.2">
      <c r="A51" s="306" t="s">
        <v>274</v>
      </c>
      <c r="B51" s="307" t="s">
        <v>275</v>
      </c>
      <c r="C51" s="308"/>
      <c r="D51" s="113">
        <v>2.7777777777777777</v>
      </c>
      <c r="E51" s="115">
        <v>63</v>
      </c>
      <c r="F51" s="114">
        <v>44</v>
      </c>
      <c r="G51" s="114">
        <v>41</v>
      </c>
      <c r="H51" s="114">
        <v>41</v>
      </c>
      <c r="I51" s="140">
        <v>52</v>
      </c>
      <c r="J51" s="115">
        <v>11</v>
      </c>
      <c r="K51" s="116">
        <v>21.153846153846153</v>
      </c>
    </row>
    <row r="52" spans="1:11" ht="14.1" customHeight="1" x14ac:dyDescent="0.2">
      <c r="A52" s="306">
        <v>71</v>
      </c>
      <c r="B52" s="307" t="s">
        <v>276</v>
      </c>
      <c r="C52" s="308"/>
      <c r="D52" s="113">
        <v>8.1128747795414462</v>
      </c>
      <c r="E52" s="115">
        <v>184</v>
      </c>
      <c r="F52" s="114">
        <v>135</v>
      </c>
      <c r="G52" s="114">
        <v>170</v>
      </c>
      <c r="H52" s="114">
        <v>135</v>
      </c>
      <c r="I52" s="140">
        <v>138</v>
      </c>
      <c r="J52" s="115">
        <v>46</v>
      </c>
      <c r="K52" s="116">
        <v>33.333333333333336</v>
      </c>
    </row>
    <row r="53" spans="1:11" ht="14.1" customHeight="1" x14ac:dyDescent="0.2">
      <c r="A53" s="306" t="s">
        <v>277</v>
      </c>
      <c r="B53" s="307" t="s">
        <v>278</v>
      </c>
      <c r="C53" s="308"/>
      <c r="D53" s="113">
        <v>2.2045855379188715</v>
      </c>
      <c r="E53" s="115">
        <v>50</v>
      </c>
      <c r="F53" s="114">
        <v>42</v>
      </c>
      <c r="G53" s="114">
        <v>59</v>
      </c>
      <c r="H53" s="114">
        <v>48</v>
      </c>
      <c r="I53" s="140">
        <v>40</v>
      </c>
      <c r="J53" s="115">
        <v>10</v>
      </c>
      <c r="K53" s="116">
        <v>25</v>
      </c>
    </row>
    <row r="54" spans="1:11" ht="14.1" customHeight="1" x14ac:dyDescent="0.2">
      <c r="A54" s="306" t="s">
        <v>279</v>
      </c>
      <c r="B54" s="307" t="s">
        <v>280</v>
      </c>
      <c r="C54" s="308"/>
      <c r="D54" s="113">
        <v>5.3350970017636685</v>
      </c>
      <c r="E54" s="115">
        <v>121</v>
      </c>
      <c r="F54" s="114">
        <v>82</v>
      </c>
      <c r="G54" s="114">
        <v>90</v>
      </c>
      <c r="H54" s="114">
        <v>78</v>
      </c>
      <c r="I54" s="140">
        <v>85</v>
      </c>
      <c r="J54" s="115">
        <v>36</v>
      </c>
      <c r="K54" s="116">
        <v>42.352941176470587</v>
      </c>
    </row>
    <row r="55" spans="1:11" ht="14.1" customHeight="1" x14ac:dyDescent="0.2">
      <c r="A55" s="306">
        <v>72</v>
      </c>
      <c r="B55" s="307" t="s">
        <v>281</v>
      </c>
      <c r="C55" s="308"/>
      <c r="D55" s="113">
        <v>2.2486772486772488</v>
      </c>
      <c r="E55" s="115">
        <v>51</v>
      </c>
      <c r="F55" s="114">
        <v>45</v>
      </c>
      <c r="G55" s="114">
        <v>46</v>
      </c>
      <c r="H55" s="114">
        <v>29</v>
      </c>
      <c r="I55" s="140">
        <v>80</v>
      </c>
      <c r="J55" s="115">
        <v>-29</v>
      </c>
      <c r="K55" s="116">
        <v>-36.25</v>
      </c>
    </row>
    <row r="56" spans="1:11" ht="14.1" customHeight="1" x14ac:dyDescent="0.2">
      <c r="A56" s="306" t="s">
        <v>282</v>
      </c>
      <c r="B56" s="307" t="s">
        <v>283</v>
      </c>
      <c r="C56" s="308"/>
      <c r="D56" s="113">
        <v>1.5432098765432098</v>
      </c>
      <c r="E56" s="115">
        <v>35</v>
      </c>
      <c r="F56" s="114">
        <v>27</v>
      </c>
      <c r="G56" s="114">
        <v>22</v>
      </c>
      <c r="H56" s="114">
        <v>17</v>
      </c>
      <c r="I56" s="140">
        <v>51</v>
      </c>
      <c r="J56" s="115">
        <v>-16</v>
      </c>
      <c r="K56" s="116">
        <v>-31.372549019607842</v>
      </c>
    </row>
    <row r="57" spans="1:11" ht="14.1" customHeight="1" x14ac:dyDescent="0.2">
      <c r="A57" s="306" t="s">
        <v>284</v>
      </c>
      <c r="B57" s="307" t="s">
        <v>285</v>
      </c>
      <c r="C57" s="308"/>
      <c r="D57" s="113">
        <v>0.44091710758377423</v>
      </c>
      <c r="E57" s="115">
        <v>10</v>
      </c>
      <c r="F57" s="114">
        <v>12</v>
      </c>
      <c r="G57" s="114">
        <v>17</v>
      </c>
      <c r="H57" s="114">
        <v>7</v>
      </c>
      <c r="I57" s="140">
        <v>16</v>
      </c>
      <c r="J57" s="115">
        <v>-6</v>
      </c>
      <c r="K57" s="116">
        <v>-37.5</v>
      </c>
    </row>
    <row r="58" spans="1:11" ht="14.1" customHeight="1" x14ac:dyDescent="0.2">
      <c r="A58" s="306">
        <v>73</v>
      </c>
      <c r="B58" s="307" t="s">
        <v>286</v>
      </c>
      <c r="C58" s="308"/>
      <c r="D58" s="113">
        <v>0.9700176366843033</v>
      </c>
      <c r="E58" s="115">
        <v>22</v>
      </c>
      <c r="F58" s="114">
        <v>24</v>
      </c>
      <c r="G58" s="114">
        <v>20</v>
      </c>
      <c r="H58" s="114">
        <v>29</v>
      </c>
      <c r="I58" s="140">
        <v>25</v>
      </c>
      <c r="J58" s="115">
        <v>-3</v>
      </c>
      <c r="K58" s="116">
        <v>-12</v>
      </c>
    </row>
    <row r="59" spans="1:11" ht="14.1" customHeight="1" x14ac:dyDescent="0.2">
      <c r="A59" s="306" t="s">
        <v>287</v>
      </c>
      <c r="B59" s="307" t="s">
        <v>288</v>
      </c>
      <c r="C59" s="308"/>
      <c r="D59" s="113">
        <v>0.74955908289241624</v>
      </c>
      <c r="E59" s="115">
        <v>17</v>
      </c>
      <c r="F59" s="114">
        <v>22</v>
      </c>
      <c r="G59" s="114">
        <v>20</v>
      </c>
      <c r="H59" s="114">
        <v>27</v>
      </c>
      <c r="I59" s="140">
        <v>17</v>
      </c>
      <c r="J59" s="115">
        <v>0</v>
      </c>
      <c r="K59" s="116">
        <v>0</v>
      </c>
    </row>
    <row r="60" spans="1:11" ht="14.1" customHeight="1" x14ac:dyDescent="0.2">
      <c r="A60" s="306">
        <v>81</v>
      </c>
      <c r="B60" s="307" t="s">
        <v>289</v>
      </c>
      <c r="C60" s="308"/>
      <c r="D60" s="113">
        <v>6.8783068783068781</v>
      </c>
      <c r="E60" s="115">
        <v>156</v>
      </c>
      <c r="F60" s="114">
        <v>148</v>
      </c>
      <c r="G60" s="114">
        <v>161</v>
      </c>
      <c r="H60" s="114">
        <v>152</v>
      </c>
      <c r="I60" s="140">
        <v>143</v>
      </c>
      <c r="J60" s="115">
        <v>13</v>
      </c>
      <c r="K60" s="116">
        <v>9.0909090909090917</v>
      </c>
    </row>
    <row r="61" spans="1:11" ht="14.1" customHeight="1" x14ac:dyDescent="0.2">
      <c r="A61" s="306" t="s">
        <v>290</v>
      </c>
      <c r="B61" s="307" t="s">
        <v>291</v>
      </c>
      <c r="C61" s="308"/>
      <c r="D61" s="113">
        <v>1.8518518518518519</v>
      </c>
      <c r="E61" s="115">
        <v>42</v>
      </c>
      <c r="F61" s="114">
        <v>21</v>
      </c>
      <c r="G61" s="114">
        <v>38</v>
      </c>
      <c r="H61" s="114">
        <v>39</v>
      </c>
      <c r="I61" s="140">
        <v>30</v>
      </c>
      <c r="J61" s="115">
        <v>12</v>
      </c>
      <c r="K61" s="116">
        <v>40</v>
      </c>
    </row>
    <row r="62" spans="1:11" ht="14.1" customHeight="1" x14ac:dyDescent="0.2">
      <c r="A62" s="306" t="s">
        <v>292</v>
      </c>
      <c r="B62" s="307" t="s">
        <v>293</v>
      </c>
      <c r="C62" s="308"/>
      <c r="D62" s="113">
        <v>2.9100529100529102</v>
      </c>
      <c r="E62" s="115">
        <v>66</v>
      </c>
      <c r="F62" s="114">
        <v>83</v>
      </c>
      <c r="G62" s="114">
        <v>84</v>
      </c>
      <c r="H62" s="114">
        <v>75</v>
      </c>
      <c r="I62" s="140">
        <v>62</v>
      </c>
      <c r="J62" s="115">
        <v>4</v>
      </c>
      <c r="K62" s="116">
        <v>6.4516129032258061</v>
      </c>
    </row>
    <row r="63" spans="1:11" ht="14.1" customHeight="1" x14ac:dyDescent="0.2">
      <c r="A63" s="306"/>
      <c r="B63" s="307" t="s">
        <v>294</v>
      </c>
      <c r="C63" s="308"/>
      <c r="D63" s="113">
        <v>2.3368606701940036</v>
      </c>
      <c r="E63" s="115">
        <v>53</v>
      </c>
      <c r="F63" s="114">
        <v>62</v>
      </c>
      <c r="G63" s="114">
        <v>68</v>
      </c>
      <c r="H63" s="114">
        <v>68</v>
      </c>
      <c r="I63" s="140">
        <v>55</v>
      </c>
      <c r="J63" s="115">
        <v>-2</v>
      </c>
      <c r="K63" s="116">
        <v>-3.6363636363636362</v>
      </c>
    </row>
    <row r="64" spans="1:11" ht="14.1" customHeight="1" x14ac:dyDescent="0.2">
      <c r="A64" s="306" t="s">
        <v>295</v>
      </c>
      <c r="B64" s="307" t="s">
        <v>296</v>
      </c>
      <c r="C64" s="308"/>
      <c r="D64" s="113">
        <v>1.0141093474426808</v>
      </c>
      <c r="E64" s="115">
        <v>23</v>
      </c>
      <c r="F64" s="114">
        <v>14</v>
      </c>
      <c r="G64" s="114">
        <v>16</v>
      </c>
      <c r="H64" s="114">
        <v>13</v>
      </c>
      <c r="I64" s="140">
        <v>20</v>
      </c>
      <c r="J64" s="115">
        <v>3</v>
      </c>
      <c r="K64" s="116">
        <v>15</v>
      </c>
    </row>
    <row r="65" spans="1:11" ht="14.1" customHeight="1" x14ac:dyDescent="0.2">
      <c r="A65" s="306" t="s">
        <v>297</v>
      </c>
      <c r="B65" s="307" t="s">
        <v>298</v>
      </c>
      <c r="C65" s="308"/>
      <c r="D65" s="113">
        <v>0.61728395061728392</v>
      </c>
      <c r="E65" s="115">
        <v>14</v>
      </c>
      <c r="F65" s="114">
        <v>18</v>
      </c>
      <c r="G65" s="114">
        <v>10</v>
      </c>
      <c r="H65" s="114">
        <v>18</v>
      </c>
      <c r="I65" s="140">
        <v>17</v>
      </c>
      <c r="J65" s="115">
        <v>-3</v>
      </c>
      <c r="K65" s="116">
        <v>-17.647058823529413</v>
      </c>
    </row>
    <row r="66" spans="1:11" ht="14.1" customHeight="1" x14ac:dyDescent="0.2">
      <c r="A66" s="306">
        <v>82</v>
      </c>
      <c r="B66" s="307" t="s">
        <v>299</v>
      </c>
      <c r="C66" s="308"/>
      <c r="D66" s="113">
        <v>4.3209876543209873</v>
      </c>
      <c r="E66" s="115">
        <v>98</v>
      </c>
      <c r="F66" s="114">
        <v>129</v>
      </c>
      <c r="G66" s="114">
        <v>163</v>
      </c>
      <c r="H66" s="114">
        <v>106</v>
      </c>
      <c r="I66" s="140">
        <v>84</v>
      </c>
      <c r="J66" s="115">
        <v>14</v>
      </c>
      <c r="K66" s="116">
        <v>16.666666666666668</v>
      </c>
    </row>
    <row r="67" spans="1:11" ht="14.1" customHeight="1" x14ac:dyDescent="0.2">
      <c r="A67" s="306" t="s">
        <v>300</v>
      </c>
      <c r="B67" s="307" t="s">
        <v>301</v>
      </c>
      <c r="C67" s="308"/>
      <c r="D67" s="113">
        <v>3.4832451499118164</v>
      </c>
      <c r="E67" s="115">
        <v>79</v>
      </c>
      <c r="F67" s="114">
        <v>108</v>
      </c>
      <c r="G67" s="114">
        <v>143</v>
      </c>
      <c r="H67" s="114">
        <v>83</v>
      </c>
      <c r="I67" s="140">
        <v>66</v>
      </c>
      <c r="J67" s="115">
        <v>13</v>
      </c>
      <c r="K67" s="116">
        <v>19.696969696969695</v>
      </c>
    </row>
    <row r="68" spans="1:11" ht="14.1" customHeight="1" x14ac:dyDescent="0.2">
      <c r="A68" s="306" t="s">
        <v>302</v>
      </c>
      <c r="B68" s="307" t="s">
        <v>303</v>
      </c>
      <c r="C68" s="308"/>
      <c r="D68" s="113">
        <v>0.44091710758377423</v>
      </c>
      <c r="E68" s="115">
        <v>10</v>
      </c>
      <c r="F68" s="114">
        <v>12</v>
      </c>
      <c r="G68" s="114">
        <v>10</v>
      </c>
      <c r="H68" s="114">
        <v>19</v>
      </c>
      <c r="I68" s="140">
        <v>10</v>
      </c>
      <c r="J68" s="115">
        <v>0</v>
      </c>
      <c r="K68" s="116">
        <v>0</v>
      </c>
    </row>
    <row r="69" spans="1:11" ht="14.1" customHeight="1" x14ac:dyDescent="0.2">
      <c r="A69" s="306">
        <v>83</v>
      </c>
      <c r="B69" s="307" t="s">
        <v>304</v>
      </c>
      <c r="C69" s="308"/>
      <c r="D69" s="113">
        <v>5.3350970017636685</v>
      </c>
      <c r="E69" s="115">
        <v>121</v>
      </c>
      <c r="F69" s="114">
        <v>67</v>
      </c>
      <c r="G69" s="114">
        <v>275</v>
      </c>
      <c r="H69" s="114">
        <v>100</v>
      </c>
      <c r="I69" s="140">
        <v>99</v>
      </c>
      <c r="J69" s="115">
        <v>22</v>
      </c>
      <c r="K69" s="116">
        <v>22.222222222222221</v>
      </c>
    </row>
    <row r="70" spans="1:11" ht="14.1" customHeight="1" x14ac:dyDescent="0.2">
      <c r="A70" s="306" t="s">
        <v>305</v>
      </c>
      <c r="B70" s="307" t="s">
        <v>306</v>
      </c>
      <c r="C70" s="308"/>
      <c r="D70" s="113">
        <v>3.615520282186949</v>
      </c>
      <c r="E70" s="115">
        <v>82</v>
      </c>
      <c r="F70" s="114">
        <v>58</v>
      </c>
      <c r="G70" s="114">
        <v>253</v>
      </c>
      <c r="H70" s="114">
        <v>70</v>
      </c>
      <c r="I70" s="140">
        <v>77</v>
      </c>
      <c r="J70" s="115">
        <v>5</v>
      </c>
      <c r="K70" s="116">
        <v>6.4935064935064934</v>
      </c>
    </row>
    <row r="71" spans="1:11" ht="14.1" customHeight="1" x14ac:dyDescent="0.2">
      <c r="A71" s="306"/>
      <c r="B71" s="307" t="s">
        <v>307</v>
      </c>
      <c r="C71" s="308"/>
      <c r="D71" s="113">
        <v>1.4991181657848325</v>
      </c>
      <c r="E71" s="115">
        <v>34</v>
      </c>
      <c r="F71" s="114">
        <v>26</v>
      </c>
      <c r="G71" s="114">
        <v>100</v>
      </c>
      <c r="H71" s="114">
        <v>26</v>
      </c>
      <c r="I71" s="140">
        <v>41</v>
      </c>
      <c r="J71" s="115">
        <v>-7</v>
      </c>
      <c r="K71" s="116">
        <v>-17.073170731707318</v>
      </c>
    </row>
    <row r="72" spans="1:11" ht="14.1" customHeight="1" x14ac:dyDescent="0.2">
      <c r="A72" s="306">
        <v>84</v>
      </c>
      <c r="B72" s="307" t="s">
        <v>308</v>
      </c>
      <c r="C72" s="308"/>
      <c r="D72" s="113">
        <v>1.2345679012345678</v>
      </c>
      <c r="E72" s="115">
        <v>28</v>
      </c>
      <c r="F72" s="114">
        <v>18</v>
      </c>
      <c r="G72" s="114">
        <v>28</v>
      </c>
      <c r="H72" s="114">
        <v>40</v>
      </c>
      <c r="I72" s="140">
        <v>23</v>
      </c>
      <c r="J72" s="115">
        <v>5</v>
      </c>
      <c r="K72" s="116">
        <v>21.739130434782609</v>
      </c>
    </row>
    <row r="73" spans="1:11" ht="14.1" customHeight="1" x14ac:dyDescent="0.2">
      <c r="A73" s="306" t="s">
        <v>309</v>
      </c>
      <c r="B73" s="307" t="s">
        <v>310</v>
      </c>
      <c r="C73" s="308"/>
      <c r="D73" s="113">
        <v>0.9700176366843033</v>
      </c>
      <c r="E73" s="115">
        <v>22</v>
      </c>
      <c r="F73" s="114">
        <v>14</v>
      </c>
      <c r="G73" s="114">
        <v>21</v>
      </c>
      <c r="H73" s="114">
        <v>35</v>
      </c>
      <c r="I73" s="140">
        <v>16</v>
      </c>
      <c r="J73" s="115">
        <v>6</v>
      </c>
      <c r="K73" s="116">
        <v>37.5</v>
      </c>
    </row>
    <row r="74" spans="1:11" ht="14.1" customHeight="1" x14ac:dyDescent="0.2">
      <c r="A74" s="306" t="s">
        <v>311</v>
      </c>
      <c r="B74" s="307" t="s">
        <v>312</v>
      </c>
      <c r="C74" s="308"/>
      <c r="D74" s="113" t="s">
        <v>513</v>
      </c>
      <c r="E74" s="115" t="s">
        <v>513</v>
      </c>
      <c r="F74" s="114">
        <v>3</v>
      </c>
      <c r="G74" s="114">
        <v>5</v>
      </c>
      <c r="H74" s="114">
        <v>0</v>
      </c>
      <c r="I74" s="140" t="s">
        <v>513</v>
      </c>
      <c r="J74" s="115" t="s">
        <v>513</v>
      </c>
      <c r="K74" s="116" t="s">
        <v>513</v>
      </c>
    </row>
    <row r="75" spans="1:11" ht="14.1" customHeight="1" x14ac:dyDescent="0.2">
      <c r="A75" s="306" t="s">
        <v>313</v>
      </c>
      <c r="B75" s="307" t="s">
        <v>314</v>
      </c>
      <c r="C75" s="308"/>
      <c r="D75" s="113">
        <v>0</v>
      </c>
      <c r="E75" s="115">
        <v>0</v>
      </c>
      <c r="F75" s="114" t="s">
        <v>513</v>
      </c>
      <c r="G75" s="114">
        <v>0</v>
      </c>
      <c r="H75" s="114" t="s">
        <v>513</v>
      </c>
      <c r="I75" s="140" t="s">
        <v>513</v>
      </c>
      <c r="J75" s="115" t="s">
        <v>513</v>
      </c>
      <c r="K75" s="116" t="s">
        <v>513</v>
      </c>
    </row>
    <row r="76" spans="1:11" ht="14.1" customHeight="1" x14ac:dyDescent="0.2">
      <c r="A76" s="306">
        <v>91</v>
      </c>
      <c r="B76" s="307" t="s">
        <v>315</v>
      </c>
      <c r="C76" s="308"/>
      <c r="D76" s="113" t="s">
        <v>513</v>
      </c>
      <c r="E76" s="115" t="s">
        <v>513</v>
      </c>
      <c r="F76" s="114">
        <v>6</v>
      </c>
      <c r="G76" s="114">
        <v>4</v>
      </c>
      <c r="H76" s="114">
        <v>6</v>
      </c>
      <c r="I76" s="140">
        <v>5</v>
      </c>
      <c r="J76" s="115" t="s">
        <v>513</v>
      </c>
      <c r="K76" s="116" t="s">
        <v>513</v>
      </c>
    </row>
    <row r="77" spans="1:11" ht="14.1" customHeight="1" x14ac:dyDescent="0.2">
      <c r="A77" s="306">
        <v>92</v>
      </c>
      <c r="B77" s="307" t="s">
        <v>316</v>
      </c>
      <c r="C77" s="308"/>
      <c r="D77" s="113">
        <v>0.44091710758377423</v>
      </c>
      <c r="E77" s="115">
        <v>10</v>
      </c>
      <c r="F77" s="114">
        <v>12</v>
      </c>
      <c r="G77" s="114">
        <v>26</v>
      </c>
      <c r="H77" s="114">
        <v>13</v>
      </c>
      <c r="I77" s="140">
        <v>6</v>
      </c>
      <c r="J77" s="115">
        <v>4</v>
      </c>
      <c r="K77" s="116">
        <v>66.666666666666671</v>
      </c>
    </row>
    <row r="78" spans="1:11" ht="14.1" customHeight="1" x14ac:dyDescent="0.2">
      <c r="A78" s="306">
        <v>93</v>
      </c>
      <c r="B78" s="307" t="s">
        <v>317</v>
      </c>
      <c r="C78" s="308"/>
      <c r="D78" s="113">
        <v>0.44091710758377423</v>
      </c>
      <c r="E78" s="115">
        <v>10</v>
      </c>
      <c r="F78" s="114">
        <v>5</v>
      </c>
      <c r="G78" s="114">
        <v>5</v>
      </c>
      <c r="H78" s="114">
        <v>6</v>
      </c>
      <c r="I78" s="140">
        <v>3</v>
      </c>
      <c r="J78" s="115">
        <v>7</v>
      </c>
      <c r="K78" s="116">
        <v>233.33333333333334</v>
      </c>
    </row>
    <row r="79" spans="1:11" ht="14.1" customHeight="1" x14ac:dyDescent="0.2">
      <c r="A79" s="306">
        <v>94</v>
      </c>
      <c r="B79" s="307" t="s">
        <v>318</v>
      </c>
      <c r="C79" s="308"/>
      <c r="D79" s="113">
        <v>0.17636684303350969</v>
      </c>
      <c r="E79" s="115">
        <v>4</v>
      </c>
      <c r="F79" s="114">
        <v>3</v>
      </c>
      <c r="G79" s="114">
        <v>0</v>
      </c>
      <c r="H79" s="114" t="s">
        <v>513</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v>
      </c>
      <c r="E81" s="143">
        <v>0</v>
      </c>
      <c r="F81" s="144">
        <v>0</v>
      </c>
      <c r="G81" s="144" t="s">
        <v>513</v>
      </c>
      <c r="H81" s="144">
        <v>0</v>
      </c>
      <c r="I81" s="145">
        <v>8</v>
      </c>
      <c r="J81" s="143">
        <v>-8</v>
      </c>
      <c r="K81" s="146">
        <v>-100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23216</v>
      </c>
      <c r="C10" s="114">
        <v>12926</v>
      </c>
      <c r="D10" s="114">
        <v>10290</v>
      </c>
      <c r="E10" s="114">
        <v>18088</v>
      </c>
      <c r="F10" s="114">
        <v>4779</v>
      </c>
      <c r="G10" s="114">
        <v>3183</v>
      </c>
      <c r="H10" s="114">
        <v>6331</v>
      </c>
      <c r="I10" s="115">
        <v>8576</v>
      </c>
      <c r="J10" s="114">
        <v>6068</v>
      </c>
      <c r="K10" s="114">
        <v>2508</v>
      </c>
      <c r="L10" s="423">
        <v>1645</v>
      </c>
      <c r="M10" s="424">
        <v>1751</v>
      </c>
    </row>
    <row r="11" spans="1:13" ht="11.1" customHeight="1" x14ac:dyDescent="0.2">
      <c r="A11" s="422" t="s">
        <v>387</v>
      </c>
      <c r="B11" s="115">
        <v>23499</v>
      </c>
      <c r="C11" s="114">
        <v>13192</v>
      </c>
      <c r="D11" s="114">
        <v>10307</v>
      </c>
      <c r="E11" s="114">
        <v>18318</v>
      </c>
      <c r="F11" s="114">
        <v>4832</v>
      </c>
      <c r="G11" s="114">
        <v>3146</v>
      </c>
      <c r="H11" s="114">
        <v>6453</v>
      </c>
      <c r="I11" s="115">
        <v>8813</v>
      </c>
      <c r="J11" s="114">
        <v>6185</v>
      </c>
      <c r="K11" s="114">
        <v>2628</v>
      </c>
      <c r="L11" s="423">
        <v>1676</v>
      </c>
      <c r="M11" s="424">
        <v>1420</v>
      </c>
    </row>
    <row r="12" spans="1:13" ht="11.1" customHeight="1" x14ac:dyDescent="0.2">
      <c r="A12" s="422" t="s">
        <v>388</v>
      </c>
      <c r="B12" s="115">
        <v>24045</v>
      </c>
      <c r="C12" s="114">
        <v>13463</v>
      </c>
      <c r="D12" s="114">
        <v>10582</v>
      </c>
      <c r="E12" s="114">
        <v>18724</v>
      </c>
      <c r="F12" s="114">
        <v>4958</v>
      </c>
      <c r="G12" s="114">
        <v>3472</v>
      </c>
      <c r="H12" s="114">
        <v>6579</v>
      </c>
      <c r="I12" s="115">
        <v>9072</v>
      </c>
      <c r="J12" s="114">
        <v>6258</v>
      </c>
      <c r="K12" s="114">
        <v>2814</v>
      </c>
      <c r="L12" s="423">
        <v>2297</v>
      </c>
      <c r="M12" s="424">
        <v>1804</v>
      </c>
    </row>
    <row r="13" spans="1:13" s="110" customFormat="1" ht="11.1" customHeight="1" x14ac:dyDescent="0.2">
      <c r="A13" s="422" t="s">
        <v>389</v>
      </c>
      <c r="B13" s="115">
        <v>23889</v>
      </c>
      <c r="C13" s="114">
        <v>13313</v>
      </c>
      <c r="D13" s="114">
        <v>10576</v>
      </c>
      <c r="E13" s="114">
        <v>18499</v>
      </c>
      <c r="F13" s="114">
        <v>5029</v>
      </c>
      <c r="G13" s="114">
        <v>3328</v>
      </c>
      <c r="H13" s="114">
        <v>6651</v>
      </c>
      <c r="I13" s="115">
        <v>9069</v>
      </c>
      <c r="J13" s="114">
        <v>6172</v>
      </c>
      <c r="K13" s="114">
        <v>2897</v>
      </c>
      <c r="L13" s="423">
        <v>1308</v>
      </c>
      <c r="M13" s="424">
        <v>1545</v>
      </c>
    </row>
    <row r="14" spans="1:13" ht="15" customHeight="1" x14ac:dyDescent="0.2">
      <c r="A14" s="422" t="s">
        <v>390</v>
      </c>
      <c r="B14" s="115">
        <v>24014</v>
      </c>
      <c r="C14" s="114">
        <v>13412</v>
      </c>
      <c r="D14" s="114">
        <v>10602</v>
      </c>
      <c r="E14" s="114">
        <v>17894</v>
      </c>
      <c r="F14" s="114">
        <v>5807</v>
      </c>
      <c r="G14" s="114">
        <v>3244</v>
      </c>
      <c r="H14" s="114">
        <v>6781</v>
      </c>
      <c r="I14" s="115">
        <v>8829</v>
      </c>
      <c r="J14" s="114">
        <v>6032</v>
      </c>
      <c r="K14" s="114">
        <v>2797</v>
      </c>
      <c r="L14" s="423">
        <v>1828</v>
      </c>
      <c r="M14" s="424">
        <v>1765</v>
      </c>
    </row>
    <row r="15" spans="1:13" ht="11.1" customHeight="1" x14ac:dyDescent="0.2">
      <c r="A15" s="422" t="s">
        <v>387</v>
      </c>
      <c r="B15" s="115">
        <v>24317</v>
      </c>
      <c r="C15" s="114">
        <v>13608</v>
      </c>
      <c r="D15" s="114">
        <v>10709</v>
      </c>
      <c r="E15" s="114">
        <v>17961</v>
      </c>
      <c r="F15" s="114">
        <v>6041</v>
      </c>
      <c r="G15" s="114">
        <v>3231</v>
      </c>
      <c r="H15" s="114">
        <v>6921</v>
      </c>
      <c r="I15" s="115">
        <v>9196</v>
      </c>
      <c r="J15" s="114">
        <v>6292</v>
      </c>
      <c r="K15" s="114">
        <v>2904</v>
      </c>
      <c r="L15" s="423">
        <v>1885</v>
      </c>
      <c r="M15" s="424">
        <v>1624</v>
      </c>
    </row>
    <row r="16" spans="1:13" ht="11.1" customHeight="1" x14ac:dyDescent="0.2">
      <c r="A16" s="422" t="s">
        <v>388</v>
      </c>
      <c r="B16" s="115">
        <v>24941</v>
      </c>
      <c r="C16" s="114">
        <v>13901</v>
      </c>
      <c r="D16" s="114">
        <v>11040</v>
      </c>
      <c r="E16" s="114">
        <v>18382</v>
      </c>
      <c r="F16" s="114">
        <v>6240</v>
      </c>
      <c r="G16" s="114">
        <v>3627</v>
      </c>
      <c r="H16" s="114">
        <v>7074</v>
      </c>
      <c r="I16" s="115">
        <v>9215</v>
      </c>
      <c r="J16" s="114">
        <v>6155</v>
      </c>
      <c r="K16" s="114">
        <v>3060</v>
      </c>
      <c r="L16" s="423">
        <v>2574</v>
      </c>
      <c r="M16" s="424">
        <v>2007</v>
      </c>
    </row>
    <row r="17" spans="1:13" s="110" customFormat="1" ht="11.1" customHeight="1" x14ac:dyDescent="0.2">
      <c r="A17" s="422" t="s">
        <v>389</v>
      </c>
      <c r="B17" s="115">
        <v>24886</v>
      </c>
      <c r="C17" s="114">
        <v>13776</v>
      </c>
      <c r="D17" s="114">
        <v>11110</v>
      </c>
      <c r="E17" s="114">
        <v>18582</v>
      </c>
      <c r="F17" s="114">
        <v>6291</v>
      </c>
      <c r="G17" s="114">
        <v>3490</v>
      </c>
      <c r="H17" s="114">
        <v>7239</v>
      </c>
      <c r="I17" s="115">
        <v>9457</v>
      </c>
      <c r="J17" s="114">
        <v>6243</v>
      </c>
      <c r="K17" s="114">
        <v>3214</v>
      </c>
      <c r="L17" s="423">
        <v>1371</v>
      </c>
      <c r="M17" s="424">
        <v>1605</v>
      </c>
    </row>
    <row r="18" spans="1:13" ht="15" customHeight="1" x14ac:dyDescent="0.2">
      <c r="A18" s="422" t="s">
        <v>391</v>
      </c>
      <c r="B18" s="115">
        <v>24914</v>
      </c>
      <c r="C18" s="114">
        <v>13792</v>
      </c>
      <c r="D18" s="114">
        <v>11122</v>
      </c>
      <c r="E18" s="114">
        <v>18411</v>
      </c>
      <c r="F18" s="114">
        <v>6479</v>
      </c>
      <c r="G18" s="114">
        <v>3383</v>
      </c>
      <c r="H18" s="114">
        <v>7382</v>
      </c>
      <c r="I18" s="115">
        <v>9081</v>
      </c>
      <c r="J18" s="114">
        <v>5978</v>
      </c>
      <c r="K18" s="114">
        <v>3103</v>
      </c>
      <c r="L18" s="423">
        <v>1774</v>
      </c>
      <c r="M18" s="424">
        <v>1751</v>
      </c>
    </row>
    <row r="19" spans="1:13" ht="11.1" customHeight="1" x14ac:dyDescent="0.2">
      <c r="A19" s="422" t="s">
        <v>387</v>
      </c>
      <c r="B19" s="115">
        <v>24967</v>
      </c>
      <c r="C19" s="114">
        <v>13907</v>
      </c>
      <c r="D19" s="114">
        <v>11060</v>
      </c>
      <c r="E19" s="114">
        <v>18416</v>
      </c>
      <c r="F19" s="114">
        <v>6531</v>
      </c>
      <c r="G19" s="114">
        <v>3252</v>
      </c>
      <c r="H19" s="114">
        <v>7506</v>
      </c>
      <c r="I19" s="115">
        <v>9227</v>
      </c>
      <c r="J19" s="114">
        <v>6101</v>
      </c>
      <c r="K19" s="114">
        <v>3126</v>
      </c>
      <c r="L19" s="423">
        <v>1622</v>
      </c>
      <c r="M19" s="424">
        <v>1581</v>
      </c>
    </row>
    <row r="20" spans="1:13" ht="11.1" customHeight="1" x14ac:dyDescent="0.2">
      <c r="A20" s="422" t="s">
        <v>388</v>
      </c>
      <c r="B20" s="115">
        <v>25342</v>
      </c>
      <c r="C20" s="114">
        <v>14094</v>
      </c>
      <c r="D20" s="114">
        <v>11248</v>
      </c>
      <c r="E20" s="114">
        <v>18719</v>
      </c>
      <c r="F20" s="114">
        <v>6586</v>
      </c>
      <c r="G20" s="114">
        <v>3535</v>
      </c>
      <c r="H20" s="114">
        <v>7608</v>
      </c>
      <c r="I20" s="115">
        <v>9388</v>
      </c>
      <c r="J20" s="114">
        <v>6119</v>
      </c>
      <c r="K20" s="114">
        <v>3269</v>
      </c>
      <c r="L20" s="423">
        <v>2273</v>
      </c>
      <c r="M20" s="424">
        <v>1996</v>
      </c>
    </row>
    <row r="21" spans="1:13" s="110" customFormat="1" ht="11.1" customHeight="1" x14ac:dyDescent="0.2">
      <c r="A21" s="422" t="s">
        <v>389</v>
      </c>
      <c r="B21" s="115">
        <v>25098</v>
      </c>
      <c r="C21" s="114">
        <v>13821</v>
      </c>
      <c r="D21" s="114">
        <v>11277</v>
      </c>
      <c r="E21" s="114">
        <v>18557</v>
      </c>
      <c r="F21" s="114">
        <v>6536</v>
      </c>
      <c r="G21" s="114">
        <v>3397</v>
      </c>
      <c r="H21" s="114">
        <v>7647</v>
      </c>
      <c r="I21" s="115">
        <v>9431</v>
      </c>
      <c r="J21" s="114">
        <v>6220</v>
      </c>
      <c r="K21" s="114">
        <v>3211</v>
      </c>
      <c r="L21" s="423">
        <v>1781</v>
      </c>
      <c r="M21" s="424">
        <v>2103</v>
      </c>
    </row>
    <row r="22" spans="1:13" ht="15" customHeight="1" x14ac:dyDescent="0.2">
      <c r="A22" s="422" t="s">
        <v>392</v>
      </c>
      <c r="B22" s="115">
        <v>25031</v>
      </c>
      <c r="C22" s="114">
        <v>13786</v>
      </c>
      <c r="D22" s="114">
        <v>11245</v>
      </c>
      <c r="E22" s="114">
        <v>18463</v>
      </c>
      <c r="F22" s="114">
        <v>6503</v>
      </c>
      <c r="G22" s="114">
        <v>3245</v>
      </c>
      <c r="H22" s="114">
        <v>7761</v>
      </c>
      <c r="I22" s="115">
        <v>9131</v>
      </c>
      <c r="J22" s="114">
        <v>6009</v>
      </c>
      <c r="K22" s="114">
        <v>3122</v>
      </c>
      <c r="L22" s="423">
        <v>1499</v>
      </c>
      <c r="M22" s="424">
        <v>1576</v>
      </c>
    </row>
    <row r="23" spans="1:13" ht="11.1" customHeight="1" x14ac:dyDescent="0.2">
      <c r="A23" s="422" t="s">
        <v>387</v>
      </c>
      <c r="B23" s="115">
        <v>25062</v>
      </c>
      <c r="C23" s="114">
        <v>13869</v>
      </c>
      <c r="D23" s="114">
        <v>11193</v>
      </c>
      <c r="E23" s="114">
        <v>18401</v>
      </c>
      <c r="F23" s="114">
        <v>6587</v>
      </c>
      <c r="G23" s="114">
        <v>3080</v>
      </c>
      <c r="H23" s="114">
        <v>7942</v>
      </c>
      <c r="I23" s="115">
        <v>9250</v>
      </c>
      <c r="J23" s="114">
        <v>6095</v>
      </c>
      <c r="K23" s="114">
        <v>3155</v>
      </c>
      <c r="L23" s="423">
        <v>1542</v>
      </c>
      <c r="M23" s="424">
        <v>1536</v>
      </c>
    </row>
    <row r="24" spans="1:13" ht="11.1" customHeight="1" x14ac:dyDescent="0.2">
      <c r="A24" s="422" t="s">
        <v>388</v>
      </c>
      <c r="B24" s="115">
        <v>25526</v>
      </c>
      <c r="C24" s="114">
        <v>14117</v>
      </c>
      <c r="D24" s="114">
        <v>11409</v>
      </c>
      <c r="E24" s="114">
        <v>18471</v>
      </c>
      <c r="F24" s="114">
        <v>6695</v>
      </c>
      <c r="G24" s="114">
        <v>3395</v>
      </c>
      <c r="H24" s="114">
        <v>8043</v>
      </c>
      <c r="I24" s="115">
        <v>9546</v>
      </c>
      <c r="J24" s="114">
        <v>6215</v>
      </c>
      <c r="K24" s="114">
        <v>3331</v>
      </c>
      <c r="L24" s="423">
        <v>2481</v>
      </c>
      <c r="M24" s="424">
        <v>2137</v>
      </c>
    </row>
    <row r="25" spans="1:13" s="110" customFormat="1" ht="11.1" customHeight="1" x14ac:dyDescent="0.2">
      <c r="A25" s="422" t="s">
        <v>389</v>
      </c>
      <c r="B25" s="115">
        <v>25378</v>
      </c>
      <c r="C25" s="114">
        <v>13971</v>
      </c>
      <c r="D25" s="114">
        <v>11407</v>
      </c>
      <c r="E25" s="114">
        <v>18277</v>
      </c>
      <c r="F25" s="114">
        <v>6740</v>
      </c>
      <c r="G25" s="114">
        <v>3331</v>
      </c>
      <c r="H25" s="114">
        <v>8092</v>
      </c>
      <c r="I25" s="115">
        <v>9482</v>
      </c>
      <c r="J25" s="114">
        <v>6152</v>
      </c>
      <c r="K25" s="114">
        <v>3330</v>
      </c>
      <c r="L25" s="423">
        <v>1493</v>
      </c>
      <c r="M25" s="424">
        <v>1658</v>
      </c>
    </row>
    <row r="26" spans="1:13" ht="15" customHeight="1" x14ac:dyDescent="0.2">
      <c r="A26" s="422" t="s">
        <v>393</v>
      </c>
      <c r="B26" s="115">
        <v>25494</v>
      </c>
      <c r="C26" s="114">
        <v>14038</v>
      </c>
      <c r="D26" s="114">
        <v>11456</v>
      </c>
      <c r="E26" s="114">
        <v>18312</v>
      </c>
      <c r="F26" s="114">
        <v>6818</v>
      </c>
      <c r="G26" s="114">
        <v>3232</v>
      </c>
      <c r="H26" s="114">
        <v>8191</v>
      </c>
      <c r="I26" s="115">
        <v>9410</v>
      </c>
      <c r="J26" s="114">
        <v>6108</v>
      </c>
      <c r="K26" s="114">
        <v>3302</v>
      </c>
      <c r="L26" s="423">
        <v>1905</v>
      </c>
      <c r="M26" s="424">
        <v>1832</v>
      </c>
    </row>
    <row r="27" spans="1:13" ht="11.1" customHeight="1" x14ac:dyDescent="0.2">
      <c r="A27" s="422" t="s">
        <v>387</v>
      </c>
      <c r="B27" s="115">
        <v>25531</v>
      </c>
      <c r="C27" s="114">
        <v>14058</v>
      </c>
      <c r="D27" s="114">
        <v>11473</v>
      </c>
      <c r="E27" s="114">
        <v>18296</v>
      </c>
      <c r="F27" s="114">
        <v>6876</v>
      </c>
      <c r="G27" s="114">
        <v>3103</v>
      </c>
      <c r="H27" s="114">
        <v>8303</v>
      </c>
      <c r="I27" s="115">
        <v>9604</v>
      </c>
      <c r="J27" s="114">
        <v>6245</v>
      </c>
      <c r="K27" s="114">
        <v>3359</v>
      </c>
      <c r="L27" s="423">
        <v>1541</v>
      </c>
      <c r="M27" s="424">
        <v>1570</v>
      </c>
    </row>
    <row r="28" spans="1:13" ht="11.1" customHeight="1" x14ac:dyDescent="0.2">
      <c r="A28" s="422" t="s">
        <v>388</v>
      </c>
      <c r="B28" s="115">
        <v>25881</v>
      </c>
      <c r="C28" s="114">
        <v>14275</v>
      </c>
      <c r="D28" s="114">
        <v>11606</v>
      </c>
      <c r="E28" s="114">
        <v>18925</v>
      </c>
      <c r="F28" s="114">
        <v>6906</v>
      </c>
      <c r="G28" s="114">
        <v>3309</v>
      </c>
      <c r="H28" s="114">
        <v>8400</v>
      </c>
      <c r="I28" s="115">
        <v>9555</v>
      </c>
      <c r="J28" s="114">
        <v>6164</v>
      </c>
      <c r="K28" s="114">
        <v>3391</v>
      </c>
      <c r="L28" s="423">
        <v>2352</v>
      </c>
      <c r="M28" s="424">
        <v>2128</v>
      </c>
    </row>
    <row r="29" spans="1:13" s="110" customFormat="1" ht="11.1" customHeight="1" x14ac:dyDescent="0.2">
      <c r="A29" s="422" t="s">
        <v>389</v>
      </c>
      <c r="B29" s="115">
        <v>25572</v>
      </c>
      <c r="C29" s="114">
        <v>13968</v>
      </c>
      <c r="D29" s="114">
        <v>11604</v>
      </c>
      <c r="E29" s="114">
        <v>18636</v>
      </c>
      <c r="F29" s="114">
        <v>6930</v>
      </c>
      <c r="G29" s="114">
        <v>3213</v>
      </c>
      <c r="H29" s="114">
        <v>8392</v>
      </c>
      <c r="I29" s="115">
        <v>9415</v>
      </c>
      <c r="J29" s="114">
        <v>6147</v>
      </c>
      <c r="K29" s="114">
        <v>3268</v>
      </c>
      <c r="L29" s="423">
        <v>1356</v>
      </c>
      <c r="M29" s="424">
        <v>1622</v>
      </c>
    </row>
    <row r="30" spans="1:13" ht="15" customHeight="1" x14ac:dyDescent="0.2">
      <c r="A30" s="422" t="s">
        <v>394</v>
      </c>
      <c r="B30" s="115">
        <v>25779</v>
      </c>
      <c r="C30" s="114">
        <v>14093</v>
      </c>
      <c r="D30" s="114">
        <v>11686</v>
      </c>
      <c r="E30" s="114">
        <v>18667</v>
      </c>
      <c r="F30" s="114">
        <v>7108</v>
      </c>
      <c r="G30" s="114">
        <v>3120</v>
      </c>
      <c r="H30" s="114">
        <v>8527</v>
      </c>
      <c r="I30" s="115">
        <v>9107</v>
      </c>
      <c r="J30" s="114">
        <v>5966</v>
      </c>
      <c r="K30" s="114">
        <v>3141</v>
      </c>
      <c r="L30" s="423">
        <v>2067</v>
      </c>
      <c r="M30" s="424">
        <v>1829</v>
      </c>
    </row>
    <row r="31" spans="1:13" ht="11.1" customHeight="1" x14ac:dyDescent="0.2">
      <c r="A31" s="422" t="s">
        <v>387</v>
      </c>
      <c r="B31" s="115">
        <v>25839</v>
      </c>
      <c r="C31" s="114">
        <v>14176</v>
      </c>
      <c r="D31" s="114">
        <v>11663</v>
      </c>
      <c r="E31" s="114">
        <v>18652</v>
      </c>
      <c r="F31" s="114">
        <v>7183</v>
      </c>
      <c r="G31" s="114">
        <v>3051</v>
      </c>
      <c r="H31" s="114">
        <v>8626</v>
      </c>
      <c r="I31" s="115">
        <v>9339</v>
      </c>
      <c r="J31" s="114">
        <v>6026</v>
      </c>
      <c r="K31" s="114">
        <v>3313</v>
      </c>
      <c r="L31" s="423">
        <v>1569</v>
      </c>
      <c r="M31" s="424">
        <v>1486</v>
      </c>
    </row>
    <row r="32" spans="1:13" ht="11.1" customHeight="1" x14ac:dyDescent="0.2">
      <c r="A32" s="422" t="s">
        <v>388</v>
      </c>
      <c r="B32" s="115">
        <v>26448</v>
      </c>
      <c r="C32" s="114">
        <v>14562</v>
      </c>
      <c r="D32" s="114">
        <v>11886</v>
      </c>
      <c r="E32" s="114">
        <v>19188</v>
      </c>
      <c r="F32" s="114">
        <v>7260</v>
      </c>
      <c r="G32" s="114">
        <v>3368</v>
      </c>
      <c r="H32" s="114">
        <v>8706</v>
      </c>
      <c r="I32" s="115">
        <v>9436</v>
      </c>
      <c r="J32" s="114">
        <v>6018</v>
      </c>
      <c r="K32" s="114">
        <v>3418</v>
      </c>
      <c r="L32" s="423">
        <v>2652</v>
      </c>
      <c r="M32" s="424">
        <v>2050</v>
      </c>
    </row>
    <row r="33" spans="1:13" s="110" customFormat="1" ht="11.1" customHeight="1" x14ac:dyDescent="0.2">
      <c r="A33" s="422" t="s">
        <v>389</v>
      </c>
      <c r="B33" s="115">
        <v>26361</v>
      </c>
      <c r="C33" s="114">
        <v>14507</v>
      </c>
      <c r="D33" s="114">
        <v>11854</v>
      </c>
      <c r="E33" s="114">
        <v>19087</v>
      </c>
      <c r="F33" s="114">
        <v>7274</v>
      </c>
      <c r="G33" s="114">
        <v>3284</v>
      </c>
      <c r="H33" s="114">
        <v>8783</v>
      </c>
      <c r="I33" s="115">
        <v>9235</v>
      </c>
      <c r="J33" s="114">
        <v>5848</v>
      </c>
      <c r="K33" s="114">
        <v>3387</v>
      </c>
      <c r="L33" s="423">
        <v>1930</v>
      </c>
      <c r="M33" s="424">
        <v>1992</v>
      </c>
    </row>
    <row r="34" spans="1:13" ht="15" customHeight="1" x14ac:dyDescent="0.2">
      <c r="A34" s="422" t="s">
        <v>395</v>
      </c>
      <c r="B34" s="115">
        <v>26446</v>
      </c>
      <c r="C34" s="114">
        <v>14580</v>
      </c>
      <c r="D34" s="114">
        <v>11866</v>
      </c>
      <c r="E34" s="114">
        <v>19126</v>
      </c>
      <c r="F34" s="114">
        <v>7320</v>
      </c>
      <c r="G34" s="114">
        <v>3203</v>
      </c>
      <c r="H34" s="114">
        <v>8880</v>
      </c>
      <c r="I34" s="115">
        <v>9044</v>
      </c>
      <c r="J34" s="114">
        <v>5696</v>
      </c>
      <c r="K34" s="114">
        <v>3348</v>
      </c>
      <c r="L34" s="423">
        <v>2007</v>
      </c>
      <c r="M34" s="424">
        <v>1886</v>
      </c>
    </row>
    <row r="35" spans="1:13" ht="11.1" customHeight="1" x14ac:dyDescent="0.2">
      <c r="A35" s="422" t="s">
        <v>387</v>
      </c>
      <c r="B35" s="115">
        <v>27031</v>
      </c>
      <c r="C35" s="114">
        <v>15104</v>
      </c>
      <c r="D35" s="114">
        <v>11927</v>
      </c>
      <c r="E35" s="114">
        <v>19600</v>
      </c>
      <c r="F35" s="114">
        <v>7431</v>
      </c>
      <c r="G35" s="114">
        <v>3195</v>
      </c>
      <c r="H35" s="114">
        <v>9029</v>
      </c>
      <c r="I35" s="115">
        <v>9277</v>
      </c>
      <c r="J35" s="114">
        <v>5858</v>
      </c>
      <c r="K35" s="114">
        <v>3419</v>
      </c>
      <c r="L35" s="423">
        <v>1929</v>
      </c>
      <c r="M35" s="424">
        <v>1644</v>
      </c>
    </row>
    <row r="36" spans="1:13" ht="11.1" customHeight="1" x14ac:dyDescent="0.2">
      <c r="A36" s="422" t="s">
        <v>388</v>
      </c>
      <c r="B36" s="115">
        <v>27655</v>
      </c>
      <c r="C36" s="114">
        <v>15365</v>
      </c>
      <c r="D36" s="114">
        <v>12290</v>
      </c>
      <c r="E36" s="114">
        <v>19959</v>
      </c>
      <c r="F36" s="114">
        <v>7696</v>
      </c>
      <c r="G36" s="114">
        <v>3474</v>
      </c>
      <c r="H36" s="114">
        <v>9177</v>
      </c>
      <c r="I36" s="115">
        <v>9238</v>
      </c>
      <c r="J36" s="114">
        <v>5775</v>
      </c>
      <c r="K36" s="114">
        <v>3463</v>
      </c>
      <c r="L36" s="423">
        <v>2887</v>
      </c>
      <c r="M36" s="424">
        <v>2473</v>
      </c>
    </row>
    <row r="37" spans="1:13" s="110" customFormat="1" ht="11.1" customHeight="1" x14ac:dyDescent="0.2">
      <c r="A37" s="422" t="s">
        <v>389</v>
      </c>
      <c r="B37" s="115">
        <v>27154</v>
      </c>
      <c r="C37" s="114">
        <v>14867</v>
      </c>
      <c r="D37" s="114">
        <v>12287</v>
      </c>
      <c r="E37" s="114">
        <v>19459</v>
      </c>
      <c r="F37" s="114">
        <v>7695</v>
      </c>
      <c r="G37" s="114">
        <v>3294</v>
      </c>
      <c r="H37" s="114">
        <v>9191</v>
      </c>
      <c r="I37" s="115">
        <v>9284</v>
      </c>
      <c r="J37" s="114">
        <v>5805</v>
      </c>
      <c r="K37" s="114">
        <v>3479</v>
      </c>
      <c r="L37" s="423">
        <v>1841</v>
      </c>
      <c r="M37" s="424">
        <v>2182</v>
      </c>
    </row>
    <row r="38" spans="1:13" ht="15" customHeight="1" x14ac:dyDescent="0.2">
      <c r="A38" s="425" t="s">
        <v>396</v>
      </c>
      <c r="B38" s="115">
        <v>27065</v>
      </c>
      <c r="C38" s="114">
        <v>14847</v>
      </c>
      <c r="D38" s="114">
        <v>12218</v>
      </c>
      <c r="E38" s="114">
        <v>19321</v>
      </c>
      <c r="F38" s="114">
        <v>7744</v>
      </c>
      <c r="G38" s="114">
        <v>3173</v>
      </c>
      <c r="H38" s="114">
        <v>9197</v>
      </c>
      <c r="I38" s="115">
        <v>9130</v>
      </c>
      <c r="J38" s="114">
        <v>5695</v>
      </c>
      <c r="K38" s="114">
        <v>3435</v>
      </c>
      <c r="L38" s="423">
        <v>2273</v>
      </c>
      <c r="M38" s="424">
        <v>2229</v>
      </c>
    </row>
    <row r="39" spans="1:13" ht="11.1" customHeight="1" x14ac:dyDescent="0.2">
      <c r="A39" s="422" t="s">
        <v>387</v>
      </c>
      <c r="B39" s="115">
        <v>27166</v>
      </c>
      <c r="C39" s="114">
        <v>14925</v>
      </c>
      <c r="D39" s="114">
        <v>12241</v>
      </c>
      <c r="E39" s="114">
        <v>19327</v>
      </c>
      <c r="F39" s="114">
        <v>7839</v>
      </c>
      <c r="G39" s="114">
        <v>3077</v>
      </c>
      <c r="H39" s="114">
        <v>9293</v>
      </c>
      <c r="I39" s="115">
        <v>9274</v>
      </c>
      <c r="J39" s="114">
        <v>5751</v>
      </c>
      <c r="K39" s="114">
        <v>3523</v>
      </c>
      <c r="L39" s="423">
        <v>2188</v>
      </c>
      <c r="M39" s="424">
        <v>2009</v>
      </c>
    </row>
    <row r="40" spans="1:13" ht="11.1" customHeight="1" x14ac:dyDescent="0.2">
      <c r="A40" s="425" t="s">
        <v>388</v>
      </c>
      <c r="B40" s="115">
        <v>27754</v>
      </c>
      <c r="C40" s="114">
        <v>15279</v>
      </c>
      <c r="D40" s="114">
        <v>12475</v>
      </c>
      <c r="E40" s="114">
        <v>19821</v>
      </c>
      <c r="F40" s="114">
        <v>7933</v>
      </c>
      <c r="G40" s="114">
        <v>3408</v>
      </c>
      <c r="H40" s="114">
        <v>9378</v>
      </c>
      <c r="I40" s="115">
        <v>9311</v>
      </c>
      <c r="J40" s="114">
        <v>5659</v>
      </c>
      <c r="K40" s="114">
        <v>3652</v>
      </c>
      <c r="L40" s="423">
        <v>3035</v>
      </c>
      <c r="M40" s="424">
        <v>2529</v>
      </c>
    </row>
    <row r="41" spans="1:13" s="110" customFormat="1" ht="11.1" customHeight="1" x14ac:dyDescent="0.2">
      <c r="A41" s="422" t="s">
        <v>389</v>
      </c>
      <c r="B41" s="115">
        <v>27605</v>
      </c>
      <c r="C41" s="114">
        <v>15115</v>
      </c>
      <c r="D41" s="114">
        <v>12490</v>
      </c>
      <c r="E41" s="114">
        <v>19688</v>
      </c>
      <c r="F41" s="114">
        <v>7917</v>
      </c>
      <c r="G41" s="114">
        <v>3314</v>
      </c>
      <c r="H41" s="114">
        <v>9436</v>
      </c>
      <c r="I41" s="115">
        <v>9283</v>
      </c>
      <c r="J41" s="114">
        <v>5625</v>
      </c>
      <c r="K41" s="114">
        <v>3658</v>
      </c>
      <c r="L41" s="423">
        <v>1791</v>
      </c>
      <c r="M41" s="424">
        <v>1982</v>
      </c>
    </row>
    <row r="42" spans="1:13" ht="15" customHeight="1" x14ac:dyDescent="0.2">
      <c r="A42" s="422" t="s">
        <v>397</v>
      </c>
      <c r="B42" s="115">
        <v>27664</v>
      </c>
      <c r="C42" s="114">
        <v>15144</v>
      </c>
      <c r="D42" s="114">
        <v>12520</v>
      </c>
      <c r="E42" s="114">
        <v>19665</v>
      </c>
      <c r="F42" s="114">
        <v>7999</v>
      </c>
      <c r="G42" s="114">
        <v>3247</v>
      </c>
      <c r="H42" s="114">
        <v>9506</v>
      </c>
      <c r="I42" s="115">
        <v>9129</v>
      </c>
      <c r="J42" s="114">
        <v>5515</v>
      </c>
      <c r="K42" s="114">
        <v>3614</v>
      </c>
      <c r="L42" s="423">
        <v>2763</v>
      </c>
      <c r="M42" s="424">
        <v>2715</v>
      </c>
    </row>
    <row r="43" spans="1:13" ht="11.1" customHeight="1" x14ac:dyDescent="0.2">
      <c r="A43" s="422" t="s">
        <v>387</v>
      </c>
      <c r="B43" s="115">
        <v>27750</v>
      </c>
      <c r="C43" s="114">
        <v>15271</v>
      </c>
      <c r="D43" s="114">
        <v>12479</v>
      </c>
      <c r="E43" s="114">
        <v>19685</v>
      </c>
      <c r="F43" s="114">
        <v>8065</v>
      </c>
      <c r="G43" s="114">
        <v>3148</v>
      </c>
      <c r="H43" s="114">
        <v>9626</v>
      </c>
      <c r="I43" s="115">
        <v>9289</v>
      </c>
      <c r="J43" s="114">
        <v>5642</v>
      </c>
      <c r="K43" s="114">
        <v>3647</v>
      </c>
      <c r="L43" s="423">
        <v>2156</v>
      </c>
      <c r="M43" s="424">
        <v>2079</v>
      </c>
    </row>
    <row r="44" spans="1:13" ht="11.1" customHeight="1" x14ac:dyDescent="0.2">
      <c r="A44" s="422" t="s">
        <v>388</v>
      </c>
      <c r="B44" s="115">
        <v>28147</v>
      </c>
      <c r="C44" s="114">
        <v>15461</v>
      </c>
      <c r="D44" s="114">
        <v>12686</v>
      </c>
      <c r="E44" s="114">
        <v>20061</v>
      </c>
      <c r="F44" s="114">
        <v>8086</v>
      </c>
      <c r="G44" s="114">
        <v>3448</v>
      </c>
      <c r="H44" s="114">
        <v>9716</v>
      </c>
      <c r="I44" s="115">
        <v>9272</v>
      </c>
      <c r="J44" s="114">
        <v>5582</v>
      </c>
      <c r="K44" s="114">
        <v>3690</v>
      </c>
      <c r="L44" s="423">
        <v>3016</v>
      </c>
      <c r="M44" s="424">
        <v>2645</v>
      </c>
    </row>
    <row r="45" spans="1:13" s="110" customFormat="1" ht="11.1" customHeight="1" x14ac:dyDescent="0.2">
      <c r="A45" s="422" t="s">
        <v>389</v>
      </c>
      <c r="B45" s="115">
        <v>27806</v>
      </c>
      <c r="C45" s="114">
        <v>15124</v>
      </c>
      <c r="D45" s="114">
        <v>12682</v>
      </c>
      <c r="E45" s="114">
        <v>19668</v>
      </c>
      <c r="F45" s="114">
        <v>8138</v>
      </c>
      <c r="G45" s="114">
        <v>3312</v>
      </c>
      <c r="H45" s="114">
        <v>9682</v>
      </c>
      <c r="I45" s="115">
        <v>9156</v>
      </c>
      <c r="J45" s="114">
        <v>5493</v>
      </c>
      <c r="K45" s="114">
        <v>3663</v>
      </c>
      <c r="L45" s="423">
        <v>2211</v>
      </c>
      <c r="M45" s="424">
        <v>2579</v>
      </c>
    </row>
    <row r="46" spans="1:13" ht="15" customHeight="1" x14ac:dyDescent="0.2">
      <c r="A46" s="422" t="s">
        <v>398</v>
      </c>
      <c r="B46" s="115">
        <v>27722</v>
      </c>
      <c r="C46" s="114">
        <v>15088</v>
      </c>
      <c r="D46" s="114">
        <v>12634</v>
      </c>
      <c r="E46" s="114">
        <v>19560</v>
      </c>
      <c r="F46" s="114">
        <v>8162</v>
      </c>
      <c r="G46" s="114">
        <v>3250</v>
      </c>
      <c r="H46" s="114">
        <v>9644</v>
      </c>
      <c r="I46" s="115">
        <v>9004</v>
      </c>
      <c r="J46" s="114">
        <v>5378</v>
      </c>
      <c r="K46" s="114">
        <v>3626</v>
      </c>
      <c r="L46" s="423">
        <v>2304</v>
      </c>
      <c r="M46" s="424">
        <v>2292</v>
      </c>
    </row>
    <row r="47" spans="1:13" ht="11.1" customHeight="1" x14ac:dyDescent="0.2">
      <c r="A47" s="422" t="s">
        <v>387</v>
      </c>
      <c r="B47" s="115">
        <v>27659</v>
      </c>
      <c r="C47" s="114">
        <v>15109</v>
      </c>
      <c r="D47" s="114">
        <v>12550</v>
      </c>
      <c r="E47" s="114">
        <v>19487</v>
      </c>
      <c r="F47" s="114">
        <v>8172</v>
      </c>
      <c r="G47" s="114">
        <v>3151</v>
      </c>
      <c r="H47" s="114">
        <v>9711</v>
      </c>
      <c r="I47" s="115">
        <v>9254</v>
      </c>
      <c r="J47" s="114">
        <v>5547</v>
      </c>
      <c r="K47" s="114">
        <v>3707</v>
      </c>
      <c r="L47" s="423">
        <v>1962</v>
      </c>
      <c r="M47" s="424">
        <v>2032</v>
      </c>
    </row>
    <row r="48" spans="1:13" ht="11.1" customHeight="1" x14ac:dyDescent="0.2">
      <c r="A48" s="422" t="s">
        <v>388</v>
      </c>
      <c r="B48" s="115">
        <v>28143</v>
      </c>
      <c r="C48" s="114">
        <v>15319</v>
      </c>
      <c r="D48" s="114">
        <v>12824</v>
      </c>
      <c r="E48" s="114">
        <v>19916</v>
      </c>
      <c r="F48" s="114">
        <v>8227</v>
      </c>
      <c r="G48" s="114">
        <v>3502</v>
      </c>
      <c r="H48" s="114">
        <v>9815</v>
      </c>
      <c r="I48" s="115">
        <v>9139</v>
      </c>
      <c r="J48" s="114">
        <v>5376</v>
      </c>
      <c r="K48" s="114">
        <v>3763</v>
      </c>
      <c r="L48" s="423">
        <v>3054</v>
      </c>
      <c r="M48" s="424">
        <v>2616</v>
      </c>
    </row>
    <row r="49" spans="1:17" s="110" customFormat="1" ht="11.1" customHeight="1" x14ac:dyDescent="0.2">
      <c r="A49" s="422" t="s">
        <v>389</v>
      </c>
      <c r="B49" s="115">
        <v>27847</v>
      </c>
      <c r="C49" s="114">
        <v>15058</v>
      </c>
      <c r="D49" s="114">
        <v>12789</v>
      </c>
      <c r="E49" s="114">
        <v>19610</v>
      </c>
      <c r="F49" s="114">
        <v>8237</v>
      </c>
      <c r="G49" s="114">
        <v>3397</v>
      </c>
      <c r="H49" s="114">
        <v>9810</v>
      </c>
      <c r="I49" s="115">
        <v>9122</v>
      </c>
      <c r="J49" s="114">
        <v>5359</v>
      </c>
      <c r="K49" s="114">
        <v>3763</v>
      </c>
      <c r="L49" s="423">
        <v>1765</v>
      </c>
      <c r="M49" s="424">
        <v>2060</v>
      </c>
    </row>
    <row r="50" spans="1:17" ht="15" customHeight="1" x14ac:dyDescent="0.2">
      <c r="A50" s="422" t="s">
        <v>399</v>
      </c>
      <c r="B50" s="143">
        <v>27675</v>
      </c>
      <c r="C50" s="144">
        <v>14942</v>
      </c>
      <c r="D50" s="144">
        <v>12733</v>
      </c>
      <c r="E50" s="144">
        <v>19335</v>
      </c>
      <c r="F50" s="144">
        <v>8340</v>
      </c>
      <c r="G50" s="144">
        <v>3241</v>
      </c>
      <c r="H50" s="144">
        <v>9801</v>
      </c>
      <c r="I50" s="143">
        <v>8914</v>
      </c>
      <c r="J50" s="144">
        <v>5253</v>
      </c>
      <c r="K50" s="144">
        <v>3661</v>
      </c>
      <c r="L50" s="426">
        <v>2149</v>
      </c>
      <c r="M50" s="427">
        <v>2268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-0.16954043719789336</v>
      </c>
      <c r="C6" s="480">
        <f>'Tabelle 3.3'!J11</f>
        <v>-0.99955575299866728</v>
      </c>
      <c r="D6" s="481">
        <f t="shared" ref="D6:E9" si="0">IF(OR(AND(B6&gt;=-50,B6&lt;=50),ISNUMBER(B6)=FALSE),B6,"")</f>
        <v>-0.16954043719789336</v>
      </c>
      <c r="E6" s="481">
        <f t="shared" si="0"/>
        <v>-0.99955575299866728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-0.16954043719789336</v>
      </c>
      <c r="C14" s="480">
        <f>'Tabelle 3.3'!J11</f>
        <v>-0.99955575299866728</v>
      </c>
      <c r="D14" s="481">
        <f>IF(OR(AND(B14&gt;=-50,B14&lt;=50),ISNUMBER(B14)=FALSE),B14,"")</f>
        <v>-0.16954043719789336</v>
      </c>
      <c r="E14" s="481">
        <f>IF(OR(AND(C14&gt;=-50,C14&lt;=50),ISNUMBER(C14)=FALSE),C14,"")</f>
        <v>-0.99955575299866728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3.5714285714285716</v>
      </c>
      <c r="C15" s="480">
        <f>'Tabelle 3.3'!J12</f>
        <v>11.702127659574469</v>
      </c>
      <c r="D15" s="481">
        <f t="shared" ref="D15:E45" si="3">IF(OR(AND(B15&gt;=-50,B15&lt;=50),ISNUMBER(B15)=FALSE),B15,"")</f>
        <v>3.5714285714285716</v>
      </c>
      <c r="E15" s="481">
        <f t="shared" si="3"/>
        <v>11.702127659574469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-0.72992700729927007</v>
      </c>
      <c r="C16" s="480">
        <f>'Tabelle 3.3'!J13</f>
        <v>7.5</v>
      </c>
      <c r="D16" s="481">
        <f t="shared" si="3"/>
        <v>-0.72992700729927007</v>
      </c>
      <c r="E16" s="481">
        <f t="shared" si="3"/>
        <v>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-2.3553162853297445</v>
      </c>
      <c r="C17" s="480">
        <f>'Tabelle 3.3'!J14</f>
        <v>-0.83816892327530623</v>
      </c>
      <c r="D17" s="481">
        <f t="shared" si="3"/>
        <v>-2.3553162853297445</v>
      </c>
      <c r="E17" s="481">
        <f t="shared" si="3"/>
        <v>-0.83816892327530623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1.8164435946462716</v>
      </c>
      <c r="C18" s="480">
        <f>'Tabelle 3.3'!J15</f>
        <v>0</v>
      </c>
      <c r="D18" s="481">
        <f t="shared" si="3"/>
        <v>1.8164435946462716</v>
      </c>
      <c r="E18" s="481">
        <f t="shared" si="3"/>
        <v>0</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-5.627980922098569</v>
      </c>
      <c r="C19" s="480">
        <f>'Tabelle 3.3'!J16</f>
        <v>-8.0479452054794525</v>
      </c>
      <c r="D19" s="481">
        <f t="shared" si="3"/>
        <v>-5.627980922098569</v>
      </c>
      <c r="E19" s="481">
        <f t="shared" si="3"/>
        <v>-8.0479452054794525</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-1.1005291005291005</v>
      </c>
      <c r="C20" s="480">
        <f>'Tabelle 3.3'!J17</f>
        <v>5.6478405315614619</v>
      </c>
      <c r="D20" s="481">
        <f t="shared" si="3"/>
        <v>-1.1005291005291005</v>
      </c>
      <c r="E20" s="481">
        <f t="shared" si="3"/>
        <v>5.6478405315614619</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-0.60514372163388808</v>
      </c>
      <c r="C21" s="480">
        <f>'Tabelle 3.3'!J18</f>
        <v>-1.9955654101995566</v>
      </c>
      <c r="D21" s="481">
        <f t="shared" si="3"/>
        <v>-0.60514372163388808</v>
      </c>
      <c r="E21" s="481">
        <f t="shared" si="3"/>
        <v>-1.9955654101995566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-0.65573770491803274</v>
      </c>
      <c r="C22" s="480">
        <f>'Tabelle 3.3'!J19</f>
        <v>-1.0861694424330195</v>
      </c>
      <c r="D22" s="481">
        <f t="shared" si="3"/>
        <v>-0.65573770491803274</v>
      </c>
      <c r="E22" s="481">
        <f t="shared" si="3"/>
        <v>-1.0861694424330195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3.0100334448160537</v>
      </c>
      <c r="C23" s="480">
        <f>'Tabelle 3.3'!J20</f>
        <v>-2.0100502512562812</v>
      </c>
      <c r="D23" s="481">
        <f t="shared" si="3"/>
        <v>3.0100334448160537</v>
      </c>
      <c r="E23" s="481">
        <f t="shared" si="3"/>
        <v>-2.0100502512562812</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-2.1739130434782608</v>
      </c>
      <c r="C24" s="480">
        <f>'Tabelle 3.3'!J21</f>
        <v>-1.6536964980544746</v>
      </c>
      <c r="D24" s="481">
        <f t="shared" si="3"/>
        <v>-2.1739130434782608</v>
      </c>
      <c r="E24" s="481">
        <f t="shared" si="3"/>
        <v>-1.6536964980544746</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-7.8571428571428568</v>
      </c>
      <c r="C25" s="480">
        <f>'Tabelle 3.3'!J22</f>
        <v>-7.2727272727272725</v>
      </c>
      <c r="D25" s="481">
        <f t="shared" si="3"/>
        <v>-7.8571428571428568</v>
      </c>
      <c r="E25" s="481">
        <f t="shared" si="3"/>
        <v>-7.2727272727272725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-2.5850340136054424</v>
      </c>
      <c r="C26" s="480">
        <f>'Tabelle 3.3'!J23</f>
        <v>12.5</v>
      </c>
      <c r="D26" s="481">
        <f t="shared" si="3"/>
        <v>-2.5850340136054424</v>
      </c>
      <c r="E26" s="481">
        <f t="shared" si="3"/>
        <v>12.5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-3.195266272189349</v>
      </c>
      <c r="C27" s="480">
        <f>'Tabelle 3.3'!J24</f>
        <v>-5.3208137715179973</v>
      </c>
      <c r="D27" s="481">
        <f t="shared" si="3"/>
        <v>-3.195266272189349</v>
      </c>
      <c r="E27" s="481">
        <f t="shared" si="3"/>
        <v>-5.3208137715179973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3.6878216123499143</v>
      </c>
      <c r="C28" s="480">
        <f>'Tabelle 3.3'!J25</f>
        <v>0.5780346820809249</v>
      </c>
      <c r="D28" s="481">
        <f t="shared" si="3"/>
        <v>3.6878216123499143</v>
      </c>
      <c r="E28" s="481">
        <f t="shared" si="3"/>
        <v>0.5780346820809249</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-25.536062378167642</v>
      </c>
      <c r="C29" s="480">
        <f>'Tabelle 3.3'!J26</f>
        <v>3.7735849056603774</v>
      </c>
      <c r="D29" s="481">
        <f t="shared" si="3"/>
        <v>-25.536062378167642</v>
      </c>
      <c r="E29" s="481">
        <f t="shared" si="3"/>
        <v>3.7735849056603774</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4.8288508557457215</v>
      </c>
      <c r="C30" s="480">
        <f>'Tabelle 3.3'!J27</f>
        <v>-6.25</v>
      </c>
      <c r="D30" s="481">
        <f t="shared" si="3"/>
        <v>4.8288508557457215</v>
      </c>
      <c r="E30" s="481">
        <f t="shared" si="3"/>
        <v>-6.25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7.5063613231552164</v>
      </c>
      <c r="C31" s="480">
        <f>'Tabelle 3.3'!J28</f>
        <v>17.272727272727273</v>
      </c>
      <c r="D31" s="481">
        <f t="shared" si="3"/>
        <v>7.5063613231552164</v>
      </c>
      <c r="E31" s="481">
        <f t="shared" si="3"/>
        <v>17.272727272727273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2.9300567107750473</v>
      </c>
      <c r="C32" s="480">
        <f>'Tabelle 3.3'!J29</f>
        <v>2.0942408376963351</v>
      </c>
      <c r="D32" s="481">
        <f t="shared" si="3"/>
        <v>2.9300567107750473</v>
      </c>
      <c r="E32" s="481">
        <f t="shared" si="3"/>
        <v>2.0942408376963351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4.6367851622874809</v>
      </c>
      <c r="C33" s="480">
        <f>'Tabelle 3.3'!J30</f>
        <v>1.3937282229965158</v>
      </c>
      <c r="D33" s="481">
        <f t="shared" si="3"/>
        <v>4.6367851622874809</v>
      </c>
      <c r="E33" s="481">
        <f t="shared" si="3"/>
        <v>1.3937282229965158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0.56433408577878108</v>
      </c>
      <c r="C34" s="480">
        <f>'Tabelle 3.3'!J31</f>
        <v>-4.1928721174004195</v>
      </c>
      <c r="D34" s="481">
        <f t="shared" si="3"/>
        <v>0.56433408577878108</v>
      </c>
      <c r="E34" s="481">
        <f t="shared" si="3"/>
        <v>-4.1928721174004195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3.5714285714285716</v>
      </c>
      <c r="C37" s="480">
        <f>'Tabelle 3.3'!J34</f>
        <v>11.702127659574469</v>
      </c>
      <c r="D37" s="481">
        <f t="shared" si="3"/>
        <v>3.5714285714285716</v>
      </c>
      <c r="E37" s="481">
        <f t="shared" si="3"/>
        <v>11.702127659574469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-2.0048330797458158</v>
      </c>
      <c r="C38" s="480">
        <f>'Tabelle 3.3'!J35</f>
        <v>-0.93046033300685604</v>
      </c>
      <c r="D38" s="481">
        <f t="shared" si="3"/>
        <v>-2.0048330797458158</v>
      </c>
      <c r="E38" s="481">
        <f t="shared" si="3"/>
        <v>-0.93046033300685604</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1.0395646058827126</v>
      </c>
      <c r="C39" s="480">
        <f>'Tabelle 3.3'!J36</f>
        <v>-1.193942923704135</v>
      </c>
      <c r="D39" s="481">
        <f t="shared" si="3"/>
        <v>1.0395646058827126</v>
      </c>
      <c r="E39" s="481">
        <f t="shared" si="3"/>
        <v>-1.193942923704135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1.0395646058827126</v>
      </c>
      <c r="C45" s="480">
        <f>'Tabelle 3.3'!J36</f>
        <v>-1.193942923704135</v>
      </c>
      <c r="D45" s="481">
        <f t="shared" si="3"/>
        <v>1.0395646058827126</v>
      </c>
      <c r="E45" s="481">
        <f t="shared" si="3"/>
        <v>-1.193942923704135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25494</v>
      </c>
      <c r="C51" s="487">
        <v>6108</v>
      </c>
      <c r="D51" s="487">
        <v>3302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25531</v>
      </c>
      <c r="C52" s="487">
        <v>6245</v>
      </c>
      <c r="D52" s="487">
        <v>3359</v>
      </c>
      <c r="E52" s="488">
        <f t="shared" ref="E52:G70" si="11">IF($A$51=37802,IF(COUNTBLANK(B$51:B$70)&gt;0,#N/A,B52/B$51*100),IF(COUNTBLANK(B$51:B$75)&gt;0,#N/A,B52/B$51*100))</f>
        <v>100.14513218796579</v>
      </c>
      <c r="F52" s="488">
        <f t="shared" si="11"/>
        <v>102.2429600523903</v>
      </c>
      <c r="G52" s="488">
        <f t="shared" si="11"/>
        <v>101.72622652937613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25881</v>
      </c>
      <c r="C53" s="487">
        <v>6164</v>
      </c>
      <c r="D53" s="487">
        <v>3391</v>
      </c>
      <c r="E53" s="488">
        <f t="shared" si="11"/>
        <v>101.51800423629089</v>
      </c>
      <c r="F53" s="488">
        <f t="shared" si="11"/>
        <v>100.91683038637854</v>
      </c>
      <c r="G53" s="488">
        <f t="shared" si="11"/>
        <v>102.69533615990309</v>
      </c>
      <c r="H53" s="489">
        <f>IF(ISERROR(L53)=TRUE,IF(MONTH(A53)=MONTH(MAX(A$51:A$75)),A53,""),"")</f>
        <v>41883</v>
      </c>
      <c r="I53" s="488">
        <f t="shared" si="12"/>
        <v>101.51800423629089</v>
      </c>
      <c r="J53" s="488">
        <f t="shared" si="10"/>
        <v>100.91683038637854</v>
      </c>
      <c r="K53" s="488">
        <f t="shared" si="10"/>
        <v>102.69533615990309</v>
      </c>
      <c r="L53" s="488" t="e">
        <f t="shared" si="13"/>
        <v>#N/A</v>
      </c>
    </row>
    <row r="54" spans="1:14" ht="15" customHeight="1" x14ac:dyDescent="0.2">
      <c r="A54" s="490" t="s">
        <v>462</v>
      </c>
      <c r="B54" s="487">
        <v>25572</v>
      </c>
      <c r="C54" s="487">
        <v>6147</v>
      </c>
      <c r="D54" s="487">
        <v>3268</v>
      </c>
      <c r="E54" s="488">
        <f t="shared" si="11"/>
        <v>100.30595434219816</v>
      </c>
      <c r="F54" s="488">
        <f t="shared" si="11"/>
        <v>100.63850687622791</v>
      </c>
      <c r="G54" s="488">
        <f t="shared" si="11"/>
        <v>98.970321017565112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25779</v>
      </c>
      <c r="C55" s="487">
        <v>5966</v>
      </c>
      <c r="D55" s="487">
        <v>3141</v>
      </c>
      <c r="E55" s="488">
        <f t="shared" si="11"/>
        <v>101.11791009649329</v>
      </c>
      <c r="F55" s="488">
        <f t="shared" si="11"/>
        <v>97.675180091683032</v>
      </c>
      <c r="G55" s="488">
        <f t="shared" si="11"/>
        <v>95.124167171411273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25839</v>
      </c>
      <c r="C56" s="487">
        <v>6026</v>
      </c>
      <c r="D56" s="487">
        <v>3313</v>
      </c>
      <c r="E56" s="488">
        <f t="shared" si="11"/>
        <v>101.35325959049189</v>
      </c>
      <c r="F56" s="488">
        <f t="shared" si="11"/>
        <v>98.657498362802883</v>
      </c>
      <c r="G56" s="488">
        <f t="shared" si="11"/>
        <v>100.33313143549366</v>
      </c>
      <c r="H56" s="489" t="str">
        <f t="shared" si="14"/>
        <v/>
      </c>
      <c r="I56" s="488" t="str">
        <f t="shared" si="12"/>
        <v/>
      </c>
      <c r="J56" s="488" t="str">
        <f t="shared" si="10"/>
        <v/>
      </c>
      <c r="K56" s="488" t="str">
        <f t="shared" si="10"/>
        <v/>
      </c>
      <c r="L56" s="488" t="e">
        <f t="shared" si="13"/>
        <v>#N/A</v>
      </c>
    </row>
    <row r="57" spans="1:14" ht="15" customHeight="1" x14ac:dyDescent="0.2">
      <c r="A57" s="490">
        <v>42248</v>
      </c>
      <c r="B57" s="487">
        <v>26448</v>
      </c>
      <c r="C57" s="487">
        <v>6018</v>
      </c>
      <c r="D57" s="487">
        <v>3418</v>
      </c>
      <c r="E57" s="488">
        <f t="shared" si="11"/>
        <v>103.74205695457755</v>
      </c>
      <c r="F57" s="488">
        <f t="shared" si="11"/>
        <v>98.526522593320237</v>
      </c>
      <c r="G57" s="488">
        <f t="shared" si="11"/>
        <v>103.5130224106602</v>
      </c>
      <c r="H57" s="489">
        <f t="shared" si="14"/>
        <v>42248</v>
      </c>
      <c r="I57" s="488">
        <f t="shared" si="12"/>
        <v>103.74205695457755</v>
      </c>
      <c r="J57" s="488">
        <f t="shared" si="10"/>
        <v>98.526522593320237</v>
      </c>
      <c r="K57" s="488">
        <f t="shared" si="10"/>
        <v>103.5130224106602</v>
      </c>
      <c r="L57" s="488" t="e">
        <f t="shared" si="13"/>
        <v>#N/A</v>
      </c>
    </row>
    <row r="58" spans="1:14" ht="15" customHeight="1" x14ac:dyDescent="0.2">
      <c r="A58" s="490" t="s">
        <v>465</v>
      </c>
      <c r="B58" s="487">
        <v>26361</v>
      </c>
      <c r="C58" s="487">
        <v>5848</v>
      </c>
      <c r="D58" s="487">
        <v>3387</v>
      </c>
      <c r="E58" s="488">
        <f t="shared" si="11"/>
        <v>103.40080018827959</v>
      </c>
      <c r="F58" s="488">
        <f t="shared" si="11"/>
        <v>95.743287491814016</v>
      </c>
      <c r="G58" s="488">
        <f t="shared" si="11"/>
        <v>102.57419745608722</v>
      </c>
      <c r="H58" s="489" t="str">
        <f t="shared" si="14"/>
        <v/>
      </c>
      <c r="I58" s="488" t="str">
        <f t="shared" si="12"/>
        <v/>
      </c>
      <c r="J58" s="488" t="str">
        <f t="shared" si="10"/>
        <v/>
      </c>
      <c r="K58" s="488" t="str">
        <f t="shared" si="10"/>
        <v/>
      </c>
      <c r="L58" s="488" t="e">
        <f t="shared" si="13"/>
        <v>#N/A</v>
      </c>
    </row>
    <row r="59" spans="1:14" ht="15" customHeight="1" x14ac:dyDescent="0.2">
      <c r="A59" s="490" t="s">
        <v>466</v>
      </c>
      <c r="B59" s="487">
        <v>26446</v>
      </c>
      <c r="C59" s="487">
        <v>5696</v>
      </c>
      <c r="D59" s="487">
        <v>3348</v>
      </c>
      <c r="E59" s="488">
        <f t="shared" si="11"/>
        <v>103.73421197144425</v>
      </c>
      <c r="F59" s="488">
        <f t="shared" si="11"/>
        <v>93.254747871643744</v>
      </c>
      <c r="G59" s="488">
        <f t="shared" si="11"/>
        <v>101.39309509388251</v>
      </c>
      <c r="H59" s="489" t="str">
        <f t="shared" si="14"/>
        <v/>
      </c>
      <c r="I59" s="488" t="str">
        <f t="shared" si="12"/>
        <v/>
      </c>
      <c r="J59" s="488" t="str">
        <f t="shared" si="10"/>
        <v/>
      </c>
      <c r="K59" s="488" t="str">
        <f t="shared" si="10"/>
        <v/>
      </c>
      <c r="L59" s="488" t="e">
        <f t="shared" si="13"/>
        <v>#N/A</v>
      </c>
    </row>
    <row r="60" spans="1:14" ht="15" customHeight="1" x14ac:dyDescent="0.2">
      <c r="A60" s="490" t="s">
        <v>467</v>
      </c>
      <c r="B60" s="487">
        <v>27031</v>
      </c>
      <c r="C60" s="487">
        <v>5858</v>
      </c>
      <c r="D60" s="487">
        <v>3419</v>
      </c>
      <c r="E60" s="488">
        <f t="shared" si="11"/>
        <v>106.02886953793049</v>
      </c>
      <c r="F60" s="488">
        <f t="shared" si="11"/>
        <v>95.90700720366732</v>
      </c>
      <c r="G60" s="488">
        <f t="shared" si="11"/>
        <v>103.54330708661416</v>
      </c>
      <c r="H60" s="489" t="str">
        <f t="shared" si="14"/>
        <v/>
      </c>
      <c r="I60" s="488" t="str">
        <f t="shared" si="12"/>
        <v/>
      </c>
      <c r="J60" s="488" t="str">
        <f t="shared" si="10"/>
        <v/>
      </c>
      <c r="K60" s="488" t="str">
        <f t="shared" si="10"/>
        <v/>
      </c>
      <c r="L60" s="488" t="e">
        <f t="shared" si="13"/>
        <v>#N/A</v>
      </c>
    </row>
    <row r="61" spans="1:14" ht="15" customHeight="1" x14ac:dyDescent="0.2">
      <c r="A61" s="490">
        <v>42614</v>
      </c>
      <c r="B61" s="487">
        <v>27655</v>
      </c>
      <c r="C61" s="487">
        <v>5775</v>
      </c>
      <c r="D61" s="487">
        <v>3463</v>
      </c>
      <c r="E61" s="488">
        <f t="shared" si="11"/>
        <v>108.47650427551581</v>
      </c>
      <c r="F61" s="488">
        <f t="shared" si="11"/>
        <v>94.548133595284881</v>
      </c>
      <c r="G61" s="488">
        <f t="shared" si="11"/>
        <v>104.87583282858874</v>
      </c>
      <c r="H61" s="489">
        <f t="shared" si="14"/>
        <v>42614</v>
      </c>
      <c r="I61" s="488">
        <f t="shared" si="12"/>
        <v>108.47650427551581</v>
      </c>
      <c r="J61" s="488">
        <f t="shared" si="10"/>
        <v>94.548133595284881</v>
      </c>
      <c r="K61" s="488">
        <f t="shared" si="10"/>
        <v>104.87583282858874</v>
      </c>
      <c r="L61" s="488" t="e">
        <f t="shared" si="13"/>
        <v>#N/A</v>
      </c>
    </row>
    <row r="62" spans="1:14" ht="15" customHeight="1" x14ac:dyDescent="0.2">
      <c r="A62" s="490" t="s">
        <v>468</v>
      </c>
      <c r="B62" s="487">
        <v>27154</v>
      </c>
      <c r="C62" s="487">
        <v>5805</v>
      </c>
      <c r="D62" s="487">
        <v>3479</v>
      </c>
      <c r="E62" s="488">
        <f t="shared" si="11"/>
        <v>106.51133600062759</v>
      </c>
      <c r="F62" s="488">
        <f t="shared" si="11"/>
        <v>95.039292730844792</v>
      </c>
      <c r="G62" s="488">
        <f t="shared" si="11"/>
        <v>105.36038764385221</v>
      </c>
      <c r="H62" s="489" t="str">
        <f t="shared" si="14"/>
        <v/>
      </c>
      <c r="I62" s="488" t="str">
        <f t="shared" si="12"/>
        <v/>
      </c>
      <c r="J62" s="488" t="str">
        <f t="shared" si="10"/>
        <v/>
      </c>
      <c r="K62" s="488" t="str">
        <f t="shared" si="10"/>
        <v/>
      </c>
      <c r="L62" s="488" t="e">
        <f t="shared" si="13"/>
        <v>#N/A</v>
      </c>
    </row>
    <row r="63" spans="1:14" ht="15" customHeight="1" x14ac:dyDescent="0.2">
      <c r="A63" s="490" t="s">
        <v>469</v>
      </c>
      <c r="B63" s="487">
        <v>27065</v>
      </c>
      <c r="C63" s="487">
        <v>5695</v>
      </c>
      <c r="D63" s="487">
        <v>3435</v>
      </c>
      <c r="E63" s="488">
        <f t="shared" si="11"/>
        <v>106.16223425119635</v>
      </c>
      <c r="F63" s="488">
        <f t="shared" si="11"/>
        <v>93.238375900458408</v>
      </c>
      <c r="G63" s="488">
        <f t="shared" si="11"/>
        <v>104.02786190187766</v>
      </c>
      <c r="H63" s="489" t="str">
        <f t="shared" si="14"/>
        <v/>
      </c>
      <c r="I63" s="488" t="str">
        <f t="shared" si="12"/>
        <v/>
      </c>
      <c r="J63" s="488" t="str">
        <f t="shared" si="10"/>
        <v/>
      </c>
      <c r="K63" s="488" t="str">
        <f t="shared" si="10"/>
        <v/>
      </c>
      <c r="L63" s="488" t="e">
        <f t="shared" si="13"/>
        <v>#N/A</v>
      </c>
    </row>
    <row r="64" spans="1:14" ht="15" customHeight="1" x14ac:dyDescent="0.2">
      <c r="A64" s="490" t="s">
        <v>470</v>
      </c>
      <c r="B64" s="487">
        <v>27166</v>
      </c>
      <c r="C64" s="487">
        <v>5751</v>
      </c>
      <c r="D64" s="487">
        <v>3523</v>
      </c>
      <c r="E64" s="488">
        <f t="shared" si="11"/>
        <v>106.55840589942731</v>
      </c>
      <c r="F64" s="488">
        <f t="shared" si="11"/>
        <v>94.155206286836929</v>
      </c>
      <c r="G64" s="488">
        <f t="shared" si="11"/>
        <v>106.69291338582678</v>
      </c>
      <c r="H64" s="489" t="str">
        <f t="shared" si="14"/>
        <v/>
      </c>
      <c r="I64" s="488" t="str">
        <f t="shared" si="12"/>
        <v/>
      </c>
      <c r="J64" s="488" t="str">
        <f t="shared" si="10"/>
        <v/>
      </c>
      <c r="K64" s="488" t="str">
        <f t="shared" si="10"/>
        <v/>
      </c>
      <c r="L64" s="488" t="e">
        <f t="shared" si="13"/>
        <v>#N/A</v>
      </c>
    </row>
    <row r="65" spans="1:12" ht="15" customHeight="1" x14ac:dyDescent="0.2">
      <c r="A65" s="490">
        <v>42979</v>
      </c>
      <c r="B65" s="487">
        <v>27754</v>
      </c>
      <c r="C65" s="487">
        <v>5659</v>
      </c>
      <c r="D65" s="487">
        <v>3652</v>
      </c>
      <c r="E65" s="488">
        <f t="shared" si="11"/>
        <v>108.86483094061347</v>
      </c>
      <c r="F65" s="488">
        <f t="shared" si="11"/>
        <v>92.648984937786508</v>
      </c>
      <c r="G65" s="488">
        <f t="shared" si="11"/>
        <v>110.59963658388855</v>
      </c>
      <c r="H65" s="489">
        <f t="shared" si="14"/>
        <v>42979</v>
      </c>
      <c r="I65" s="488">
        <f t="shared" si="12"/>
        <v>108.86483094061347</v>
      </c>
      <c r="J65" s="488">
        <f t="shared" si="10"/>
        <v>92.648984937786508</v>
      </c>
      <c r="K65" s="488">
        <f t="shared" si="10"/>
        <v>110.59963658388855</v>
      </c>
      <c r="L65" s="488" t="e">
        <f t="shared" si="13"/>
        <v>#N/A</v>
      </c>
    </row>
    <row r="66" spans="1:12" ht="15" customHeight="1" x14ac:dyDescent="0.2">
      <c r="A66" s="490" t="s">
        <v>471</v>
      </c>
      <c r="B66" s="487">
        <v>27605</v>
      </c>
      <c r="C66" s="487">
        <v>5625</v>
      </c>
      <c r="D66" s="487">
        <v>3658</v>
      </c>
      <c r="E66" s="488">
        <f t="shared" si="11"/>
        <v>108.28037969718365</v>
      </c>
      <c r="F66" s="488">
        <f t="shared" si="11"/>
        <v>92.092337917485267</v>
      </c>
      <c r="G66" s="488">
        <f t="shared" si="11"/>
        <v>110.78134463961236</v>
      </c>
      <c r="H66" s="489" t="str">
        <f t="shared" si="14"/>
        <v/>
      </c>
      <c r="I66" s="488" t="str">
        <f t="shared" si="12"/>
        <v/>
      </c>
      <c r="J66" s="488" t="str">
        <f t="shared" si="10"/>
        <v/>
      </c>
      <c r="K66" s="488" t="str">
        <f t="shared" si="10"/>
        <v/>
      </c>
      <c r="L66" s="488" t="e">
        <f t="shared" si="13"/>
        <v>#N/A</v>
      </c>
    </row>
    <row r="67" spans="1:12" ht="15" customHeight="1" x14ac:dyDescent="0.2">
      <c r="A67" s="490" t="s">
        <v>472</v>
      </c>
      <c r="B67" s="487">
        <v>27664</v>
      </c>
      <c r="C67" s="487">
        <v>5515</v>
      </c>
      <c r="D67" s="487">
        <v>3614</v>
      </c>
      <c r="E67" s="488">
        <f t="shared" si="11"/>
        <v>108.5118066996156</v>
      </c>
      <c r="F67" s="488">
        <f t="shared" si="11"/>
        <v>90.291421087098882</v>
      </c>
      <c r="G67" s="488">
        <f t="shared" si="11"/>
        <v>109.44881889763781</v>
      </c>
      <c r="H67" s="489" t="str">
        <f t="shared" si="14"/>
        <v/>
      </c>
      <c r="I67" s="488" t="str">
        <f t="shared" si="12"/>
        <v/>
      </c>
      <c r="J67" s="488" t="str">
        <f t="shared" si="12"/>
        <v/>
      </c>
      <c r="K67" s="488" t="str">
        <f t="shared" si="12"/>
        <v/>
      </c>
      <c r="L67" s="488" t="e">
        <f t="shared" si="13"/>
        <v>#N/A</v>
      </c>
    </row>
    <row r="68" spans="1:12" ht="15" customHeight="1" x14ac:dyDescent="0.2">
      <c r="A68" s="490" t="s">
        <v>473</v>
      </c>
      <c r="B68" s="487">
        <v>27750</v>
      </c>
      <c r="C68" s="487">
        <v>5642</v>
      </c>
      <c r="D68" s="487">
        <v>3647</v>
      </c>
      <c r="E68" s="488">
        <f t="shared" si="11"/>
        <v>108.84914097434691</v>
      </c>
      <c r="F68" s="488">
        <f t="shared" si="11"/>
        <v>92.370661427635895</v>
      </c>
      <c r="G68" s="488">
        <f t="shared" si="11"/>
        <v>110.4482132041187</v>
      </c>
      <c r="H68" s="489" t="str">
        <f t="shared" si="14"/>
        <v/>
      </c>
      <c r="I68" s="488" t="str">
        <f t="shared" si="12"/>
        <v/>
      </c>
      <c r="J68" s="488" t="str">
        <f t="shared" si="12"/>
        <v/>
      </c>
      <c r="K68" s="488" t="str">
        <f t="shared" si="12"/>
        <v/>
      </c>
      <c r="L68" s="488" t="e">
        <f t="shared" si="13"/>
        <v>#N/A</v>
      </c>
    </row>
    <row r="69" spans="1:12" ht="15" customHeight="1" x14ac:dyDescent="0.2">
      <c r="A69" s="490">
        <v>43344</v>
      </c>
      <c r="B69" s="487">
        <v>28147</v>
      </c>
      <c r="C69" s="487">
        <v>5582</v>
      </c>
      <c r="D69" s="487">
        <v>3690</v>
      </c>
      <c r="E69" s="488">
        <f t="shared" si="11"/>
        <v>110.40637012630424</v>
      </c>
      <c r="F69" s="488">
        <f t="shared" si="11"/>
        <v>91.388343156516044</v>
      </c>
      <c r="G69" s="488">
        <f t="shared" si="11"/>
        <v>111.7504542701393</v>
      </c>
      <c r="H69" s="489">
        <f t="shared" si="14"/>
        <v>43344</v>
      </c>
      <c r="I69" s="488">
        <f t="shared" si="12"/>
        <v>110.40637012630424</v>
      </c>
      <c r="J69" s="488">
        <f t="shared" si="12"/>
        <v>91.388343156516044</v>
      </c>
      <c r="K69" s="488">
        <f t="shared" si="12"/>
        <v>111.7504542701393</v>
      </c>
      <c r="L69" s="488" t="e">
        <f t="shared" si="13"/>
        <v>#N/A</v>
      </c>
    </row>
    <row r="70" spans="1:12" ht="15" customHeight="1" x14ac:dyDescent="0.2">
      <c r="A70" s="490" t="s">
        <v>474</v>
      </c>
      <c r="B70" s="487">
        <v>27806</v>
      </c>
      <c r="C70" s="487">
        <v>5493</v>
      </c>
      <c r="D70" s="487">
        <v>3663</v>
      </c>
      <c r="E70" s="488">
        <f t="shared" si="11"/>
        <v>109.06880050207891</v>
      </c>
      <c r="F70" s="488">
        <f t="shared" si="11"/>
        <v>89.931237721021603</v>
      </c>
      <c r="G70" s="488">
        <f t="shared" si="11"/>
        <v>110.93276801938219</v>
      </c>
      <c r="H70" s="489" t="str">
        <f t="shared" si="14"/>
        <v/>
      </c>
      <c r="I70" s="488" t="str">
        <f t="shared" si="12"/>
        <v/>
      </c>
      <c r="J70" s="488" t="str">
        <f t="shared" si="12"/>
        <v/>
      </c>
      <c r="K70" s="488" t="str">
        <f t="shared" si="12"/>
        <v/>
      </c>
      <c r="L70" s="488" t="e">
        <f t="shared" si="13"/>
        <v>#N/A</v>
      </c>
    </row>
    <row r="71" spans="1:12" ht="15" customHeight="1" x14ac:dyDescent="0.2">
      <c r="A71" s="490" t="s">
        <v>475</v>
      </c>
      <c r="B71" s="487">
        <v>27722</v>
      </c>
      <c r="C71" s="487">
        <v>5378</v>
      </c>
      <c r="D71" s="487">
        <v>3626</v>
      </c>
      <c r="E71" s="491">
        <f t="shared" ref="E71:G75" si="15">IF($A$51=37802,IF(COUNTBLANK(B$51:B$70)&gt;0,#N/A,IF(ISBLANK(B71)=FALSE,B71/B$51*100,#N/A)),IF(COUNTBLANK(B$51:B$75)&gt;0,#N/A,B71/B$51*100))</f>
        <v>108.73931121048091</v>
      </c>
      <c r="F71" s="491">
        <f t="shared" si="15"/>
        <v>88.048461034708581</v>
      </c>
      <c r="G71" s="491">
        <f t="shared" si="15"/>
        <v>109.81223500908541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27659</v>
      </c>
      <c r="C72" s="487">
        <v>5547</v>
      </c>
      <c r="D72" s="487">
        <v>3707</v>
      </c>
      <c r="E72" s="491">
        <f t="shared" si="15"/>
        <v>108.49219424178239</v>
      </c>
      <c r="F72" s="491">
        <f t="shared" si="15"/>
        <v>90.815324165029466</v>
      </c>
      <c r="G72" s="491">
        <f t="shared" si="15"/>
        <v>112.26529376135674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28143</v>
      </c>
      <c r="C73" s="487">
        <v>5376</v>
      </c>
      <c r="D73" s="487">
        <v>3763</v>
      </c>
      <c r="E73" s="491">
        <f t="shared" si="15"/>
        <v>110.39068016003766</v>
      </c>
      <c r="F73" s="491">
        <f t="shared" si="15"/>
        <v>88.015717092337923</v>
      </c>
      <c r="G73" s="491">
        <f t="shared" si="15"/>
        <v>113.96123561477893</v>
      </c>
      <c r="H73" s="492">
        <f>IF(A$51=37802,IF(ISERROR(L73)=TRUE,IF(ISBLANK(A73)=FALSE,IF(MONTH(A73)=MONTH(MAX(A$51:A$75)),A73,""),""),""),IF(ISERROR(L73)=TRUE,IF(MONTH(A73)=MONTH(MAX(A$51:A$75)),A73,""),""))</f>
        <v>43709</v>
      </c>
      <c r="I73" s="488">
        <f t="shared" si="12"/>
        <v>110.39068016003766</v>
      </c>
      <c r="J73" s="488">
        <f t="shared" si="12"/>
        <v>88.015717092337923</v>
      </c>
      <c r="K73" s="488">
        <f t="shared" si="12"/>
        <v>113.96123561477893</v>
      </c>
      <c r="L73" s="488" t="e">
        <f t="shared" si="13"/>
        <v>#N/A</v>
      </c>
    </row>
    <row r="74" spans="1:12" ht="15" customHeight="1" x14ac:dyDescent="0.2">
      <c r="A74" s="490" t="s">
        <v>477</v>
      </c>
      <c r="B74" s="487">
        <v>27847</v>
      </c>
      <c r="C74" s="487">
        <v>5359</v>
      </c>
      <c r="D74" s="487">
        <v>3763</v>
      </c>
      <c r="E74" s="491">
        <f t="shared" si="15"/>
        <v>109.22962265631129</v>
      </c>
      <c r="F74" s="491">
        <f t="shared" si="15"/>
        <v>87.737393582187295</v>
      </c>
      <c r="G74" s="491">
        <f t="shared" si="15"/>
        <v>113.96123561477893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27675</v>
      </c>
      <c r="C75" s="493">
        <v>5253</v>
      </c>
      <c r="D75" s="493">
        <v>3661</v>
      </c>
      <c r="E75" s="491">
        <f t="shared" si="15"/>
        <v>108.55495410684868</v>
      </c>
      <c r="F75" s="491">
        <f t="shared" si="15"/>
        <v>86.00196463654224</v>
      </c>
      <c r="G75" s="491">
        <f t="shared" si="15"/>
        <v>110.87219866747427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110.39068016003766</v>
      </c>
      <c r="J77" s="488">
        <f>IF(J75&lt;&gt;"",J75,IF(J74&lt;&gt;"",J74,IF(J73&lt;&gt;"",J73,IF(J72&lt;&gt;"",J72,IF(J71&lt;&gt;"",J71,IF(J70&lt;&gt;"",J70,""))))))</f>
        <v>88.015717092337923</v>
      </c>
      <c r="K77" s="488">
        <f>IF(K75&lt;&gt;"",K75,IF(K74&lt;&gt;"",K74,IF(K73&lt;&gt;"",K73,IF(K72&lt;&gt;"",K72,IF(K71&lt;&gt;"",K71,IF(K70&lt;&gt;"",K70,""))))))</f>
        <v>113.96123561477893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+10,4%</v>
      </c>
      <c r="J79" s="488" t="str">
        <f>"GeB - ausschließlich: "&amp;IF(J77&gt;100,"+","")&amp;TEXT(J77-100,"0,0")&amp;"%"</f>
        <v>GeB - ausschließlich: -12,0%</v>
      </c>
      <c r="K79" s="488" t="str">
        <f>"GeB - im Nebenjob: "&amp;IF(K77&gt;100,"+","")&amp;TEXT(K77-100,"0,0")&amp;"%"</f>
        <v>GeB - im Nebenjob: +14,0%</v>
      </c>
    </row>
    <row r="81" spans="9:9" ht="15" customHeight="1" x14ac:dyDescent="0.2">
      <c r="I81" s="488" t="str">
        <f>IF(ISERROR(HLOOKUP(1,I$78:K$79,2,FALSE)),"",HLOOKUP(1,I$78:K$79,2,FALSE))</f>
        <v>GeB - im Nebenjob: +14,0%</v>
      </c>
    </row>
    <row r="82" spans="9:9" ht="15" customHeight="1" x14ac:dyDescent="0.2">
      <c r="I82" s="488" t="str">
        <f>IF(ISERROR(HLOOKUP(2,I$78:K$79,2,FALSE)),"",HLOOKUP(2,I$78:K$79,2,FALSE))</f>
        <v>SvB: +10,4%</v>
      </c>
    </row>
    <row r="83" spans="9:9" ht="15" customHeight="1" x14ac:dyDescent="0.2">
      <c r="I83" s="488" t="str">
        <f>IF(ISERROR(HLOOKUP(3,I$78:K$79,2,FALSE)),"",HLOOKUP(3,I$78:K$79,2,FALSE))</f>
        <v>GeB - ausschließlich: -12,0%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27675</v>
      </c>
      <c r="E12" s="114">
        <v>27847</v>
      </c>
      <c r="F12" s="114">
        <v>28143</v>
      </c>
      <c r="G12" s="114">
        <v>27659</v>
      </c>
      <c r="H12" s="114">
        <v>27722</v>
      </c>
      <c r="I12" s="115">
        <v>-47</v>
      </c>
      <c r="J12" s="116">
        <v>-0.16954043719789336</v>
      </c>
      <c r="N12" s="117"/>
    </row>
    <row r="13" spans="1:15" s="110" customFormat="1" ht="13.5" customHeight="1" x14ac:dyDescent="0.2">
      <c r="A13" s="118" t="s">
        <v>105</v>
      </c>
      <c r="B13" s="119" t="s">
        <v>106</v>
      </c>
      <c r="C13" s="113">
        <v>53.990966576332433</v>
      </c>
      <c r="D13" s="114">
        <v>14942</v>
      </c>
      <c r="E13" s="114">
        <v>15058</v>
      </c>
      <c r="F13" s="114">
        <v>15319</v>
      </c>
      <c r="G13" s="114">
        <v>15109</v>
      </c>
      <c r="H13" s="114">
        <v>15088</v>
      </c>
      <c r="I13" s="115">
        <v>-146</v>
      </c>
      <c r="J13" s="116">
        <v>-0.96765641569459171</v>
      </c>
    </row>
    <row r="14" spans="1:15" s="110" customFormat="1" ht="13.5" customHeight="1" x14ac:dyDescent="0.2">
      <c r="A14" s="120"/>
      <c r="B14" s="119" t="s">
        <v>107</v>
      </c>
      <c r="C14" s="113">
        <v>46.009033423667567</v>
      </c>
      <c r="D14" s="114">
        <v>12733</v>
      </c>
      <c r="E14" s="114">
        <v>12789</v>
      </c>
      <c r="F14" s="114">
        <v>12824</v>
      </c>
      <c r="G14" s="114">
        <v>12550</v>
      </c>
      <c r="H14" s="114">
        <v>12634</v>
      </c>
      <c r="I14" s="115">
        <v>99</v>
      </c>
      <c r="J14" s="116">
        <v>0.78359981003640966</v>
      </c>
    </row>
    <row r="15" spans="1:15" s="110" customFormat="1" ht="13.5" customHeight="1" x14ac:dyDescent="0.2">
      <c r="A15" s="118" t="s">
        <v>105</v>
      </c>
      <c r="B15" s="121" t="s">
        <v>108</v>
      </c>
      <c r="C15" s="113">
        <v>11.710930442637761</v>
      </c>
      <c r="D15" s="114">
        <v>3241</v>
      </c>
      <c r="E15" s="114">
        <v>3397</v>
      </c>
      <c r="F15" s="114">
        <v>3502</v>
      </c>
      <c r="G15" s="114">
        <v>3151</v>
      </c>
      <c r="H15" s="114">
        <v>3250</v>
      </c>
      <c r="I15" s="115">
        <v>-9</v>
      </c>
      <c r="J15" s="116">
        <v>-0.27692307692307694</v>
      </c>
    </row>
    <row r="16" spans="1:15" s="110" customFormat="1" ht="13.5" customHeight="1" x14ac:dyDescent="0.2">
      <c r="A16" s="118"/>
      <c r="B16" s="121" t="s">
        <v>109</v>
      </c>
      <c r="C16" s="113">
        <v>65.170731707317074</v>
      </c>
      <c r="D16" s="114">
        <v>18036</v>
      </c>
      <c r="E16" s="114">
        <v>18108</v>
      </c>
      <c r="F16" s="114">
        <v>18325</v>
      </c>
      <c r="G16" s="114">
        <v>18318</v>
      </c>
      <c r="H16" s="114">
        <v>18329</v>
      </c>
      <c r="I16" s="115">
        <v>-293</v>
      </c>
      <c r="J16" s="116">
        <v>-1.5985596595558951</v>
      </c>
    </row>
    <row r="17" spans="1:10" s="110" customFormat="1" ht="13.5" customHeight="1" x14ac:dyDescent="0.2">
      <c r="A17" s="118"/>
      <c r="B17" s="121" t="s">
        <v>110</v>
      </c>
      <c r="C17" s="113">
        <v>21.850045167118338</v>
      </c>
      <c r="D17" s="114">
        <v>6047</v>
      </c>
      <c r="E17" s="114">
        <v>6001</v>
      </c>
      <c r="F17" s="114">
        <v>5979</v>
      </c>
      <c r="G17" s="114">
        <v>5871</v>
      </c>
      <c r="H17" s="114">
        <v>5822</v>
      </c>
      <c r="I17" s="115">
        <v>225</v>
      </c>
      <c r="J17" s="116">
        <v>3.8646513225695638</v>
      </c>
    </row>
    <row r="18" spans="1:10" s="110" customFormat="1" ht="13.5" customHeight="1" x14ac:dyDescent="0.2">
      <c r="A18" s="120"/>
      <c r="B18" s="121" t="s">
        <v>111</v>
      </c>
      <c r="C18" s="113">
        <v>1.2682926829268293</v>
      </c>
      <c r="D18" s="114">
        <v>351</v>
      </c>
      <c r="E18" s="114">
        <v>341</v>
      </c>
      <c r="F18" s="114">
        <v>337</v>
      </c>
      <c r="G18" s="114">
        <v>319</v>
      </c>
      <c r="H18" s="114">
        <v>321</v>
      </c>
      <c r="I18" s="115">
        <v>30</v>
      </c>
      <c r="J18" s="116">
        <v>9.3457943925233646</v>
      </c>
    </row>
    <row r="19" spans="1:10" s="110" customFormat="1" ht="13.5" customHeight="1" x14ac:dyDescent="0.2">
      <c r="A19" s="120"/>
      <c r="B19" s="121" t="s">
        <v>112</v>
      </c>
      <c r="C19" s="113">
        <v>0.39747064137308041</v>
      </c>
      <c r="D19" s="114">
        <v>110</v>
      </c>
      <c r="E19" s="114">
        <v>93</v>
      </c>
      <c r="F19" s="114">
        <v>92</v>
      </c>
      <c r="G19" s="114">
        <v>81</v>
      </c>
      <c r="H19" s="114">
        <v>83</v>
      </c>
      <c r="I19" s="115">
        <v>27</v>
      </c>
      <c r="J19" s="116">
        <v>32.53012048192771</v>
      </c>
    </row>
    <row r="20" spans="1:10" s="110" customFormat="1" ht="13.5" customHeight="1" x14ac:dyDescent="0.2">
      <c r="A20" s="118" t="s">
        <v>113</v>
      </c>
      <c r="B20" s="122" t="s">
        <v>114</v>
      </c>
      <c r="C20" s="113">
        <v>69.864498644986455</v>
      </c>
      <c r="D20" s="114">
        <v>19335</v>
      </c>
      <c r="E20" s="114">
        <v>19610</v>
      </c>
      <c r="F20" s="114">
        <v>19916</v>
      </c>
      <c r="G20" s="114">
        <v>19487</v>
      </c>
      <c r="H20" s="114">
        <v>19560</v>
      </c>
      <c r="I20" s="115">
        <v>-225</v>
      </c>
      <c r="J20" s="116">
        <v>-1.1503067484662577</v>
      </c>
    </row>
    <row r="21" spans="1:10" s="110" customFormat="1" ht="13.5" customHeight="1" x14ac:dyDescent="0.2">
      <c r="A21" s="120"/>
      <c r="B21" s="122" t="s">
        <v>115</v>
      </c>
      <c r="C21" s="113">
        <v>30.135501355013549</v>
      </c>
      <c r="D21" s="114">
        <v>8340</v>
      </c>
      <c r="E21" s="114">
        <v>8237</v>
      </c>
      <c r="F21" s="114">
        <v>8227</v>
      </c>
      <c r="G21" s="114">
        <v>8172</v>
      </c>
      <c r="H21" s="114">
        <v>8162</v>
      </c>
      <c r="I21" s="115">
        <v>178</v>
      </c>
      <c r="J21" s="116">
        <v>2.1808380298946335</v>
      </c>
    </row>
    <row r="22" spans="1:10" s="110" customFormat="1" ht="13.5" customHeight="1" x14ac:dyDescent="0.2">
      <c r="A22" s="118" t="s">
        <v>113</v>
      </c>
      <c r="B22" s="122" t="s">
        <v>116</v>
      </c>
      <c r="C22" s="113">
        <v>81.629629629629633</v>
      </c>
      <c r="D22" s="114">
        <v>22591</v>
      </c>
      <c r="E22" s="114">
        <v>22800</v>
      </c>
      <c r="F22" s="114">
        <v>22988</v>
      </c>
      <c r="G22" s="114">
        <v>22455</v>
      </c>
      <c r="H22" s="114">
        <v>22668</v>
      </c>
      <c r="I22" s="115">
        <v>-77</v>
      </c>
      <c r="J22" s="116">
        <v>-0.33968590082936295</v>
      </c>
    </row>
    <row r="23" spans="1:10" s="110" customFormat="1" ht="13.5" customHeight="1" x14ac:dyDescent="0.2">
      <c r="A23" s="123"/>
      <c r="B23" s="124" t="s">
        <v>117</v>
      </c>
      <c r="C23" s="125">
        <v>18.33423667570009</v>
      </c>
      <c r="D23" s="114">
        <v>5074</v>
      </c>
      <c r="E23" s="114">
        <v>5037</v>
      </c>
      <c r="F23" s="114">
        <v>5144</v>
      </c>
      <c r="G23" s="114">
        <v>5187</v>
      </c>
      <c r="H23" s="114">
        <v>5038</v>
      </c>
      <c r="I23" s="115">
        <v>36</v>
      </c>
      <c r="J23" s="116">
        <v>0.71456927352123856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8914</v>
      </c>
      <c r="E26" s="114">
        <v>9122</v>
      </c>
      <c r="F26" s="114">
        <v>9139</v>
      </c>
      <c r="G26" s="114">
        <v>9254</v>
      </c>
      <c r="H26" s="140">
        <v>9004</v>
      </c>
      <c r="I26" s="115">
        <v>-90</v>
      </c>
      <c r="J26" s="116">
        <v>-0.99955575299866728</v>
      </c>
    </row>
    <row r="27" spans="1:10" s="110" customFormat="1" ht="13.5" customHeight="1" x14ac:dyDescent="0.2">
      <c r="A27" s="118" t="s">
        <v>105</v>
      </c>
      <c r="B27" s="119" t="s">
        <v>106</v>
      </c>
      <c r="C27" s="113">
        <v>41.092663226385461</v>
      </c>
      <c r="D27" s="115">
        <v>3663</v>
      </c>
      <c r="E27" s="114">
        <v>3635</v>
      </c>
      <c r="F27" s="114">
        <v>3646</v>
      </c>
      <c r="G27" s="114">
        <v>3733</v>
      </c>
      <c r="H27" s="140">
        <v>3610</v>
      </c>
      <c r="I27" s="115">
        <v>53</v>
      </c>
      <c r="J27" s="116">
        <v>1.4681440443213296</v>
      </c>
    </row>
    <row r="28" spans="1:10" s="110" customFormat="1" ht="13.5" customHeight="1" x14ac:dyDescent="0.2">
      <c r="A28" s="120"/>
      <c r="B28" s="119" t="s">
        <v>107</v>
      </c>
      <c r="C28" s="113">
        <v>58.907336773614539</v>
      </c>
      <c r="D28" s="115">
        <v>5251</v>
      </c>
      <c r="E28" s="114">
        <v>5487</v>
      </c>
      <c r="F28" s="114">
        <v>5493</v>
      </c>
      <c r="G28" s="114">
        <v>5521</v>
      </c>
      <c r="H28" s="140">
        <v>5394</v>
      </c>
      <c r="I28" s="115">
        <v>-143</v>
      </c>
      <c r="J28" s="116">
        <v>-2.6510938079347421</v>
      </c>
    </row>
    <row r="29" spans="1:10" s="110" customFormat="1" ht="13.5" customHeight="1" x14ac:dyDescent="0.2">
      <c r="A29" s="118" t="s">
        <v>105</v>
      </c>
      <c r="B29" s="121" t="s">
        <v>108</v>
      </c>
      <c r="C29" s="113">
        <v>14.965223244334755</v>
      </c>
      <c r="D29" s="115">
        <v>1334</v>
      </c>
      <c r="E29" s="114">
        <v>1370</v>
      </c>
      <c r="F29" s="114">
        <v>1401</v>
      </c>
      <c r="G29" s="114">
        <v>1454</v>
      </c>
      <c r="H29" s="140">
        <v>1360</v>
      </c>
      <c r="I29" s="115">
        <v>-26</v>
      </c>
      <c r="J29" s="116">
        <v>-1.911764705882353</v>
      </c>
    </row>
    <row r="30" spans="1:10" s="110" customFormat="1" ht="13.5" customHeight="1" x14ac:dyDescent="0.2">
      <c r="A30" s="118"/>
      <c r="B30" s="121" t="s">
        <v>109</v>
      </c>
      <c r="C30" s="113">
        <v>49.394211352927975</v>
      </c>
      <c r="D30" s="115">
        <v>4403</v>
      </c>
      <c r="E30" s="114">
        <v>4544</v>
      </c>
      <c r="F30" s="114">
        <v>4549</v>
      </c>
      <c r="G30" s="114">
        <v>4633</v>
      </c>
      <c r="H30" s="140">
        <v>4540</v>
      </c>
      <c r="I30" s="115">
        <v>-137</v>
      </c>
      <c r="J30" s="116">
        <v>-3.0176211453744495</v>
      </c>
    </row>
    <row r="31" spans="1:10" s="110" customFormat="1" ht="13.5" customHeight="1" x14ac:dyDescent="0.2">
      <c r="A31" s="118"/>
      <c r="B31" s="121" t="s">
        <v>110</v>
      </c>
      <c r="C31" s="113">
        <v>19.183307157280684</v>
      </c>
      <c r="D31" s="115">
        <v>1710</v>
      </c>
      <c r="E31" s="114">
        <v>1716</v>
      </c>
      <c r="F31" s="114">
        <v>1724</v>
      </c>
      <c r="G31" s="114">
        <v>1722</v>
      </c>
      <c r="H31" s="140">
        <v>1697</v>
      </c>
      <c r="I31" s="115">
        <v>13</v>
      </c>
      <c r="J31" s="116">
        <v>0.76605774896876844</v>
      </c>
    </row>
    <row r="32" spans="1:10" s="110" customFormat="1" ht="13.5" customHeight="1" x14ac:dyDescent="0.2">
      <c r="A32" s="120"/>
      <c r="B32" s="121" t="s">
        <v>111</v>
      </c>
      <c r="C32" s="113">
        <v>16.457258245456586</v>
      </c>
      <c r="D32" s="115">
        <v>1467</v>
      </c>
      <c r="E32" s="114">
        <v>1492</v>
      </c>
      <c r="F32" s="114">
        <v>1465</v>
      </c>
      <c r="G32" s="114">
        <v>1445</v>
      </c>
      <c r="H32" s="140">
        <v>1407</v>
      </c>
      <c r="I32" s="115">
        <v>60</v>
      </c>
      <c r="J32" s="116">
        <v>4.2643923240938166</v>
      </c>
    </row>
    <row r="33" spans="1:10" s="110" customFormat="1" ht="13.5" customHeight="1" x14ac:dyDescent="0.2">
      <c r="A33" s="120"/>
      <c r="B33" s="121" t="s">
        <v>112</v>
      </c>
      <c r="C33" s="113">
        <v>1.5369082342382769</v>
      </c>
      <c r="D33" s="115">
        <v>137</v>
      </c>
      <c r="E33" s="114">
        <v>134</v>
      </c>
      <c r="F33" s="114">
        <v>134</v>
      </c>
      <c r="G33" s="114">
        <v>113</v>
      </c>
      <c r="H33" s="140">
        <v>108</v>
      </c>
      <c r="I33" s="115">
        <v>29</v>
      </c>
      <c r="J33" s="116">
        <v>26.851851851851851</v>
      </c>
    </row>
    <row r="34" spans="1:10" s="110" customFormat="1" ht="13.5" customHeight="1" x14ac:dyDescent="0.2">
      <c r="A34" s="118" t="s">
        <v>113</v>
      </c>
      <c r="B34" s="122" t="s">
        <v>116</v>
      </c>
      <c r="C34" s="113">
        <v>82.106798294817139</v>
      </c>
      <c r="D34" s="115">
        <v>7319</v>
      </c>
      <c r="E34" s="114">
        <v>7534</v>
      </c>
      <c r="F34" s="114">
        <v>7574</v>
      </c>
      <c r="G34" s="114">
        <v>7656</v>
      </c>
      <c r="H34" s="140">
        <v>7473</v>
      </c>
      <c r="I34" s="115">
        <v>-154</v>
      </c>
      <c r="J34" s="116">
        <v>-2.0607520406797804</v>
      </c>
    </row>
    <row r="35" spans="1:10" s="110" customFormat="1" ht="13.5" customHeight="1" x14ac:dyDescent="0.2">
      <c r="A35" s="118"/>
      <c r="B35" s="119" t="s">
        <v>117</v>
      </c>
      <c r="C35" s="113">
        <v>17.736145389275297</v>
      </c>
      <c r="D35" s="115">
        <v>1581</v>
      </c>
      <c r="E35" s="114">
        <v>1570</v>
      </c>
      <c r="F35" s="114">
        <v>1552</v>
      </c>
      <c r="G35" s="114">
        <v>1581</v>
      </c>
      <c r="H35" s="140">
        <v>1512</v>
      </c>
      <c r="I35" s="115">
        <v>69</v>
      </c>
      <c r="J35" s="116">
        <v>4.5634920634920633</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5253</v>
      </c>
      <c r="E37" s="114">
        <v>5359</v>
      </c>
      <c r="F37" s="114">
        <v>5376</v>
      </c>
      <c r="G37" s="114">
        <v>5547</v>
      </c>
      <c r="H37" s="140">
        <v>5378</v>
      </c>
      <c r="I37" s="115">
        <v>-125</v>
      </c>
      <c r="J37" s="116">
        <v>-2.3242841204908888</v>
      </c>
    </row>
    <row r="38" spans="1:10" s="110" customFormat="1" ht="13.5" customHeight="1" x14ac:dyDescent="0.2">
      <c r="A38" s="118" t="s">
        <v>105</v>
      </c>
      <c r="B38" s="119" t="s">
        <v>106</v>
      </c>
      <c r="C38" s="113">
        <v>36.588616028935846</v>
      </c>
      <c r="D38" s="115">
        <v>1922</v>
      </c>
      <c r="E38" s="114">
        <v>1861</v>
      </c>
      <c r="F38" s="114">
        <v>1868</v>
      </c>
      <c r="G38" s="114">
        <v>1954</v>
      </c>
      <c r="H38" s="140">
        <v>1873</v>
      </c>
      <c r="I38" s="115">
        <v>49</v>
      </c>
      <c r="J38" s="116">
        <v>2.6161238654564869</v>
      </c>
    </row>
    <row r="39" spans="1:10" s="110" customFormat="1" ht="13.5" customHeight="1" x14ac:dyDescent="0.2">
      <c r="A39" s="120"/>
      <c r="B39" s="119" t="s">
        <v>107</v>
      </c>
      <c r="C39" s="113">
        <v>63.411383971064154</v>
      </c>
      <c r="D39" s="115">
        <v>3331</v>
      </c>
      <c r="E39" s="114">
        <v>3498</v>
      </c>
      <c r="F39" s="114">
        <v>3508</v>
      </c>
      <c r="G39" s="114">
        <v>3593</v>
      </c>
      <c r="H39" s="140">
        <v>3505</v>
      </c>
      <c r="I39" s="115">
        <v>-174</v>
      </c>
      <c r="J39" s="116">
        <v>-4.9643366619115552</v>
      </c>
    </row>
    <row r="40" spans="1:10" s="110" customFormat="1" ht="13.5" customHeight="1" x14ac:dyDescent="0.2">
      <c r="A40" s="118" t="s">
        <v>105</v>
      </c>
      <c r="B40" s="121" t="s">
        <v>108</v>
      </c>
      <c r="C40" s="113">
        <v>17.608985341709499</v>
      </c>
      <c r="D40" s="115">
        <v>925</v>
      </c>
      <c r="E40" s="114">
        <v>934</v>
      </c>
      <c r="F40" s="114">
        <v>946</v>
      </c>
      <c r="G40" s="114">
        <v>1037</v>
      </c>
      <c r="H40" s="140">
        <v>929</v>
      </c>
      <c r="I40" s="115">
        <v>-4</v>
      </c>
      <c r="J40" s="116">
        <v>-0.43057050592034446</v>
      </c>
    </row>
    <row r="41" spans="1:10" s="110" customFormat="1" ht="13.5" customHeight="1" x14ac:dyDescent="0.2">
      <c r="A41" s="118"/>
      <c r="B41" s="121" t="s">
        <v>109</v>
      </c>
      <c r="C41" s="113">
        <v>35.065676756139347</v>
      </c>
      <c r="D41" s="115">
        <v>1842</v>
      </c>
      <c r="E41" s="114">
        <v>1918</v>
      </c>
      <c r="F41" s="114">
        <v>1934</v>
      </c>
      <c r="G41" s="114">
        <v>2023</v>
      </c>
      <c r="H41" s="140">
        <v>2009</v>
      </c>
      <c r="I41" s="115">
        <v>-167</v>
      </c>
      <c r="J41" s="116">
        <v>-8.3125933300149324</v>
      </c>
    </row>
    <row r="42" spans="1:10" s="110" customFormat="1" ht="13.5" customHeight="1" x14ac:dyDescent="0.2">
      <c r="A42" s="118"/>
      <c r="B42" s="121" t="s">
        <v>110</v>
      </c>
      <c r="C42" s="113">
        <v>19.969541214544069</v>
      </c>
      <c r="D42" s="115">
        <v>1049</v>
      </c>
      <c r="E42" s="114">
        <v>1045</v>
      </c>
      <c r="F42" s="114">
        <v>1059</v>
      </c>
      <c r="G42" s="114">
        <v>1067</v>
      </c>
      <c r="H42" s="140">
        <v>1058</v>
      </c>
      <c r="I42" s="115">
        <v>-9</v>
      </c>
      <c r="J42" s="116">
        <v>-0.85066162570888471</v>
      </c>
    </row>
    <row r="43" spans="1:10" s="110" customFormat="1" ht="13.5" customHeight="1" x14ac:dyDescent="0.2">
      <c r="A43" s="120"/>
      <c r="B43" s="121" t="s">
        <v>111</v>
      </c>
      <c r="C43" s="113">
        <v>27.355796687607082</v>
      </c>
      <c r="D43" s="115">
        <v>1437</v>
      </c>
      <c r="E43" s="114">
        <v>1462</v>
      </c>
      <c r="F43" s="114">
        <v>1437</v>
      </c>
      <c r="G43" s="114">
        <v>1420</v>
      </c>
      <c r="H43" s="140">
        <v>1382</v>
      </c>
      <c r="I43" s="115">
        <v>55</v>
      </c>
      <c r="J43" s="116">
        <v>3.9797395079594788</v>
      </c>
    </row>
    <row r="44" spans="1:10" s="110" customFormat="1" ht="13.5" customHeight="1" x14ac:dyDescent="0.2">
      <c r="A44" s="120"/>
      <c r="B44" s="121" t="s">
        <v>112</v>
      </c>
      <c r="C44" s="113">
        <v>2.3795926137445269</v>
      </c>
      <c r="D44" s="115">
        <v>125</v>
      </c>
      <c r="E44" s="114">
        <v>124</v>
      </c>
      <c r="F44" s="114">
        <v>125</v>
      </c>
      <c r="G44" s="114">
        <v>104</v>
      </c>
      <c r="H44" s="140">
        <v>101</v>
      </c>
      <c r="I44" s="115">
        <v>24</v>
      </c>
      <c r="J44" s="116">
        <v>23.762376237623762</v>
      </c>
    </row>
    <row r="45" spans="1:10" s="110" customFormat="1" ht="13.5" customHeight="1" x14ac:dyDescent="0.2">
      <c r="A45" s="118" t="s">
        <v>113</v>
      </c>
      <c r="B45" s="122" t="s">
        <v>116</v>
      </c>
      <c r="C45" s="113">
        <v>82.8669331810394</v>
      </c>
      <c r="D45" s="115">
        <v>4353</v>
      </c>
      <c r="E45" s="114">
        <v>4462</v>
      </c>
      <c r="F45" s="114">
        <v>4486</v>
      </c>
      <c r="G45" s="114">
        <v>4619</v>
      </c>
      <c r="H45" s="140">
        <v>4460</v>
      </c>
      <c r="I45" s="115">
        <v>-107</v>
      </c>
      <c r="J45" s="116">
        <v>-2.399103139013453</v>
      </c>
    </row>
    <row r="46" spans="1:10" s="110" customFormat="1" ht="13.5" customHeight="1" x14ac:dyDescent="0.2">
      <c r="A46" s="118"/>
      <c r="B46" s="119" t="s">
        <v>117</v>
      </c>
      <c r="C46" s="113">
        <v>16.885589187131163</v>
      </c>
      <c r="D46" s="115">
        <v>887</v>
      </c>
      <c r="E46" s="114">
        <v>880</v>
      </c>
      <c r="F46" s="114">
        <v>878</v>
      </c>
      <c r="G46" s="114">
        <v>912</v>
      </c>
      <c r="H46" s="140">
        <v>900</v>
      </c>
      <c r="I46" s="115">
        <v>-13</v>
      </c>
      <c r="J46" s="116">
        <v>-1.4444444444444444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3661</v>
      </c>
      <c r="E48" s="114">
        <v>3763</v>
      </c>
      <c r="F48" s="114">
        <v>3763</v>
      </c>
      <c r="G48" s="114">
        <v>3707</v>
      </c>
      <c r="H48" s="140">
        <v>3626</v>
      </c>
      <c r="I48" s="115">
        <v>35</v>
      </c>
      <c r="J48" s="116">
        <v>0.96525096525096521</v>
      </c>
    </row>
    <row r="49" spans="1:12" s="110" customFormat="1" ht="13.5" customHeight="1" x14ac:dyDescent="0.2">
      <c r="A49" s="118" t="s">
        <v>105</v>
      </c>
      <c r="B49" s="119" t="s">
        <v>106</v>
      </c>
      <c r="C49" s="113">
        <v>47.555312756077576</v>
      </c>
      <c r="D49" s="115">
        <v>1741</v>
      </c>
      <c r="E49" s="114">
        <v>1774</v>
      </c>
      <c r="F49" s="114">
        <v>1778</v>
      </c>
      <c r="G49" s="114">
        <v>1779</v>
      </c>
      <c r="H49" s="140">
        <v>1737</v>
      </c>
      <c r="I49" s="115">
        <v>4</v>
      </c>
      <c r="J49" s="116">
        <v>0.23028209556706966</v>
      </c>
    </row>
    <row r="50" spans="1:12" s="110" customFormat="1" ht="13.5" customHeight="1" x14ac:dyDescent="0.2">
      <c r="A50" s="120"/>
      <c r="B50" s="119" t="s">
        <v>107</v>
      </c>
      <c r="C50" s="113">
        <v>52.444687243922424</v>
      </c>
      <c r="D50" s="115">
        <v>1920</v>
      </c>
      <c r="E50" s="114">
        <v>1989</v>
      </c>
      <c r="F50" s="114">
        <v>1985</v>
      </c>
      <c r="G50" s="114">
        <v>1928</v>
      </c>
      <c r="H50" s="140">
        <v>1889</v>
      </c>
      <c r="I50" s="115">
        <v>31</v>
      </c>
      <c r="J50" s="116">
        <v>1.6410799364743249</v>
      </c>
    </row>
    <row r="51" spans="1:12" s="110" customFormat="1" ht="13.5" customHeight="1" x14ac:dyDescent="0.2">
      <c r="A51" s="118" t="s">
        <v>105</v>
      </c>
      <c r="B51" s="121" t="s">
        <v>108</v>
      </c>
      <c r="C51" s="113">
        <v>11.171810980606391</v>
      </c>
      <c r="D51" s="115">
        <v>409</v>
      </c>
      <c r="E51" s="114">
        <v>436</v>
      </c>
      <c r="F51" s="114">
        <v>455</v>
      </c>
      <c r="G51" s="114">
        <v>417</v>
      </c>
      <c r="H51" s="140">
        <v>431</v>
      </c>
      <c r="I51" s="115">
        <v>-22</v>
      </c>
      <c r="J51" s="116">
        <v>-5.1044083526682131</v>
      </c>
    </row>
    <row r="52" spans="1:12" s="110" customFormat="1" ht="13.5" customHeight="1" x14ac:dyDescent="0.2">
      <c r="A52" s="118"/>
      <c r="B52" s="121" t="s">
        <v>109</v>
      </c>
      <c r="C52" s="113">
        <v>69.953564599836113</v>
      </c>
      <c r="D52" s="115">
        <v>2561</v>
      </c>
      <c r="E52" s="114">
        <v>2626</v>
      </c>
      <c r="F52" s="114">
        <v>2615</v>
      </c>
      <c r="G52" s="114">
        <v>2610</v>
      </c>
      <c r="H52" s="140">
        <v>2531</v>
      </c>
      <c r="I52" s="115">
        <v>30</v>
      </c>
      <c r="J52" s="116">
        <v>1.1853022520742789</v>
      </c>
    </row>
    <row r="53" spans="1:12" s="110" customFormat="1" ht="13.5" customHeight="1" x14ac:dyDescent="0.2">
      <c r="A53" s="118"/>
      <c r="B53" s="121" t="s">
        <v>110</v>
      </c>
      <c r="C53" s="113">
        <v>18.055176181371209</v>
      </c>
      <c r="D53" s="115">
        <v>661</v>
      </c>
      <c r="E53" s="114">
        <v>671</v>
      </c>
      <c r="F53" s="114">
        <v>665</v>
      </c>
      <c r="G53" s="114">
        <v>655</v>
      </c>
      <c r="H53" s="140">
        <v>639</v>
      </c>
      <c r="I53" s="115">
        <v>22</v>
      </c>
      <c r="J53" s="116">
        <v>3.4428794992175273</v>
      </c>
    </row>
    <row r="54" spans="1:12" s="110" customFormat="1" ht="13.5" customHeight="1" x14ac:dyDescent="0.2">
      <c r="A54" s="120"/>
      <c r="B54" s="121" t="s">
        <v>111</v>
      </c>
      <c r="C54" s="113">
        <v>0.81944823818628787</v>
      </c>
      <c r="D54" s="115">
        <v>30</v>
      </c>
      <c r="E54" s="114">
        <v>30</v>
      </c>
      <c r="F54" s="114">
        <v>28</v>
      </c>
      <c r="G54" s="114">
        <v>25</v>
      </c>
      <c r="H54" s="140">
        <v>25</v>
      </c>
      <c r="I54" s="115">
        <v>5</v>
      </c>
      <c r="J54" s="116">
        <v>20</v>
      </c>
    </row>
    <row r="55" spans="1:12" s="110" customFormat="1" ht="13.5" customHeight="1" x14ac:dyDescent="0.2">
      <c r="A55" s="120"/>
      <c r="B55" s="121" t="s">
        <v>112</v>
      </c>
      <c r="C55" s="113">
        <v>0.32777929527451516</v>
      </c>
      <c r="D55" s="115">
        <v>12</v>
      </c>
      <c r="E55" s="114">
        <v>10</v>
      </c>
      <c r="F55" s="114">
        <v>9</v>
      </c>
      <c r="G55" s="114">
        <v>9</v>
      </c>
      <c r="H55" s="140">
        <v>7</v>
      </c>
      <c r="I55" s="115">
        <v>5</v>
      </c>
      <c r="J55" s="116">
        <v>71.428571428571431</v>
      </c>
    </row>
    <row r="56" spans="1:12" s="110" customFormat="1" ht="13.5" customHeight="1" x14ac:dyDescent="0.2">
      <c r="A56" s="118" t="s">
        <v>113</v>
      </c>
      <c r="B56" s="122" t="s">
        <v>116</v>
      </c>
      <c r="C56" s="113">
        <v>81.016115815351</v>
      </c>
      <c r="D56" s="115">
        <v>2966</v>
      </c>
      <c r="E56" s="114">
        <v>3072</v>
      </c>
      <c r="F56" s="114">
        <v>3088</v>
      </c>
      <c r="G56" s="114">
        <v>3037</v>
      </c>
      <c r="H56" s="140">
        <v>3013</v>
      </c>
      <c r="I56" s="115">
        <v>-47</v>
      </c>
      <c r="J56" s="116">
        <v>-1.5599070693660804</v>
      </c>
    </row>
    <row r="57" spans="1:12" s="110" customFormat="1" ht="13.5" customHeight="1" x14ac:dyDescent="0.2">
      <c r="A57" s="142"/>
      <c r="B57" s="124" t="s">
        <v>117</v>
      </c>
      <c r="C57" s="125">
        <v>18.956569243376126</v>
      </c>
      <c r="D57" s="143">
        <v>694</v>
      </c>
      <c r="E57" s="144">
        <v>690</v>
      </c>
      <c r="F57" s="144">
        <v>674</v>
      </c>
      <c r="G57" s="144">
        <v>669</v>
      </c>
      <c r="H57" s="145">
        <v>612</v>
      </c>
      <c r="I57" s="143">
        <v>82</v>
      </c>
      <c r="J57" s="146">
        <v>13.398692810457517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27675</v>
      </c>
      <c r="E12" s="236">
        <v>27847</v>
      </c>
      <c r="F12" s="114">
        <v>28143</v>
      </c>
      <c r="G12" s="114">
        <v>27659</v>
      </c>
      <c r="H12" s="140">
        <v>27722</v>
      </c>
      <c r="I12" s="115">
        <v>-47</v>
      </c>
      <c r="J12" s="116">
        <v>-0.16954043719789336</v>
      </c>
    </row>
    <row r="13" spans="1:15" s="110" customFormat="1" ht="12" customHeight="1" x14ac:dyDescent="0.2">
      <c r="A13" s="118" t="s">
        <v>105</v>
      </c>
      <c r="B13" s="119" t="s">
        <v>106</v>
      </c>
      <c r="C13" s="113">
        <v>53.990966576332433</v>
      </c>
      <c r="D13" s="115">
        <v>14942</v>
      </c>
      <c r="E13" s="114">
        <v>15058</v>
      </c>
      <c r="F13" s="114">
        <v>15319</v>
      </c>
      <c r="G13" s="114">
        <v>15109</v>
      </c>
      <c r="H13" s="140">
        <v>15088</v>
      </c>
      <c r="I13" s="115">
        <v>-146</v>
      </c>
      <c r="J13" s="116">
        <v>-0.96765641569459171</v>
      </c>
    </row>
    <row r="14" spans="1:15" s="110" customFormat="1" ht="12" customHeight="1" x14ac:dyDescent="0.2">
      <c r="A14" s="118"/>
      <c r="B14" s="119" t="s">
        <v>107</v>
      </c>
      <c r="C14" s="113">
        <v>46.009033423667567</v>
      </c>
      <c r="D14" s="115">
        <v>12733</v>
      </c>
      <c r="E14" s="114">
        <v>12789</v>
      </c>
      <c r="F14" s="114">
        <v>12824</v>
      </c>
      <c r="G14" s="114">
        <v>12550</v>
      </c>
      <c r="H14" s="140">
        <v>12634</v>
      </c>
      <c r="I14" s="115">
        <v>99</v>
      </c>
      <c r="J14" s="116">
        <v>0.78359981003640966</v>
      </c>
    </row>
    <row r="15" spans="1:15" s="110" customFormat="1" ht="12" customHeight="1" x14ac:dyDescent="0.2">
      <c r="A15" s="118" t="s">
        <v>105</v>
      </c>
      <c r="B15" s="121" t="s">
        <v>108</v>
      </c>
      <c r="C15" s="113">
        <v>11.710930442637761</v>
      </c>
      <c r="D15" s="115">
        <v>3241</v>
      </c>
      <c r="E15" s="114">
        <v>3397</v>
      </c>
      <c r="F15" s="114">
        <v>3502</v>
      </c>
      <c r="G15" s="114">
        <v>3151</v>
      </c>
      <c r="H15" s="140">
        <v>3250</v>
      </c>
      <c r="I15" s="115">
        <v>-9</v>
      </c>
      <c r="J15" s="116">
        <v>-0.27692307692307694</v>
      </c>
    </row>
    <row r="16" spans="1:15" s="110" customFormat="1" ht="12" customHeight="1" x14ac:dyDescent="0.2">
      <c r="A16" s="118"/>
      <c r="B16" s="121" t="s">
        <v>109</v>
      </c>
      <c r="C16" s="113">
        <v>65.170731707317074</v>
      </c>
      <c r="D16" s="115">
        <v>18036</v>
      </c>
      <c r="E16" s="114">
        <v>18108</v>
      </c>
      <c r="F16" s="114">
        <v>18325</v>
      </c>
      <c r="G16" s="114">
        <v>18318</v>
      </c>
      <c r="H16" s="140">
        <v>18329</v>
      </c>
      <c r="I16" s="115">
        <v>-293</v>
      </c>
      <c r="J16" s="116">
        <v>-1.5985596595558951</v>
      </c>
    </row>
    <row r="17" spans="1:10" s="110" customFormat="1" ht="12" customHeight="1" x14ac:dyDescent="0.2">
      <c r="A17" s="118"/>
      <c r="B17" s="121" t="s">
        <v>110</v>
      </c>
      <c r="C17" s="113">
        <v>21.850045167118338</v>
      </c>
      <c r="D17" s="115">
        <v>6047</v>
      </c>
      <c r="E17" s="114">
        <v>6001</v>
      </c>
      <c r="F17" s="114">
        <v>5979</v>
      </c>
      <c r="G17" s="114">
        <v>5871</v>
      </c>
      <c r="H17" s="140">
        <v>5822</v>
      </c>
      <c r="I17" s="115">
        <v>225</v>
      </c>
      <c r="J17" s="116">
        <v>3.8646513225695638</v>
      </c>
    </row>
    <row r="18" spans="1:10" s="110" customFormat="1" ht="12" customHeight="1" x14ac:dyDescent="0.2">
      <c r="A18" s="120"/>
      <c r="B18" s="121" t="s">
        <v>111</v>
      </c>
      <c r="C18" s="113">
        <v>1.2682926829268293</v>
      </c>
      <c r="D18" s="115">
        <v>351</v>
      </c>
      <c r="E18" s="114">
        <v>341</v>
      </c>
      <c r="F18" s="114">
        <v>337</v>
      </c>
      <c r="G18" s="114">
        <v>319</v>
      </c>
      <c r="H18" s="140">
        <v>321</v>
      </c>
      <c r="I18" s="115">
        <v>30</v>
      </c>
      <c r="J18" s="116">
        <v>9.3457943925233646</v>
      </c>
    </row>
    <row r="19" spans="1:10" s="110" customFormat="1" ht="12" customHeight="1" x14ac:dyDescent="0.2">
      <c r="A19" s="120"/>
      <c r="B19" s="121" t="s">
        <v>112</v>
      </c>
      <c r="C19" s="113">
        <v>0.39747064137308041</v>
      </c>
      <c r="D19" s="115">
        <v>110</v>
      </c>
      <c r="E19" s="114">
        <v>93</v>
      </c>
      <c r="F19" s="114">
        <v>92</v>
      </c>
      <c r="G19" s="114">
        <v>81</v>
      </c>
      <c r="H19" s="140">
        <v>83</v>
      </c>
      <c r="I19" s="115">
        <v>27</v>
      </c>
      <c r="J19" s="116">
        <v>32.53012048192771</v>
      </c>
    </row>
    <row r="20" spans="1:10" s="110" customFormat="1" ht="12" customHeight="1" x14ac:dyDescent="0.2">
      <c r="A20" s="118" t="s">
        <v>113</v>
      </c>
      <c r="B20" s="119" t="s">
        <v>181</v>
      </c>
      <c r="C20" s="113">
        <v>69.864498644986455</v>
      </c>
      <c r="D20" s="115">
        <v>19335</v>
      </c>
      <c r="E20" s="114">
        <v>19610</v>
      </c>
      <c r="F20" s="114">
        <v>19916</v>
      </c>
      <c r="G20" s="114">
        <v>19487</v>
      </c>
      <c r="H20" s="140">
        <v>19560</v>
      </c>
      <c r="I20" s="115">
        <v>-225</v>
      </c>
      <c r="J20" s="116">
        <v>-1.1503067484662577</v>
      </c>
    </row>
    <row r="21" spans="1:10" s="110" customFormat="1" ht="12" customHeight="1" x14ac:dyDescent="0.2">
      <c r="A21" s="118"/>
      <c r="B21" s="119" t="s">
        <v>182</v>
      </c>
      <c r="C21" s="113">
        <v>30.135501355013549</v>
      </c>
      <c r="D21" s="115">
        <v>8340</v>
      </c>
      <c r="E21" s="114">
        <v>8237</v>
      </c>
      <c r="F21" s="114">
        <v>8227</v>
      </c>
      <c r="G21" s="114">
        <v>8172</v>
      </c>
      <c r="H21" s="140">
        <v>8162</v>
      </c>
      <c r="I21" s="115">
        <v>178</v>
      </c>
      <c r="J21" s="116">
        <v>2.1808380298946335</v>
      </c>
    </row>
    <row r="22" spans="1:10" s="110" customFormat="1" ht="12" customHeight="1" x14ac:dyDescent="0.2">
      <c r="A22" s="118" t="s">
        <v>113</v>
      </c>
      <c r="B22" s="119" t="s">
        <v>116</v>
      </c>
      <c r="C22" s="113">
        <v>81.629629629629633</v>
      </c>
      <c r="D22" s="115">
        <v>22591</v>
      </c>
      <c r="E22" s="114">
        <v>22800</v>
      </c>
      <c r="F22" s="114">
        <v>22988</v>
      </c>
      <c r="G22" s="114">
        <v>22455</v>
      </c>
      <c r="H22" s="140">
        <v>22668</v>
      </c>
      <c r="I22" s="115">
        <v>-77</v>
      </c>
      <c r="J22" s="116">
        <v>-0.33968590082936295</v>
      </c>
    </row>
    <row r="23" spans="1:10" s="110" customFormat="1" ht="12" customHeight="1" x14ac:dyDescent="0.2">
      <c r="A23" s="118"/>
      <c r="B23" s="119" t="s">
        <v>117</v>
      </c>
      <c r="C23" s="113">
        <v>18.33423667570009</v>
      </c>
      <c r="D23" s="115">
        <v>5074</v>
      </c>
      <c r="E23" s="114">
        <v>5037</v>
      </c>
      <c r="F23" s="114">
        <v>5144</v>
      </c>
      <c r="G23" s="114">
        <v>5187</v>
      </c>
      <c r="H23" s="140">
        <v>5038</v>
      </c>
      <c r="I23" s="115">
        <v>36</v>
      </c>
      <c r="J23" s="116">
        <v>0.71456927352123856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37533</v>
      </c>
      <c r="E64" s="236">
        <v>37692</v>
      </c>
      <c r="F64" s="236">
        <v>38065</v>
      </c>
      <c r="G64" s="236">
        <v>37482</v>
      </c>
      <c r="H64" s="140">
        <v>37535</v>
      </c>
      <c r="I64" s="115">
        <v>-2</v>
      </c>
      <c r="J64" s="116">
        <v>-5.3283601971493271E-3</v>
      </c>
    </row>
    <row r="65" spans="1:12" s="110" customFormat="1" ht="12" customHeight="1" x14ac:dyDescent="0.2">
      <c r="A65" s="118" t="s">
        <v>105</v>
      </c>
      <c r="B65" s="119" t="s">
        <v>106</v>
      </c>
      <c r="C65" s="113">
        <v>54.90901340153998</v>
      </c>
      <c r="D65" s="235">
        <v>20609</v>
      </c>
      <c r="E65" s="236">
        <v>20718</v>
      </c>
      <c r="F65" s="236">
        <v>20996</v>
      </c>
      <c r="G65" s="236">
        <v>20700</v>
      </c>
      <c r="H65" s="140">
        <v>20706</v>
      </c>
      <c r="I65" s="115">
        <v>-97</v>
      </c>
      <c r="J65" s="116">
        <v>-0.46846324736791267</v>
      </c>
    </row>
    <row r="66" spans="1:12" s="110" customFormat="1" ht="12" customHeight="1" x14ac:dyDescent="0.2">
      <c r="A66" s="118"/>
      <c r="B66" s="119" t="s">
        <v>107</v>
      </c>
      <c r="C66" s="113">
        <v>45.09098659846002</v>
      </c>
      <c r="D66" s="235">
        <v>16924</v>
      </c>
      <c r="E66" s="236">
        <v>16974</v>
      </c>
      <c r="F66" s="236">
        <v>17069</v>
      </c>
      <c r="G66" s="236">
        <v>16782</v>
      </c>
      <c r="H66" s="140">
        <v>16829</v>
      </c>
      <c r="I66" s="115">
        <v>95</v>
      </c>
      <c r="J66" s="116">
        <v>0.56450175292649596</v>
      </c>
    </row>
    <row r="67" spans="1:12" s="110" customFormat="1" ht="12" customHeight="1" x14ac:dyDescent="0.2">
      <c r="A67" s="118" t="s">
        <v>105</v>
      </c>
      <c r="B67" s="121" t="s">
        <v>108</v>
      </c>
      <c r="C67" s="113">
        <v>11.051607918365171</v>
      </c>
      <c r="D67" s="235">
        <v>4148</v>
      </c>
      <c r="E67" s="236">
        <v>4298</v>
      </c>
      <c r="F67" s="236">
        <v>4497</v>
      </c>
      <c r="G67" s="236">
        <v>4145</v>
      </c>
      <c r="H67" s="140">
        <v>4331</v>
      </c>
      <c r="I67" s="115">
        <v>-183</v>
      </c>
      <c r="J67" s="116">
        <v>-4.225352112676056</v>
      </c>
    </row>
    <row r="68" spans="1:12" s="110" customFormat="1" ht="12" customHeight="1" x14ac:dyDescent="0.2">
      <c r="A68" s="118"/>
      <c r="B68" s="121" t="s">
        <v>109</v>
      </c>
      <c r="C68" s="113">
        <v>65.851384115311859</v>
      </c>
      <c r="D68" s="235">
        <v>24716</v>
      </c>
      <c r="E68" s="236">
        <v>24787</v>
      </c>
      <c r="F68" s="236">
        <v>24988</v>
      </c>
      <c r="G68" s="236">
        <v>24902</v>
      </c>
      <c r="H68" s="140">
        <v>24841</v>
      </c>
      <c r="I68" s="115">
        <v>-125</v>
      </c>
      <c r="J68" s="116">
        <v>-0.50320035425304943</v>
      </c>
    </row>
    <row r="69" spans="1:12" s="110" customFormat="1" ht="12" customHeight="1" x14ac:dyDescent="0.2">
      <c r="A69" s="118"/>
      <c r="B69" s="121" t="s">
        <v>110</v>
      </c>
      <c r="C69" s="113">
        <v>21.868755495164255</v>
      </c>
      <c r="D69" s="235">
        <v>8208</v>
      </c>
      <c r="E69" s="236">
        <v>8142</v>
      </c>
      <c r="F69" s="236">
        <v>8133</v>
      </c>
      <c r="G69" s="236">
        <v>8016</v>
      </c>
      <c r="H69" s="140">
        <v>7945</v>
      </c>
      <c r="I69" s="115">
        <v>263</v>
      </c>
      <c r="J69" s="116">
        <v>3.3102580239144115</v>
      </c>
    </row>
    <row r="70" spans="1:12" s="110" customFormat="1" ht="12" customHeight="1" x14ac:dyDescent="0.2">
      <c r="A70" s="120"/>
      <c r="B70" s="121" t="s">
        <v>111</v>
      </c>
      <c r="C70" s="113">
        <v>1.2282524711587137</v>
      </c>
      <c r="D70" s="235">
        <v>461</v>
      </c>
      <c r="E70" s="236">
        <v>465</v>
      </c>
      <c r="F70" s="236">
        <v>447</v>
      </c>
      <c r="G70" s="236">
        <v>419</v>
      </c>
      <c r="H70" s="140">
        <v>418</v>
      </c>
      <c r="I70" s="115">
        <v>43</v>
      </c>
      <c r="J70" s="116">
        <v>10.287081339712918</v>
      </c>
    </row>
    <row r="71" spans="1:12" s="110" customFormat="1" ht="12" customHeight="1" x14ac:dyDescent="0.2">
      <c r="A71" s="120"/>
      <c r="B71" s="121" t="s">
        <v>112</v>
      </c>
      <c r="C71" s="113">
        <v>0.38099805504489381</v>
      </c>
      <c r="D71" s="235">
        <v>143</v>
      </c>
      <c r="E71" s="236">
        <v>132</v>
      </c>
      <c r="F71" s="236">
        <v>129</v>
      </c>
      <c r="G71" s="236">
        <v>111</v>
      </c>
      <c r="H71" s="140">
        <v>105</v>
      </c>
      <c r="I71" s="115">
        <v>38</v>
      </c>
      <c r="J71" s="116">
        <v>36.19047619047619</v>
      </c>
    </row>
    <row r="72" spans="1:12" s="110" customFormat="1" ht="12" customHeight="1" x14ac:dyDescent="0.2">
      <c r="A72" s="118" t="s">
        <v>113</v>
      </c>
      <c r="B72" s="119" t="s">
        <v>181</v>
      </c>
      <c r="C72" s="113">
        <v>71.158713665307857</v>
      </c>
      <c r="D72" s="235">
        <v>26708</v>
      </c>
      <c r="E72" s="236">
        <v>26906</v>
      </c>
      <c r="F72" s="236">
        <v>27286</v>
      </c>
      <c r="G72" s="236">
        <v>26801</v>
      </c>
      <c r="H72" s="140">
        <v>26933</v>
      </c>
      <c r="I72" s="115">
        <v>-225</v>
      </c>
      <c r="J72" s="116">
        <v>-0.83540637879181678</v>
      </c>
    </row>
    <row r="73" spans="1:12" s="110" customFormat="1" ht="12" customHeight="1" x14ac:dyDescent="0.2">
      <c r="A73" s="118"/>
      <c r="B73" s="119" t="s">
        <v>182</v>
      </c>
      <c r="C73" s="113">
        <v>28.841286334692139</v>
      </c>
      <c r="D73" s="115">
        <v>10825</v>
      </c>
      <c r="E73" s="114">
        <v>10786</v>
      </c>
      <c r="F73" s="114">
        <v>10779</v>
      </c>
      <c r="G73" s="114">
        <v>10681</v>
      </c>
      <c r="H73" s="140">
        <v>10602</v>
      </c>
      <c r="I73" s="115">
        <v>223</v>
      </c>
      <c r="J73" s="116">
        <v>2.1033767213733259</v>
      </c>
    </row>
    <row r="74" spans="1:12" s="110" customFormat="1" ht="12" customHeight="1" x14ac:dyDescent="0.2">
      <c r="A74" s="118" t="s">
        <v>113</v>
      </c>
      <c r="B74" s="119" t="s">
        <v>116</v>
      </c>
      <c r="C74" s="113">
        <v>85.058481869288357</v>
      </c>
      <c r="D74" s="115">
        <v>31925</v>
      </c>
      <c r="E74" s="114">
        <v>32161</v>
      </c>
      <c r="F74" s="114">
        <v>32463</v>
      </c>
      <c r="G74" s="114">
        <v>31901</v>
      </c>
      <c r="H74" s="140">
        <v>32131</v>
      </c>
      <c r="I74" s="115">
        <v>-206</v>
      </c>
      <c r="J74" s="116">
        <v>-0.64112539292272264</v>
      </c>
    </row>
    <row r="75" spans="1:12" s="110" customFormat="1" ht="12" customHeight="1" x14ac:dyDescent="0.2">
      <c r="A75" s="142"/>
      <c r="B75" s="124" t="s">
        <v>117</v>
      </c>
      <c r="C75" s="125">
        <v>14.904217621826126</v>
      </c>
      <c r="D75" s="143">
        <v>5594</v>
      </c>
      <c r="E75" s="144">
        <v>5517</v>
      </c>
      <c r="F75" s="144">
        <v>5587</v>
      </c>
      <c r="G75" s="144">
        <v>5563</v>
      </c>
      <c r="H75" s="145">
        <v>5388</v>
      </c>
      <c r="I75" s="143">
        <v>206</v>
      </c>
      <c r="J75" s="146">
        <v>3.8233110616184112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27675</v>
      </c>
      <c r="G11" s="114">
        <v>27847</v>
      </c>
      <c r="H11" s="114">
        <v>28143</v>
      </c>
      <c r="I11" s="114">
        <v>27659</v>
      </c>
      <c r="J11" s="140">
        <v>27722</v>
      </c>
      <c r="K11" s="114">
        <v>-47</v>
      </c>
      <c r="L11" s="116">
        <v>-0.16954043719789336</v>
      </c>
    </row>
    <row r="12" spans="1:17" s="110" customFormat="1" ht="24.95" customHeight="1" x14ac:dyDescent="0.2">
      <c r="A12" s="604" t="s">
        <v>185</v>
      </c>
      <c r="B12" s="605"/>
      <c r="C12" s="605"/>
      <c r="D12" s="606"/>
      <c r="E12" s="113">
        <v>53.990966576332433</v>
      </c>
      <c r="F12" s="115">
        <v>14942</v>
      </c>
      <c r="G12" s="114">
        <v>15058</v>
      </c>
      <c r="H12" s="114">
        <v>15319</v>
      </c>
      <c r="I12" s="114">
        <v>15109</v>
      </c>
      <c r="J12" s="140">
        <v>15088</v>
      </c>
      <c r="K12" s="114">
        <v>-146</v>
      </c>
      <c r="L12" s="116">
        <v>-0.96765641569459171</v>
      </c>
    </row>
    <row r="13" spans="1:17" s="110" customFormat="1" ht="15" customHeight="1" x14ac:dyDescent="0.2">
      <c r="A13" s="120"/>
      <c r="B13" s="612" t="s">
        <v>107</v>
      </c>
      <c r="C13" s="612"/>
      <c r="E13" s="113">
        <v>46.009033423667567</v>
      </c>
      <c r="F13" s="115">
        <v>12733</v>
      </c>
      <c r="G13" s="114">
        <v>12789</v>
      </c>
      <c r="H13" s="114">
        <v>12824</v>
      </c>
      <c r="I13" s="114">
        <v>12550</v>
      </c>
      <c r="J13" s="140">
        <v>12634</v>
      </c>
      <c r="K13" s="114">
        <v>99</v>
      </c>
      <c r="L13" s="116">
        <v>0.78359981003640966</v>
      </c>
    </row>
    <row r="14" spans="1:17" s="110" customFormat="1" ht="24.95" customHeight="1" x14ac:dyDescent="0.2">
      <c r="A14" s="604" t="s">
        <v>186</v>
      </c>
      <c r="B14" s="605"/>
      <c r="C14" s="605"/>
      <c r="D14" s="606"/>
      <c r="E14" s="113">
        <v>11.710930442637761</v>
      </c>
      <c r="F14" s="115">
        <v>3241</v>
      </c>
      <c r="G14" s="114">
        <v>3397</v>
      </c>
      <c r="H14" s="114">
        <v>3502</v>
      </c>
      <c r="I14" s="114">
        <v>3151</v>
      </c>
      <c r="J14" s="140">
        <v>3250</v>
      </c>
      <c r="K14" s="114">
        <v>-9</v>
      </c>
      <c r="L14" s="116">
        <v>-0.27692307692307694</v>
      </c>
    </row>
    <row r="15" spans="1:17" s="110" customFormat="1" ht="15" customHeight="1" x14ac:dyDescent="0.2">
      <c r="A15" s="120"/>
      <c r="B15" s="119"/>
      <c r="C15" s="258" t="s">
        <v>106</v>
      </c>
      <c r="E15" s="113">
        <v>59.055846960814563</v>
      </c>
      <c r="F15" s="115">
        <v>1914</v>
      </c>
      <c r="G15" s="114">
        <v>2027</v>
      </c>
      <c r="H15" s="114">
        <v>2109</v>
      </c>
      <c r="I15" s="114">
        <v>1895</v>
      </c>
      <c r="J15" s="140">
        <v>1903</v>
      </c>
      <c r="K15" s="114">
        <v>11</v>
      </c>
      <c r="L15" s="116">
        <v>0.5780346820809249</v>
      </c>
    </row>
    <row r="16" spans="1:17" s="110" customFormat="1" ht="15" customHeight="1" x14ac:dyDescent="0.2">
      <c r="A16" s="120"/>
      <c r="B16" s="119"/>
      <c r="C16" s="258" t="s">
        <v>107</v>
      </c>
      <c r="E16" s="113">
        <v>40.944153039185437</v>
      </c>
      <c r="F16" s="115">
        <v>1327</v>
      </c>
      <c r="G16" s="114">
        <v>1370</v>
      </c>
      <c r="H16" s="114">
        <v>1393</v>
      </c>
      <c r="I16" s="114">
        <v>1256</v>
      </c>
      <c r="J16" s="140">
        <v>1347</v>
      </c>
      <c r="K16" s="114">
        <v>-20</v>
      </c>
      <c r="L16" s="116">
        <v>-1.4847809948032664</v>
      </c>
    </row>
    <row r="17" spans="1:12" s="110" customFormat="1" ht="15" customHeight="1" x14ac:dyDescent="0.2">
      <c r="A17" s="120"/>
      <c r="B17" s="121" t="s">
        <v>109</v>
      </c>
      <c r="C17" s="258"/>
      <c r="E17" s="113">
        <v>65.170731707317074</v>
      </c>
      <c r="F17" s="115">
        <v>18036</v>
      </c>
      <c r="G17" s="114">
        <v>18108</v>
      </c>
      <c r="H17" s="114">
        <v>18325</v>
      </c>
      <c r="I17" s="114">
        <v>18318</v>
      </c>
      <c r="J17" s="140">
        <v>18329</v>
      </c>
      <c r="K17" s="114">
        <v>-293</v>
      </c>
      <c r="L17" s="116">
        <v>-1.5985596595558951</v>
      </c>
    </row>
    <row r="18" spans="1:12" s="110" customFormat="1" ht="15" customHeight="1" x14ac:dyDescent="0.2">
      <c r="A18" s="120"/>
      <c r="B18" s="119"/>
      <c r="C18" s="258" t="s">
        <v>106</v>
      </c>
      <c r="E18" s="113">
        <v>54.574184963406523</v>
      </c>
      <c r="F18" s="115">
        <v>9843</v>
      </c>
      <c r="G18" s="114">
        <v>9867</v>
      </c>
      <c r="H18" s="114">
        <v>10053</v>
      </c>
      <c r="I18" s="114">
        <v>10122</v>
      </c>
      <c r="J18" s="140">
        <v>10113</v>
      </c>
      <c r="K18" s="114">
        <v>-270</v>
      </c>
      <c r="L18" s="116">
        <v>-2.6698309107089884</v>
      </c>
    </row>
    <row r="19" spans="1:12" s="110" customFormat="1" ht="15" customHeight="1" x14ac:dyDescent="0.2">
      <c r="A19" s="120"/>
      <c r="B19" s="119"/>
      <c r="C19" s="258" t="s">
        <v>107</v>
      </c>
      <c r="E19" s="113">
        <v>45.425815036593477</v>
      </c>
      <c r="F19" s="115">
        <v>8193</v>
      </c>
      <c r="G19" s="114">
        <v>8241</v>
      </c>
      <c r="H19" s="114">
        <v>8272</v>
      </c>
      <c r="I19" s="114">
        <v>8196</v>
      </c>
      <c r="J19" s="140">
        <v>8216</v>
      </c>
      <c r="K19" s="114">
        <v>-23</v>
      </c>
      <c r="L19" s="116">
        <v>-0.27994157740993186</v>
      </c>
    </row>
    <row r="20" spans="1:12" s="110" customFormat="1" ht="15" customHeight="1" x14ac:dyDescent="0.2">
      <c r="A20" s="120"/>
      <c r="B20" s="121" t="s">
        <v>110</v>
      </c>
      <c r="C20" s="258"/>
      <c r="E20" s="113">
        <v>21.850045167118338</v>
      </c>
      <c r="F20" s="115">
        <v>6047</v>
      </c>
      <c r="G20" s="114">
        <v>6001</v>
      </c>
      <c r="H20" s="114">
        <v>5979</v>
      </c>
      <c r="I20" s="114">
        <v>5871</v>
      </c>
      <c r="J20" s="140">
        <v>5822</v>
      </c>
      <c r="K20" s="114">
        <v>225</v>
      </c>
      <c r="L20" s="116">
        <v>3.8646513225695638</v>
      </c>
    </row>
    <row r="21" spans="1:12" s="110" customFormat="1" ht="15" customHeight="1" x14ac:dyDescent="0.2">
      <c r="A21" s="120"/>
      <c r="B21" s="119"/>
      <c r="C21" s="258" t="s">
        <v>106</v>
      </c>
      <c r="E21" s="113">
        <v>49.528691913345462</v>
      </c>
      <c r="F21" s="115">
        <v>2995</v>
      </c>
      <c r="G21" s="114">
        <v>2981</v>
      </c>
      <c r="H21" s="114">
        <v>2977</v>
      </c>
      <c r="I21" s="114">
        <v>2920</v>
      </c>
      <c r="J21" s="140">
        <v>2900</v>
      </c>
      <c r="K21" s="114">
        <v>95</v>
      </c>
      <c r="L21" s="116">
        <v>3.2758620689655173</v>
      </c>
    </row>
    <row r="22" spans="1:12" s="110" customFormat="1" ht="15" customHeight="1" x14ac:dyDescent="0.2">
      <c r="A22" s="120"/>
      <c r="B22" s="119"/>
      <c r="C22" s="258" t="s">
        <v>107</v>
      </c>
      <c r="E22" s="113">
        <v>50.471308086654538</v>
      </c>
      <c r="F22" s="115">
        <v>3052</v>
      </c>
      <c r="G22" s="114">
        <v>3020</v>
      </c>
      <c r="H22" s="114">
        <v>3002</v>
      </c>
      <c r="I22" s="114">
        <v>2951</v>
      </c>
      <c r="J22" s="140">
        <v>2922</v>
      </c>
      <c r="K22" s="114">
        <v>130</v>
      </c>
      <c r="L22" s="116">
        <v>4.4490075290896645</v>
      </c>
    </row>
    <row r="23" spans="1:12" s="110" customFormat="1" ht="15" customHeight="1" x14ac:dyDescent="0.2">
      <c r="A23" s="120"/>
      <c r="B23" s="121" t="s">
        <v>111</v>
      </c>
      <c r="C23" s="258"/>
      <c r="E23" s="113">
        <v>1.2682926829268293</v>
      </c>
      <c r="F23" s="115">
        <v>351</v>
      </c>
      <c r="G23" s="114">
        <v>341</v>
      </c>
      <c r="H23" s="114">
        <v>337</v>
      </c>
      <c r="I23" s="114">
        <v>319</v>
      </c>
      <c r="J23" s="140">
        <v>321</v>
      </c>
      <c r="K23" s="114">
        <v>30</v>
      </c>
      <c r="L23" s="116">
        <v>9.3457943925233646</v>
      </c>
    </row>
    <row r="24" spans="1:12" s="110" customFormat="1" ht="15" customHeight="1" x14ac:dyDescent="0.2">
      <c r="A24" s="120"/>
      <c r="B24" s="119"/>
      <c r="C24" s="258" t="s">
        <v>106</v>
      </c>
      <c r="E24" s="113">
        <v>54.131054131054128</v>
      </c>
      <c r="F24" s="115">
        <v>190</v>
      </c>
      <c r="G24" s="114">
        <v>183</v>
      </c>
      <c r="H24" s="114">
        <v>180</v>
      </c>
      <c r="I24" s="114">
        <v>172</v>
      </c>
      <c r="J24" s="140">
        <v>172</v>
      </c>
      <c r="K24" s="114">
        <v>18</v>
      </c>
      <c r="L24" s="116">
        <v>10.465116279069768</v>
      </c>
    </row>
    <row r="25" spans="1:12" s="110" customFormat="1" ht="15" customHeight="1" x14ac:dyDescent="0.2">
      <c r="A25" s="120"/>
      <c r="B25" s="119"/>
      <c r="C25" s="258" t="s">
        <v>107</v>
      </c>
      <c r="E25" s="113">
        <v>45.868945868945872</v>
      </c>
      <c r="F25" s="115">
        <v>161</v>
      </c>
      <c r="G25" s="114">
        <v>158</v>
      </c>
      <c r="H25" s="114">
        <v>157</v>
      </c>
      <c r="I25" s="114">
        <v>147</v>
      </c>
      <c r="J25" s="140">
        <v>149</v>
      </c>
      <c r="K25" s="114">
        <v>12</v>
      </c>
      <c r="L25" s="116">
        <v>8.053691275167786</v>
      </c>
    </row>
    <row r="26" spans="1:12" s="110" customFormat="1" ht="15" customHeight="1" x14ac:dyDescent="0.2">
      <c r="A26" s="120"/>
      <c r="C26" s="121" t="s">
        <v>187</v>
      </c>
      <c r="D26" s="110" t="s">
        <v>188</v>
      </c>
      <c r="E26" s="113">
        <v>0.39747064137308041</v>
      </c>
      <c r="F26" s="115">
        <v>110</v>
      </c>
      <c r="G26" s="114">
        <v>93</v>
      </c>
      <c r="H26" s="114">
        <v>92</v>
      </c>
      <c r="I26" s="114">
        <v>81</v>
      </c>
      <c r="J26" s="140">
        <v>83</v>
      </c>
      <c r="K26" s="114">
        <v>27</v>
      </c>
      <c r="L26" s="116">
        <v>32.53012048192771</v>
      </c>
    </row>
    <row r="27" spans="1:12" s="110" customFormat="1" ht="15" customHeight="1" x14ac:dyDescent="0.2">
      <c r="A27" s="120"/>
      <c r="B27" s="119"/>
      <c r="D27" s="259" t="s">
        <v>106</v>
      </c>
      <c r="E27" s="113">
        <v>52.727272727272727</v>
      </c>
      <c r="F27" s="115">
        <v>58</v>
      </c>
      <c r="G27" s="114">
        <v>49</v>
      </c>
      <c r="H27" s="114">
        <v>46</v>
      </c>
      <c r="I27" s="114">
        <v>40</v>
      </c>
      <c r="J27" s="140">
        <v>38</v>
      </c>
      <c r="K27" s="114">
        <v>20</v>
      </c>
      <c r="L27" s="116">
        <v>52.631578947368418</v>
      </c>
    </row>
    <row r="28" spans="1:12" s="110" customFormat="1" ht="15" customHeight="1" x14ac:dyDescent="0.2">
      <c r="A28" s="120"/>
      <c r="B28" s="119"/>
      <c r="D28" s="259" t="s">
        <v>107</v>
      </c>
      <c r="E28" s="113">
        <v>47.272727272727273</v>
      </c>
      <c r="F28" s="115">
        <v>52</v>
      </c>
      <c r="G28" s="114">
        <v>44</v>
      </c>
      <c r="H28" s="114">
        <v>46</v>
      </c>
      <c r="I28" s="114">
        <v>41</v>
      </c>
      <c r="J28" s="140">
        <v>45</v>
      </c>
      <c r="K28" s="114">
        <v>7</v>
      </c>
      <c r="L28" s="116">
        <v>15.555555555555555</v>
      </c>
    </row>
    <row r="29" spans="1:12" s="110" customFormat="1" ht="24.95" customHeight="1" x14ac:dyDescent="0.2">
      <c r="A29" s="604" t="s">
        <v>189</v>
      </c>
      <c r="B29" s="605"/>
      <c r="C29" s="605"/>
      <c r="D29" s="606"/>
      <c r="E29" s="113">
        <v>81.629629629629633</v>
      </c>
      <c r="F29" s="115">
        <v>22591</v>
      </c>
      <c r="G29" s="114">
        <v>22800</v>
      </c>
      <c r="H29" s="114">
        <v>22988</v>
      </c>
      <c r="I29" s="114">
        <v>22455</v>
      </c>
      <c r="J29" s="140">
        <v>22668</v>
      </c>
      <c r="K29" s="114">
        <v>-77</v>
      </c>
      <c r="L29" s="116">
        <v>-0.33968590082936295</v>
      </c>
    </row>
    <row r="30" spans="1:12" s="110" customFormat="1" ht="15" customHeight="1" x14ac:dyDescent="0.2">
      <c r="A30" s="120"/>
      <c r="B30" s="119"/>
      <c r="C30" s="258" t="s">
        <v>106</v>
      </c>
      <c r="E30" s="113">
        <v>50.365189677305125</v>
      </c>
      <c r="F30" s="115">
        <v>11378</v>
      </c>
      <c r="G30" s="114">
        <v>11535</v>
      </c>
      <c r="H30" s="114">
        <v>11691</v>
      </c>
      <c r="I30" s="114">
        <v>11415</v>
      </c>
      <c r="J30" s="140">
        <v>11516</v>
      </c>
      <c r="K30" s="114">
        <v>-138</v>
      </c>
      <c r="L30" s="116">
        <v>-1.1983327544286211</v>
      </c>
    </row>
    <row r="31" spans="1:12" s="110" customFormat="1" ht="15" customHeight="1" x14ac:dyDescent="0.2">
      <c r="A31" s="120"/>
      <c r="B31" s="119"/>
      <c r="C31" s="258" t="s">
        <v>107</v>
      </c>
      <c r="E31" s="113">
        <v>49.634810322694875</v>
      </c>
      <c r="F31" s="115">
        <v>11213</v>
      </c>
      <c r="G31" s="114">
        <v>11265</v>
      </c>
      <c r="H31" s="114">
        <v>11297</v>
      </c>
      <c r="I31" s="114">
        <v>11040</v>
      </c>
      <c r="J31" s="140">
        <v>11152</v>
      </c>
      <c r="K31" s="114">
        <v>61</v>
      </c>
      <c r="L31" s="116">
        <v>0.54698708751793401</v>
      </c>
    </row>
    <row r="32" spans="1:12" s="110" customFormat="1" ht="15" customHeight="1" x14ac:dyDescent="0.2">
      <c r="A32" s="120"/>
      <c r="B32" s="119" t="s">
        <v>117</v>
      </c>
      <c r="C32" s="258"/>
      <c r="E32" s="113">
        <v>18.33423667570009</v>
      </c>
      <c r="F32" s="115">
        <v>5074</v>
      </c>
      <c r="G32" s="114">
        <v>5037</v>
      </c>
      <c r="H32" s="114">
        <v>5144</v>
      </c>
      <c r="I32" s="114">
        <v>5187</v>
      </c>
      <c r="J32" s="140">
        <v>5038</v>
      </c>
      <c r="K32" s="114">
        <v>36</v>
      </c>
      <c r="L32" s="116">
        <v>0.71456927352123856</v>
      </c>
    </row>
    <row r="33" spans="1:12" s="110" customFormat="1" ht="15" customHeight="1" x14ac:dyDescent="0.2">
      <c r="A33" s="120"/>
      <c r="B33" s="119"/>
      <c r="C33" s="258" t="s">
        <v>106</v>
      </c>
      <c r="E33" s="113">
        <v>70.141899881750092</v>
      </c>
      <c r="F33" s="115">
        <v>3559</v>
      </c>
      <c r="G33" s="114">
        <v>3517</v>
      </c>
      <c r="H33" s="114">
        <v>3622</v>
      </c>
      <c r="I33" s="114">
        <v>3684</v>
      </c>
      <c r="J33" s="140">
        <v>3563</v>
      </c>
      <c r="K33" s="114">
        <v>-4</v>
      </c>
      <c r="L33" s="116">
        <v>-0.11226494527083918</v>
      </c>
    </row>
    <row r="34" spans="1:12" s="110" customFormat="1" ht="15" customHeight="1" x14ac:dyDescent="0.2">
      <c r="A34" s="120"/>
      <c r="B34" s="119"/>
      <c r="C34" s="258" t="s">
        <v>107</v>
      </c>
      <c r="E34" s="113">
        <v>29.858100118249901</v>
      </c>
      <c r="F34" s="115">
        <v>1515</v>
      </c>
      <c r="G34" s="114">
        <v>1520</v>
      </c>
      <c r="H34" s="114">
        <v>1522</v>
      </c>
      <c r="I34" s="114">
        <v>1503</v>
      </c>
      <c r="J34" s="140">
        <v>1475</v>
      </c>
      <c r="K34" s="114">
        <v>40</v>
      </c>
      <c r="L34" s="116">
        <v>2.7118644067796609</v>
      </c>
    </row>
    <row r="35" spans="1:12" s="110" customFormat="1" ht="24.95" customHeight="1" x14ac:dyDescent="0.2">
      <c r="A35" s="604" t="s">
        <v>190</v>
      </c>
      <c r="B35" s="605"/>
      <c r="C35" s="605"/>
      <c r="D35" s="606"/>
      <c r="E35" s="113">
        <v>69.864498644986455</v>
      </c>
      <c r="F35" s="115">
        <v>19335</v>
      </c>
      <c r="G35" s="114">
        <v>19610</v>
      </c>
      <c r="H35" s="114">
        <v>19916</v>
      </c>
      <c r="I35" s="114">
        <v>19487</v>
      </c>
      <c r="J35" s="140">
        <v>19560</v>
      </c>
      <c r="K35" s="114">
        <v>-225</v>
      </c>
      <c r="L35" s="116">
        <v>-1.1503067484662577</v>
      </c>
    </row>
    <row r="36" spans="1:12" s="110" customFormat="1" ht="15" customHeight="1" x14ac:dyDescent="0.2">
      <c r="A36" s="120"/>
      <c r="B36" s="119"/>
      <c r="C36" s="258" t="s">
        <v>106</v>
      </c>
      <c r="E36" s="113">
        <v>69.59400051719679</v>
      </c>
      <c r="F36" s="115">
        <v>13456</v>
      </c>
      <c r="G36" s="114">
        <v>13643</v>
      </c>
      <c r="H36" s="114">
        <v>13906</v>
      </c>
      <c r="I36" s="114">
        <v>13666</v>
      </c>
      <c r="J36" s="140">
        <v>13680</v>
      </c>
      <c r="K36" s="114">
        <v>-224</v>
      </c>
      <c r="L36" s="116">
        <v>-1.6374269005847952</v>
      </c>
    </row>
    <row r="37" spans="1:12" s="110" customFormat="1" ht="15" customHeight="1" x14ac:dyDescent="0.2">
      <c r="A37" s="120"/>
      <c r="B37" s="119"/>
      <c r="C37" s="258" t="s">
        <v>107</v>
      </c>
      <c r="E37" s="113">
        <v>30.405999482803207</v>
      </c>
      <c r="F37" s="115">
        <v>5879</v>
      </c>
      <c r="G37" s="114">
        <v>5967</v>
      </c>
      <c r="H37" s="114">
        <v>6010</v>
      </c>
      <c r="I37" s="114">
        <v>5821</v>
      </c>
      <c r="J37" s="140">
        <v>5880</v>
      </c>
      <c r="K37" s="114">
        <v>-1</v>
      </c>
      <c r="L37" s="116">
        <v>-1.7006802721088437E-2</v>
      </c>
    </row>
    <row r="38" spans="1:12" s="110" customFormat="1" ht="15" customHeight="1" x14ac:dyDescent="0.2">
      <c r="A38" s="120"/>
      <c r="B38" s="119" t="s">
        <v>182</v>
      </c>
      <c r="C38" s="258"/>
      <c r="E38" s="113">
        <v>30.135501355013549</v>
      </c>
      <c r="F38" s="115">
        <v>8340</v>
      </c>
      <c r="G38" s="114">
        <v>8237</v>
      </c>
      <c r="H38" s="114">
        <v>8227</v>
      </c>
      <c r="I38" s="114">
        <v>8172</v>
      </c>
      <c r="J38" s="140">
        <v>8162</v>
      </c>
      <c r="K38" s="114">
        <v>178</v>
      </c>
      <c r="L38" s="116">
        <v>2.1808380298946335</v>
      </c>
    </row>
    <row r="39" spans="1:12" s="110" customFormat="1" ht="15" customHeight="1" x14ac:dyDescent="0.2">
      <c r="A39" s="120"/>
      <c r="B39" s="119"/>
      <c r="C39" s="258" t="s">
        <v>106</v>
      </c>
      <c r="E39" s="113">
        <v>17.817745803357315</v>
      </c>
      <c r="F39" s="115">
        <v>1486</v>
      </c>
      <c r="G39" s="114">
        <v>1415</v>
      </c>
      <c r="H39" s="114">
        <v>1413</v>
      </c>
      <c r="I39" s="114">
        <v>1443</v>
      </c>
      <c r="J39" s="140">
        <v>1408</v>
      </c>
      <c r="K39" s="114">
        <v>78</v>
      </c>
      <c r="L39" s="116">
        <v>5.5397727272727275</v>
      </c>
    </row>
    <row r="40" spans="1:12" s="110" customFormat="1" ht="15" customHeight="1" x14ac:dyDescent="0.2">
      <c r="A40" s="120"/>
      <c r="B40" s="119"/>
      <c r="C40" s="258" t="s">
        <v>107</v>
      </c>
      <c r="E40" s="113">
        <v>82.182254196642688</v>
      </c>
      <c r="F40" s="115">
        <v>6854</v>
      </c>
      <c r="G40" s="114">
        <v>6822</v>
      </c>
      <c r="H40" s="114">
        <v>6814</v>
      </c>
      <c r="I40" s="114">
        <v>6729</v>
      </c>
      <c r="J40" s="140">
        <v>6754</v>
      </c>
      <c r="K40" s="114">
        <v>100</v>
      </c>
      <c r="L40" s="116">
        <v>1.4806040864672787</v>
      </c>
    </row>
    <row r="41" spans="1:12" s="110" customFormat="1" ht="24.75" customHeight="1" x14ac:dyDescent="0.2">
      <c r="A41" s="604" t="s">
        <v>518</v>
      </c>
      <c r="B41" s="605"/>
      <c r="C41" s="605"/>
      <c r="D41" s="606"/>
      <c r="E41" s="113">
        <v>4.5311653116531163</v>
      </c>
      <c r="F41" s="115">
        <v>1254</v>
      </c>
      <c r="G41" s="114">
        <v>1381</v>
      </c>
      <c r="H41" s="114">
        <v>1390</v>
      </c>
      <c r="I41" s="114">
        <v>1086</v>
      </c>
      <c r="J41" s="140">
        <v>1236</v>
      </c>
      <c r="K41" s="114">
        <v>18</v>
      </c>
      <c r="L41" s="116">
        <v>1.4563106796116505</v>
      </c>
    </row>
    <row r="42" spans="1:12" s="110" customFormat="1" ht="15" customHeight="1" x14ac:dyDescent="0.2">
      <c r="A42" s="120"/>
      <c r="B42" s="119"/>
      <c r="C42" s="258" t="s">
        <v>106</v>
      </c>
      <c r="E42" s="113">
        <v>59.4896331738437</v>
      </c>
      <c r="F42" s="115">
        <v>746</v>
      </c>
      <c r="G42" s="114">
        <v>843</v>
      </c>
      <c r="H42" s="114">
        <v>861</v>
      </c>
      <c r="I42" s="114">
        <v>634</v>
      </c>
      <c r="J42" s="140">
        <v>713</v>
      </c>
      <c r="K42" s="114">
        <v>33</v>
      </c>
      <c r="L42" s="116">
        <v>4.6283309957924264</v>
      </c>
    </row>
    <row r="43" spans="1:12" s="110" customFormat="1" ht="15" customHeight="1" x14ac:dyDescent="0.2">
      <c r="A43" s="123"/>
      <c r="B43" s="124"/>
      <c r="C43" s="260" t="s">
        <v>107</v>
      </c>
      <c r="D43" s="261"/>
      <c r="E43" s="125">
        <v>40.5103668261563</v>
      </c>
      <c r="F43" s="143">
        <v>508</v>
      </c>
      <c r="G43" s="144">
        <v>538</v>
      </c>
      <c r="H43" s="144">
        <v>529</v>
      </c>
      <c r="I43" s="144">
        <v>452</v>
      </c>
      <c r="J43" s="145">
        <v>523</v>
      </c>
      <c r="K43" s="144">
        <v>-15</v>
      </c>
      <c r="L43" s="146">
        <v>-2.8680688336520075</v>
      </c>
    </row>
    <row r="44" spans="1:12" s="110" customFormat="1" ht="45.75" customHeight="1" x14ac:dyDescent="0.2">
      <c r="A44" s="604" t="s">
        <v>191</v>
      </c>
      <c r="B44" s="605"/>
      <c r="C44" s="605"/>
      <c r="D44" s="606"/>
      <c r="E44" s="113">
        <v>1.2213188798554653</v>
      </c>
      <c r="F44" s="115">
        <v>338</v>
      </c>
      <c r="G44" s="114">
        <v>343</v>
      </c>
      <c r="H44" s="114">
        <v>347</v>
      </c>
      <c r="I44" s="114">
        <v>346</v>
      </c>
      <c r="J44" s="140">
        <v>348</v>
      </c>
      <c r="K44" s="114">
        <v>-10</v>
      </c>
      <c r="L44" s="116">
        <v>-2.8735632183908044</v>
      </c>
    </row>
    <row r="45" spans="1:12" s="110" customFormat="1" ht="15" customHeight="1" x14ac:dyDescent="0.2">
      <c r="A45" s="120"/>
      <c r="B45" s="119"/>
      <c r="C45" s="258" t="s">
        <v>106</v>
      </c>
      <c r="E45" s="113">
        <v>58.284023668639051</v>
      </c>
      <c r="F45" s="115">
        <v>197</v>
      </c>
      <c r="G45" s="114">
        <v>201</v>
      </c>
      <c r="H45" s="114">
        <v>204</v>
      </c>
      <c r="I45" s="114">
        <v>203</v>
      </c>
      <c r="J45" s="140">
        <v>202</v>
      </c>
      <c r="K45" s="114">
        <v>-5</v>
      </c>
      <c r="L45" s="116">
        <v>-2.4752475247524752</v>
      </c>
    </row>
    <row r="46" spans="1:12" s="110" customFormat="1" ht="15" customHeight="1" x14ac:dyDescent="0.2">
      <c r="A46" s="123"/>
      <c r="B46" s="124"/>
      <c r="C46" s="260" t="s">
        <v>107</v>
      </c>
      <c r="D46" s="261"/>
      <c r="E46" s="125">
        <v>41.715976331360949</v>
      </c>
      <c r="F46" s="143">
        <v>141</v>
      </c>
      <c r="G46" s="144">
        <v>142</v>
      </c>
      <c r="H46" s="144">
        <v>143</v>
      </c>
      <c r="I46" s="144">
        <v>143</v>
      </c>
      <c r="J46" s="145">
        <v>146</v>
      </c>
      <c r="K46" s="144">
        <v>-5</v>
      </c>
      <c r="L46" s="146">
        <v>-3.4246575342465753</v>
      </c>
    </row>
    <row r="47" spans="1:12" s="110" customFormat="1" ht="39" customHeight="1" x14ac:dyDescent="0.2">
      <c r="A47" s="604" t="s">
        <v>519</v>
      </c>
      <c r="B47" s="607"/>
      <c r="C47" s="607"/>
      <c r="D47" s="608"/>
      <c r="E47" s="113">
        <v>1.3514001806684734</v>
      </c>
      <c r="F47" s="115">
        <v>374</v>
      </c>
      <c r="G47" s="114">
        <v>373</v>
      </c>
      <c r="H47" s="114">
        <v>368</v>
      </c>
      <c r="I47" s="114">
        <v>259</v>
      </c>
      <c r="J47" s="140">
        <v>237</v>
      </c>
      <c r="K47" s="114">
        <v>137</v>
      </c>
      <c r="L47" s="116">
        <v>57.805907172995781</v>
      </c>
    </row>
    <row r="48" spans="1:12" s="110" customFormat="1" ht="15" customHeight="1" x14ac:dyDescent="0.2">
      <c r="A48" s="120"/>
      <c r="B48" s="119"/>
      <c r="C48" s="258" t="s">
        <v>106</v>
      </c>
      <c r="E48" s="113">
        <v>40.641711229946523</v>
      </c>
      <c r="F48" s="115">
        <v>152</v>
      </c>
      <c r="G48" s="114">
        <v>150</v>
      </c>
      <c r="H48" s="114">
        <v>155</v>
      </c>
      <c r="I48" s="114">
        <v>93</v>
      </c>
      <c r="J48" s="140">
        <v>87</v>
      </c>
      <c r="K48" s="114">
        <v>65</v>
      </c>
      <c r="L48" s="116">
        <v>74.712643678160916</v>
      </c>
    </row>
    <row r="49" spans="1:12" s="110" customFormat="1" ht="15" customHeight="1" x14ac:dyDescent="0.2">
      <c r="A49" s="123"/>
      <c r="B49" s="124"/>
      <c r="C49" s="260" t="s">
        <v>107</v>
      </c>
      <c r="D49" s="261"/>
      <c r="E49" s="125">
        <v>59.358288770053477</v>
      </c>
      <c r="F49" s="143">
        <v>222</v>
      </c>
      <c r="G49" s="144">
        <v>223</v>
      </c>
      <c r="H49" s="144">
        <v>213</v>
      </c>
      <c r="I49" s="144">
        <v>166</v>
      </c>
      <c r="J49" s="145">
        <v>150</v>
      </c>
      <c r="K49" s="144">
        <v>72</v>
      </c>
      <c r="L49" s="146">
        <v>48</v>
      </c>
    </row>
    <row r="50" spans="1:12" s="110" customFormat="1" ht="24.95" customHeight="1" x14ac:dyDescent="0.2">
      <c r="A50" s="609" t="s">
        <v>192</v>
      </c>
      <c r="B50" s="610"/>
      <c r="C50" s="610"/>
      <c r="D50" s="611"/>
      <c r="E50" s="262">
        <v>17.925925925925927</v>
      </c>
      <c r="F50" s="263">
        <v>4961</v>
      </c>
      <c r="G50" s="264">
        <v>5218</v>
      </c>
      <c r="H50" s="264">
        <v>5297</v>
      </c>
      <c r="I50" s="264">
        <v>4947</v>
      </c>
      <c r="J50" s="265">
        <v>4914</v>
      </c>
      <c r="K50" s="263">
        <v>47</v>
      </c>
      <c r="L50" s="266">
        <v>0.95645095645095646</v>
      </c>
    </row>
    <row r="51" spans="1:12" s="110" customFormat="1" ht="15" customHeight="1" x14ac:dyDescent="0.2">
      <c r="A51" s="120"/>
      <c r="B51" s="119"/>
      <c r="C51" s="258" t="s">
        <v>106</v>
      </c>
      <c r="E51" s="113">
        <v>60.794194718806693</v>
      </c>
      <c r="F51" s="115">
        <v>3016</v>
      </c>
      <c r="G51" s="114">
        <v>3155</v>
      </c>
      <c r="H51" s="114">
        <v>3234</v>
      </c>
      <c r="I51" s="114">
        <v>3042</v>
      </c>
      <c r="J51" s="140">
        <v>3003</v>
      </c>
      <c r="K51" s="114">
        <v>13</v>
      </c>
      <c r="L51" s="116">
        <v>0.4329004329004329</v>
      </c>
    </row>
    <row r="52" spans="1:12" s="110" customFormat="1" ht="15" customHeight="1" x14ac:dyDescent="0.2">
      <c r="A52" s="120"/>
      <c r="B52" s="119"/>
      <c r="C52" s="258" t="s">
        <v>107</v>
      </c>
      <c r="E52" s="113">
        <v>39.205805281193307</v>
      </c>
      <c r="F52" s="115">
        <v>1945</v>
      </c>
      <c r="G52" s="114">
        <v>2063</v>
      </c>
      <c r="H52" s="114">
        <v>2063</v>
      </c>
      <c r="I52" s="114">
        <v>1905</v>
      </c>
      <c r="J52" s="140">
        <v>1911</v>
      </c>
      <c r="K52" s="114">
        <v>34</v>
      </c>
      <c r="L52" s="116">
        <v>1.7791732077446363</v>
      </c>
    </row>
    <row r="53" spans="1:12" s="110" customFormat="1" ht="15" customHeight="1" x14ac:dyDescent="0.2">
      <c r="A53" s="120"/>
      <c r="B53" s="119"/>
      <c r="C53" s="258" t="s">
        <v>187</v>
      </c>
      <c r="D53" s="110" t="s">
        <v>193</v>
      </c>
      <c r="E53" s="113">
        <v>17.879459786333399</v>
      </c>
      <c r="F53" s="115">
        <v>887</v>
      </c>
      <c r="G53" s="114">
        <v>1055</v>
      </c>
      <c r="H53" s="114">
        <v>1054</v>
      </c>
      <c r="I53" s="114">
        <v>808</v>
      </c>
      <c r="J53" s="140">
        <v>908</v>
      </c>
      <c r="K53" s="114">
        <v>-21</v>
      </c>
      <c r="L53" s="116">
        <v>-2.3127753303964758</v>
      </c>
    </row>
    <row r="54" spans="1:12" s="110" customFormat="1" ht="15" customHeight="1" x14ac:dyDescent="0.2">
      <c r="A54" s="120"/>
      <c r="B54" s="119"/>
      <c r="D54" s="267" t="s">
        <v>194</v>
      </c>
      <c r="E54" s="113">
        <v>61.781285231116122</v>
      </c>
      <c r="F54" s="115">
        <v>548</v>
      </c>
      <c r="G54" s="114">
        <v>646</v>
      </c>
      <c r="H54" s="114">
        <v>659</v>
      </c>
      <c r="I54" s="114">
        <v>493</v>
      </c>
      <c r="J54" s="140">
        <v>537</v>
      </c>
      <c r="K54" s="114">
        <v>11</v>
      </c>
      <c r="L54" s="116">
        <v>2.0484171322160147</v>
      </c>
    </row>
    <row r="55" spans="1:12" s="110" customFormat="1" ht="15" customHeight="1" x14ac:dyDescent="0.2">
      <c r="A55" s="120"/>
      <c r="B55" s="119"/>
      <c r="D55" s="267" t="s">
        <v>195</v>
      </c>
      <c r="E55" s="113">
        <v>38.218714768883878</v>
      </c>
      <c r="F55" s="115">
        <v>339</v>
      </c>
      <c r="G55" s="114">
        <v>409</v>
      </c>
      <c r="H55" s="114">
        <v>395</v>
      </c>
      <c r="I55" s="114">
        <v>315</v>
      </c>
      <c r="J55" s="140">
        <v>371</v>
      </c>
      <c r="K55" s="114">
        <v>-32</v>
      </c>
      <c r="L55" s="116">
        <v>-8.625336927223719</v>
      </c>
    </row>
    <row r="56" spans="1:12" s="110" customFormat="1" ht="15" customHeight="1" x14ac:dyDescent="0.2">
      <c r="A56" s="120"/>
      <c r="B56" s="119" t="s">
        <v>196</v>
      </c>
      <c r="C56" s="258"/>
      <c r="E56" s="113">
        <v>62.399277326106592</v>
      </c>
      <c r="F56" s="115">
        <v>17269</v>
      </c>
      <c r="G56" s="114">
        <v>17213</v>
      </c>
      <c r="H56" s="114">
        <v>17350</v>
      </c>
      <c r="I56" s="114">
        <v>17276</v>
      </c>
      <c r="J56" s="140">
        <v>17355</v>
      </c>
      <c r="K56" s="114">
        <v>-86</v>
      </c>
      <c r="L56" s="116">
        <v>-0.4955344281186978</v>
      </c>
    </row>
    <row r="57" spans="1:12" s="110" customFormat="1" ht="15" customHeight="1" x14ac:dyDescent="0.2">
      <c r="A57" s="120"/>
      <c r="B57" s="119"/>
      <c r="C57" s="258" t="s">
        <v>106</v>
      </c>
      <c r="E57" s="113">
        <v>51.4332040071805</v>
      </c>
      <c r="F57" s="115">
        <v>8882</v>
      </c>
      <c r="G57" s="114">
        <v>8900</v>
      </c>
      <c r="H57" s="114">
        <v>9001</v>
      </c>
      <c r="I57" s="114">
        <v>9007</v>
      </c>
      <c r="J57" s="140">
        <v>9025</v>
      </c>
      <c r="K57" s="114">
        <v>-143</v>
      </c>
      <c r="L57" s="116">
        <v>-1.5844875346260388</v>
      </c>
    </row>
    <row r="58" spans="1:12" s="110" customFormat="1" ht="15" customHeight="1" x14ac:dyDescent="0.2">
      <c r="A58" s="120"/>
      <c r="B58" s="119"/>
      <c r="C58" s="258" t="s">
        <v>107</v>
      </c>
      <c r="E58" s="113">
        <v>48.5667959928195</v>
      </c>
      <c r="F58" s="115">
        <v>8387</v>
      </c>
      <c r="G58" s="114">
        <v>8313</v>
      </c>
      <c r="H58" s="114">
        <v>8349</v>
      </c>
      <c r="I58" s="114">
        <v>8269</v>
      </c>
      <c r="J58" s="140">
        <v>8330</v>
      </c>
      <c r="K58" s="114">
        <v>57</v>
      </c>
      <c r="L58" s="116">
        <v>0.68427370948379351</v>
      </c>
    </row>
    <row r="59" spans="1:12" s="110" customFormat="1" ht="15" customHeight="1" x14ac:dyDescent="0.2">
      <c r="A59" s="120"/>
      <c r="B59" s="119"/>
      <c r="C59" s="258" t="s">
        <v>105</v>
      </c>
      <c r="D59" s="110" t="s">
        <v>197</v>
      </c>
      <c r="E59" s="113">
        <v>91.620823440847758</v>
      </c>
      <c r="F59" s="115">
        <v>15822</v>
      </c>
      <c r="G59" s="114">
        <v>15773</v>
      </c>
      <c r="H59" s="114">
        <v>15892</v>
      </c>
      <c r="I59" s="114">
        <v>15823</v>
      </c>
      <c r="J59" s="140">
        <v>15923</v>
      </c>
      <c r="K59" s="114">
        <v>-101</v>
      </c>
      <c r="L59" s="116">
        <v>-0.63430258117188976</v>
      </c>
    </row>
    <row r="60" spans="1:12" s="110" customFormat="1" ht="15" customHeight="1" x14ac:dyDescent="0.2">
      <c r="A60" s="120"/>
      <c r="B60" s="119"/>
      <c r="C60" s="258"/>
      <c r="D60" s="267" t="s">
        <v>198</v>
      </c>
      <c r="E60" s="113">
        <v>49.696624952597652</v>
      </c>
      <c r="F60" s="115">
        <v>7863</v>
      </c>
      <c r="G60" s="114">
        <v>7881</v>
      </c>
      <c r="H60" s="114">
        <v>7966</v>
      </c>
      <c r="I60" s="114">
        <v>7979</v>
      </c>
      <c r="J60" s="140">
        <v>8014</v>
      </c>
      <c r="K60" s="114">
        <v>-151</v>
      </c>
      <c r="L60" s="116">
        <v>-1.8842026453706013</v>
      </c>
    </row>
    <row r="61" spans="1:12" s="110" customFormat="1" ht="15" customHeight="1" x14ac:dyDescent="0.2">
      <c r="A61" s="120"/>
      <c r="B61" s="119"/>
      <c r="C61" s="258"/>
      <c r="D61" s="267" t="s">
        <v>199</v>
      </c>
      <c r="E61" s="113">
        <v>50.303375047402348</v>
      </c>
      <c r="F61" s="115">
        <v>7959</v>
      </c>
      <c r="G61" s="114">
        <v>7892</v>
      </c>
      <c r="H61" s="114">
        <v>7926</v>
      </c>
      <c r="I61" s="114">
        <v>7844</v>
      </c>
      <c r="J61" s="140">
        <v>7909</v>
      </c>
      <c r="K61" s="114">
        <v>50</v>
      </c>
      <c r="L61" s="116">
        <v>0.63219117461120244</v>
      </c>
    </row>
    <row r="62" spans="1:12" s="110" customFormat="1" ht="15" customHeight="1" x14ac:dyDescent="0.2">
      <c r="A62" s="120"/>
      <c r="B62" s="119"/>
      <c r="C62" s="258"/>
      <c r="D62" s="258" t="s">
        <v>200</v>
      </c>
      <c r="E62" s="113">
        <v>8.3791765591522385</v>
      </c>
      <c r="F62" s="115">
        <v>1447</v>
      </c>
      <c r="G62" s="114">
        <v>1440</v>
      </c>
      <c r="H62" s="114">
        <v>1458</v>
      </c>
      <c r="I62" s="114">
        <v>1453</v>
      </c>
      <c r="J62" s="140">
        <v>1432</v>
      </c>
      <c r="K62" s="114">
        <v>15</v>
      </c>
      <c r="L62" s="116">
        <v>1.0474860335195531</v>
      </c>
    </row>
    <row r="63" spans="1:12" s="110" customFormat="1" ht="15" customHeight="1" x14ac:dyDescent="0.2">
      <c r="A63" s="120"/>
      <c r="B63" s="119"/>
      <c r="C63" s="258"/>
      <c r="D63" s="267" t="s">
        <v>198</v>
      </c>
      <c r="E63" s="113">
        <v>70.421561852107814</v>
      </c>
      <c r="F63" s="115">
        <v>1019</v>
      </c>
      <c r="G63" s="114">
        <v>1019</v>
      </c>
      <c r="H63" s="114">
        <v>1035</v>
      </c>
      <c r="I63" s="114">
        <v>1028</v>
      </c>
      <c r="J63" s="140">
        <v>1011</v>
      </c>
      <c r="K63" s="114">
        <v>8</v>
      </c>
      <c r="L63" s="116">
        <v>0.79129574678536108</v>
      </c>
    </row>
    <row r="64" spans="1:12" s="110" customFormat="1" ht="15" customHeight="1" x14ac:dyDescent="0.2">
      <c r="A64" s="120"/>
      <c r="B64" s="119"/>
      <c r="C64" s="258"/>
      <c r="D64" s="267" t="s">
        <v>199</v>
      </c>
      <c r="E64" s="113">
        <v>29.578438147892189</v>
      </c>
      <c r="F64" s="115">
        <v>428</v>
      </c>
      <c r="G64" s="114">
        <v>421</v>
      </c>
      <c r="H64" s="114">
        <v>423</v>
      </c>
      <c r="I64" s="114">
        <v>425</v>
      </c>
      <c r="J64" s="140">
        <v>421</v>
      </c>
      <c r="K64" s="114">
        <v>7</v>
      </c>
      <c r="L64" s="116">
        <v>1.66270783847981</v>
      </c>
    </row>
    <row r="65" spans="1:12" s="110" customFormat="1" ht="15" customHeight="1" x14ac:dyDescent="0.2">
      <c r="A65" s="120"/>
      <c r="B65" s="119" t="s">
        <v>201</v>
      </c>
      <c r="C65" s="258"/>
      <c r="E65" s="113">
        <v>9.7741644083107495</v>
      </c>
      <c r="F65" s="115">
        <v>2705</v>
      </c>
      <c r="G65" s="114">
        <v>2708</v>
      </c>
      <c r="H65" s="114">
        <v>2713</v>
      </c>
      <c r="I65" s="114">
        <v>2664</v>
      </c>
      <c r="J65" s="140">
        <v>2630</v>
      </c>
      <c r="K65" s="114">
        <v>75</v>
      </c>
      <c r="L65" s="116">
        <v>2.8517110266159698</v>
      </c>
    </row>
    <row r="66" spans="1:12" s="110" customFormat="1" ht="15" customHeight="1" x14ac:dyDescent="0.2">
      <c r="A66" s="120"/>
      <c r="B66" s="119"/>
      <c r="C66" s="258" t="s">
        <v>106</v>
      </c>
      <c r="E66" s="113">
        <v>50.942698706099819</v>
      </c>
      <c r="F66" s="115">
        <v>1378</v>
      </c>
      <c r="G66" s="114">
        <v>1383</v>
      </c>
      <c r="H66" s="114">
        <v>1404</v>
      </c>
      <c r="I66" s="114">
        <v>1380</v>
      </c>
      <c r="J66" s="140">
        <v>1372</v>
      </c>
      <c r="K66" s="114">
        <v>6</v>
      </c>
      <c r="L66" s="116">
        <v>0.43731778425655976</v>
      </c>
    </row>
    <row r="67" spans="1:12" s="110" customFormat="1" ht="15" customHeight="1" x14ac:dyDescent="0.2">
      <c r="A67" s="120"/>
      <c r="B67" s="119"/>
      <c r="C67" s="258" t="s">
        <v>107</v>
      </c>
      <c r="E67" s="113">
        <v>49.057301293900181</v>
      </c>
      <c r="F67" s="115">
        <v>1327</v>
      </c>
      <c r="G67" s="114">
        <v>1325</v>
      </c>
      <c r="H67" s="114">
        <v>1309</v>
      </c>
      <c r="I67" s="114">
        <v>1284</v>
      </c>
      <c r="J67" s="140">
        <v>1258</v>
      </c>
      <c r="K67" s="114">
        <v>69</v>
      </c>
      <c r="L67" s="116">
        <v>5.4848966613672498</v>
      </c>
    </row>
    <row r="68" spans="1:12" s="110" customFormat="1" ht="15" customHeight="1" x14ac:dyDescent="0.2">
      <c r="A68" s="120"/>
      <c r="B68" s="119"/>
      <c r="C68" s="258" t="s">
        <v>105</v>
      </c>
      <c r="D68" s="110" t="s">
        <v>202</v>
      </c>
      <c r="E68" s="113">
        <v>21.589648798521257</v>
      </c>
      <c r="F68" s="115">
        <v>584</v>
      </c>
      <c r="G68" s="114">
        <v>598</v>
      </c>
      <c r="H68" s="114">
        <v>604</v>
      </c>
      <c r="I68" s="114">
        <v>576</v>
      </c>
      <c r="J68" s="140">
        <v>553</v>
      </c>
      <c r="K68" s="114">
        <v>31</v>
      </c>
      <c r="L68" s="116">
        <v>5.6057866184448466</v>
      </c>
    </row>
    <row r="69" spans="1:12" s="110" customFormat="1" ht="15" customHeight="1" x14ac:dyDescent="0.2">
      <c r="A69" s="120"/>
      <c r="B69" s="119"/>
      <c r="C69" s="258"/>
      <c r="D69" s="267" t="s">
        <v>198</v>
      </c>
      <c r="E69" s="113">
        <v>57.363013698630134</v>
      </c>
      <c r="F69" s="115">
        <v>335</v>
      </c>
      <c r="G69" s="114">
        <v>337</v>
      </c>
      <c r="H69" s="114">
        <v>341</v>
      </c>
      <c r="I69" s="114">
        <v>322</v>
      </c>
      <c r="J69" s="140">
        <v>315</v>
      </c>
      <c r="K69" s="114">
        <v>20</v>
      </c>
      <c r="L69" s="116">
        <v>6.3492063492063489</v>
      </c>
    </row>
    <row r="70" spans="1:12" s="110" customFormat="1" ht="15" customHeight="1" x14ac:dyDescent="0.2">
      <c r="A70" s="120"/>
      <c r="B70" s="119"/>
      <c r="C70" s="258"/>
      <c r="D70" s="267" t="s">
        <v>199</v>
      </c>
      <c r="E70" s="113">
        <v>42.636986301369866</v>
      </c>
      <c r="F70" s="115">
        <v>249</v>
      </c>
      <c r="G70" s="114">
        <v>261</v>
      </c>
      <c r="H70" s="114">
        <v>263</v>
      </c>
      <c r="I70" s="114">
        <v>254</v>
      </c>
      <c r="J70" s="140">
        <v>238</v>
      </c>
      <c r="K70" s="114">
        <v>11</v>
      </c>
      <c r="L70" s="116">
        <v>4.6218487394957979</v>
      </c>
    </row>
    <row r="71" spans="1:12" s="110" customFormat="1" ht="15" customHeight="1" x14ac:dyDescent="0.2">
      <c r="A71" s="120"/>
      <c r="B71" s="119"/>
      <c r="C71" s="258"/>
      <c r="D71" s="110" t="s">
        <v>203</v>
      </c>
      <c r="E71" s="113">
        <v>73.530499075785585</v>
      </c>
      <c r="F71" s="115">
        <v>1989</v>
      </c>
      <c r="G71" s="114">
        <v>1974</v>
      </c>
      <c r="H71" s="114">
        <v>1976</v>
      </c>
      <c r="I71" s="114">
        <v>1955</v>
      </c>
      <c r="J71" s="140">
        <v>1944</v>
      </c>
      <c r="K71" s="114">
        <v>45</v>
      </c>
      <c r="L71" s="116">
        <v>2.3148148148148149</v>
      </c>
    </row>
    <row r="72" spans="1:12" s="110" customFormat="1" ht="15" customHeight="1" x14ac:dyDescent="0.2">
      <c r="A72" s="120"/>
      <c r="B72" s="119"/>
      <c r="C72" s="258"/>
      <c r="D72" s="267" t="s">
        <v>198</v>
      </c>
      <c r="E72" s="113">
        <v>48.667672197083959</v>
      </c>
      <c r="F72" s="115">
        <v>968</v>
      </c>
      <c r="G72" s="114">
        <v>970</v>
      </c>
      <c r="H72" s="114">
        <v>987</v>
      </c>
      <c r="I72" s="114">
        <v>979</v>
      </c>
      <c r="J72" s="140">
        <v>980</v>
      </c>
      <c r="K72" s="114">
        <v>-12</v>
      </c>
      <c r="L72" s="116">
        <v>-1.2244897959183674</v>
      </c>
    </row>
    <row r="73" spans="1:12" s="110" customFormat="1" ht="15" customHeight="1" x14ac:dyDescent="0.2">
      <c r="A73" s="120"/>
      <c r="B73" s="119"/>
      <c r="C73" s="258"/>
      <c r="D73" s="267" t="s">
        <v>199</v>
      </c>
      <c r="E73" s="113">
        <v>51.332327802916041</v>
      </c>
      <c r="F73" s="115">
        <v>1021</v>
      </c>
      <c r="G73" s="114">
        <v>1004</v>
      </c>
      <c r="H73" s="114">
        <v>989</v>
      </c>
      <c r="I73" s="114">
        <v>976</v>
      </c>
      <c r="J73" s="140">
        <v>964</v>
      </c>
      <c r="K73" s="114">
        <v>57</v>
      </c>
      <c r="L73" s="116">
        <v>5.9128630705394194</v>
      </c>
    </row>
    <row r="74" spans="1:12" s="110" customFormat="1" ht="15" customHeight="1" x14ac:dyDescent="0.2">
      <c r="A74" s="120"/>
      <c r="B74" s="119"/>
      <c r="C74" s="258"/>
      <c r="D74" s="110" t="s">
        <v>204</v>
      </c>
      <c r="E74" s="113">
        <v>4.8798521256931604</v>
      </c>
      <c r="F74" s="115">
        <v>132</v>
      </c>
      <c r="G74" s="114">
        <v>136</v>
      </c>
      <c r="H74" s="114">
        <v>133</v>
      </c>
      <c r="I74" s="114">
        <v>133</v>
      </c>
      <c r="J74" s="140">
        <v>133</v>
      </c>
      <c r="K74" s="114">
        <v>-1</v>
      </c>
      <c r="L74" s="116">
        <v>-0.75187969924812026</v>
      </c>
    </row>
    <row r="75" spans="1:12" s="110" customFormat="1" ht="15" customHeight="1" x14ac:dyDescent="0.2">
      <c r="A75" s="120"/>
      <c r="B75" s="119"/>
      <c r="C75" s="258"/>
      <c r="D75" s="267" t="s">
        <v>198</v>
      </c>
      <c r="E75" s="113">
        <v>56.81818181818182</v>
      </c>
      <c r="F75" s="115">
        <v>75</v>
      </c>
      <c r="G75" s="114">
        <v>76</v>
      </c>
      <c r="H75" s="114">
        <v>76</v>
      </c>
      <c r="I75" s="114">
        <v>79</v>
      </c>
      <c r="J75" s="140">
        <v>77</v>
      </c>
      <c r="K75" s="114">
        <v>-2</v>
      </c>
      <c r="L75" s="116">
        <v>-2.5974025974025974</v>
      </c>
    </row>
    <row r="76" spans="1:12" s="110" customFormat="1" ht="15" customHeight="1" x14ac:dyDescent="0.2">
      <c r="A76" s="120"/>
      <c r="B76" s="119"/>
      <c r="C76" s="258"/>
      <c r="D76" s="267" t="s">
        <v>199</v>
      </c>
      <c r="E76" s="113">
        <v>43.18181818181818</v>
      </c>
      <c r="F76" s="115">
        <v>57</v>
      </c>
      <c r="G76" s="114">
        <v>60</v>
      </c>
      <c r="H76" s="114">
        <v>57</v>
      </c>
      <c r="I76" s="114">
        <v>54</v>
      </c>
      <c r="J76" s="140">
        <v>56</v>
      </c>
      <c r="K76" s="114">
        <v>1</v>
      </c>
      <c r="L76" s="116">
        <v>1.7857142857142858</v>
      </c>
    </row>
    <row r="77" spans="1:12" s="110" customFormat="1" ht="15" customHeight="1" x14ac:dyDescent="0.2">
      <c r="A77" s="534"/>
      <c r="B77" s="119" t="s">
        <v>205</v>
      </c>
      <c r="C77" s="268"/>
      <c r="D77" s="182"/>
      <c r="E77" s="113">
        <v>9.9006323396567293</v>
      </c>
      <c r="F77" s="115">
        <v>2740</v>
      </c>
      <c r="G77" s="114">
        <v>2708</v>
      </c>
      <c r="H77" s="114">
        <v>2783</v>
      </c>
      <c r="I77" s="114">
        <v>2772</v>
      </c>
      <c r="J77" s="140">
        <v>2823</v>
      </c>
      <c r="K77" s="114">
        <v>-83</v>
      </c>
      <c r="L77" s="116">
        <v>-2.9401346085724405</v>
      </c>
    </row>
    <row r="78" spans="1:12" s="110" customFormat="1" ht="15" customHeight="1" x14ac:dyDescent="0.2">
      <c r="A78" s="120"/>
      <c r="B78" s="119"/>
      <c r="C78" s="268" t="s">
        <v>106</v>
      </c>
      <c r="D78" s="182"/>
      <c r="E78" s="113">
        <v>60.802919708029194</v>
      </c>
      <c r="F78" s="115">
        <v>1666</v>
      </c>
      <c r="G78" s="114">
        <v>1620</v>
      </c>
      <c r="H78" s="114">
        <v>1680</v>
      </c>
      <c r="I78" s="114">
        <v>1680</v>
      </c>
      <c r="J78" s="140">
        <v>1688</v>
      </c>
      <c r="K78" s="114">
        <v>-22</v>
      </c>
      <c r="L78" s="116">
        <v>-1.3033175355450237</v>
      </c>
    </row>
    <row r="79" spans="1:12" s="110" customFormat="1" ht="15" customHeight="1" x14ac:dyDescent="0.2">
      <c r="A79" s="123"/>
      <c r="B79" s="124"/>
      <c r="C79" s="260" t="s">
        <v>107</v>
      </c>
      <c r="D79" s="261"/>
      <c r="E79" s="125">
        <v>39.197080291970806</v>
      </c>
      <c r="F79" s="143">
        <v>1074</v>
      </c>
      <c r="G79" s="144">
        <v>1088</v>
      </c>
      <c r="H79" s="144">
        <v>1103</v>
      </c>
      <c r="I79" s="144">
        <v>1092</v>
      </c>
      <c r="J79" s="145">
        <v>1135</v>
      </c>
      <c r="K79" s="144">
        <v>-61</v>
      </c>
      <c r="L79" s="146">
        <v>-5.3744493392070485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27675</v>
      </c>
      <c r="E11" s="114">
        <v>27847</v>
      </c>
      <c r="F11" s="114">
        <v>28143</v>
      </c>
      <c r="G11" s="114">
        <v>27659</v>
      </c>
      <c r="H11" s="140">
        <v>27722</v>
      </c>
      <c r="I11" s="115">
        <v>-47</v>
      </c>
      <c r="J11" s="116">
        <v>-0.16954043719789336</v>
      </c>
    </row>
    <row r="12" spans="1:15" s="110" customFormat="1" ht="24.95" customHeight="1" x14ac:dyDescent="0.2">
      <c r="A12" s="193" t="s">
        <v>132</v>
      </c>
      <c r="B12" s="194" t="s">
        <v>133</v>
      </c>
      <c r="C12" s="113">
        <v>0.73351400180668469</v>
      </c>
      <c r="D12" s="115">
        <v>203</v>
      </c>
      <c r="E12" s="114">
        <v>198</v>
      </c>
      <c r="F12" s="114">
        <v>192</v>
      </c>
      <c r="G12" s="114">
        <v>194</v>
      </c>
      <c r="H12" s="140">
        <v>196</v>
      </c>
      <c r="I12" s="115">
        <v>7</v>
      </c>
      <c r="J12" s="116">
        <v>3.5714285714285716</v>
      </c>
    </row>
    <row r="13" spans="1:15" s="110" customFormat="1" ht="24.95" customHeight="1" x14ac:dyDescent="0.2">
      <c r="A13" s="193" t="s">
        <v>134</v>
      </c>
      <c r="B13" s="199" t="s">
        <v>214</v>
      </c>
      <c r="C13" s="113">
        <v>0.98283649503161696</v>
      </c>
      <c r="D13" s="115">
        <v>272</v>
      </c>
      <c r="E13" s="114">
        <v>273</v>
      </c>
      <c r="F13" s="114">
        <v>278</v>
      </c>
      <c r="G13" s="114">
        <v>277</v>
      </c>
      <c r="H13" s="140">
        <v>274</v>
      </c>
      <c r="I13" s="115">
        <v>-2</v>
      </c>
      <c r="J13" s="116">
        <v>-0.72992700729927007</v>
      </c>
    </row>
    <row r="14" spans="1:15" s="287" customFormat="1" ht="24" customHeight="1" x14ac:dyDescent="0.2">
      <c r="A14" s="193" t="s">
        <v>215</v>
      </c>
      <c r="B14" s="199" t="s">
        <v>137</v>
      </c>
      <c r="C14" s="113">
        <v>31.457994579945801</v>
      </c>
      <c r="D14" s="115">
        <v>8706</v>
      </c>
      <c r="E14" s="114">
        <v>8795</v>
      </c>
      <c r="F14" s="114">
        <v>8826</v>
      </c>
      <c r="G14" s="114">
        <v>8802</v>
      </c>
      <c r="H14" s="140">
        <v>8916</v>
      </c>
      <c r="I14" s="115">
        <v>-210</v>
      </c>
      <c r="J14" s="116">
        <v>-2.3553162853297445</v>
      </c>
      <c r="K14" s="110"/>
      <c r="L14" s="110"/>
      <c r="M14" s="110"/>
      <c r="N14" s="110"/>
      <c r="O14" s="110"/>
    </row>
    <row r="15" spans="1:15" s="110" customFormat="1" ht="24.75" customHeight="1" x14ac:dyDescent="0.2">
      <c r="A15" s="193" t="s">
        <v>216</v>
      </c>
      <c r="B15" s="199" t="s">
        <v>217</v>
      </c>
      <c r="C15" s="113">
        <v>3.8482384823848239</v>
      </c>
      <c r="D15" s="115">
        <v>1065</v>
      </c>
      <c r="E15" s="114">
        <v>1055</v>
      </c>
      <c r="F15" s="114">
        <v>1050</v>
      </c>
      <c r="G15" s="114">
        <v>1025</v>
      </c>
      <c r="H15" s="140">
        <v>1046</v>
      </c>
      <c r="I15" s="115">
        <v>19</v>
      </c>
      <c r="J15" s="116">
        <v>1.8164435946462716</v>
      </c>
    </row>
    <row r="16" spans="1:15" s="287" customFormat="1" ht="24.95" customHeight="1" x14ac:dyDescent="0.2">
      <c r="A16" s="193" t="s">
        <v>218</v>
      </c>
      <c r="B16" s="199" t="s">
        <v>141</v>
      </c>
      <c r="C16" s="113">
        <v>10.724480578139115</v>
      </c>
      <c r="D16" s="115">
        <v>2968</v>
      </c>
      <c r="E16" s="114">
        <v>3030</v>
      </c>
      <c r="F16" s="114">
        <v>3099</v>
      </c>
      <c r="G16" s="114">
        <v>3130</v>
      </c>
      <c r="H16" s="140">
        <v>3145</v>
      </c>
      <c r="I16" s="115">
        <v>-177</v>
      </c>
      <c r="J16" s="116">
        <v>-5.627980922098569</v>
      </c>
      <c r="K16" s="110"/>
      <c r="L16" s="110"/>
      <c r="M16" s="110"/>
      <c r="N16" s="110"/>
      <c r="O16" s="110"/>
    </row>
    <row r="17" spans="1:15" s="110" customFormat="1" ht="24.95" customHeight="1" x14ac:dyDescent="0.2">
      <c r="A17" s="193" t="s">
        <v>219</v>
      </c>
      <c r="B17" s="199" t="s">
        <v>220</v>
      </c>
      <c r="C17" s="113">
        <v>16.88527551942186</v>
      </c>
      <c r="D17" s="115">
        <v>4673</v>
      </c>
      <c r="E17" s="114">
        <v>4710</v>
      </c>
      <c r="F17" s="114">
        <v>4677</v>
      </c>
      <c r="G17" s="114">
        <v>4647</v>
      </c>
      <c r="H17" s="140">
        <v>4725</v>
      </c>
      <c r="I17" s="115">
        <v>-52</v>
      </c>
      <c r="J17" s="116">
        <v>-1.1005291005291005</v>
      </c>
    </row>
    <row r="18" spans="1:15" s="287" customFormat="1" ht="24.95" customHeight="1" x14ac:dyDescent="0.2">
      <c r="A18" s="201" t="s">
        <v>144</v>
      </c>
      <c r="B18" s="202" t="s">
        <v>145</v>
      </c>
      <c r="C18" s="113">
        <v>7.1219512195121952</v>
      </c>
      <c r="D18" s="115">
        <v>1971</v>
      </c>
      <c r="E18" s="114">
        <v>1944</v>
      </c>
      <c r="F18" s="114">
        <v>2057</v>
      </c>
      <c r="G18" s="114">
        <v>1991</v>
      </c>
      <c r="H18" s="140">
        <v>1983</v>
      </c>
      <c r="I18" s="115">
        <v>-12</v>
      </c>
      <c r="J18" s="116">
        <v>-0.60514372163388808</v>
      </c>
      <c r="K18" s="110"/>
      <c r="L18" s="110"/>
      <c r="M18" s="110"/>
      <c r="N18" s="110"/>
      <c r="O18" s="110"/>
    </row>
    <row r="19" spans="1:15" s="110" customFormat="1" ht="24.95" customHeight="1" x14ac:dyDescent="0.2">
      <c r="A19" s="193" t="s">
        <v>146</v>
      </c>
      <c r="B19" s="199" t="s">
        <v>147</v>
      </c>
      <c r="C19" s="113">
        <v>12.043360433604336</v>
      </c>
      <c r="D19" s="115">
        <v>3333</v>
      </c>
      <c r="E19" s="114">
        <v>3334</v>
      </c>
      <c r="F19" s="114">
        <v>3357</v>
      </c>
      <c r="G19" s="114">
        <v>3324</v>
      </c>
      <c r="H19" s="140">
        <v>3355</v>
      </c>
      <c r="I19" s="115">
        <v>-22</v>
      </c>
      <c r="J19" s="116">
        <v>-0.65573770491803274</v>
      </c>
    </row>
    <row r="20" spans="1:15" s="287" customFormat="1" ht="24.95" customHeight="1" x14ac:dyDescent="0.2">
      <c r="A20" s="193" t="s">
        <v>148</v>
      </c>
      <c r="B20" s="199" t="s">
        <v>149</v>
      </c>
      <c r="C20" s="113">
        <v>3.3387533875338753</v>
      </c>
      <c r="D20" s="115">
        <v>924</v>
      </c>
      <c r="E20" s="114">
        <v>941</v>
      </c>
      <c r="F20" s="114">
        <v>927</v>
      </c>
      <c r="G20" s="114">
        <v>908</v>
      </c>
      <c r="H20" s="140">
        <v>897</v>
      </c>
      <c r="I20" s="115">
        <v>27</v>
      </c>
      <c r="J20" s="116">
        <v>3.0100334448160537</v>
      </c>
      <c r="K20" s="110"/>
      <c r="L20" s="110"/>
      <c r="M20" s="110"/>
      <c r="N20" s="110"/>
      <c r="O20" s="110"/>
    </row>
    <row r="21" spans="1:15" s="110" customFormat="1" ht="24.95" customHeight="1" x14ac:dyDescent="0.2">
      <c r="A21" s="201" t="s">
        <v>150</v>
      </c>
      <c r="B21" s="202" t="s">
        <v>151</v>
      </c>
      <c r="C21" s="113">
        <v>2.4390243902439024</v>
      </c>
      <c r="D21" s="115">
        <v>675</v>
      </c>
      <c r="E21" s="114">
        <v>694</v>
      </c>
      <c r="F21" s="114">
        <v>705</v>
      </c>
      <c r="G21" s="114">
        <v>699</v>
      </c>
      <c r="H21" s="140">
        <v>690</v>
      </c>
      <c r="I21" s="115">
        <v>-15</v>
      </c>
      <c r="J21" s="116">
        <v>-2.1739130434782608</v>
      </c>
    </row>
    <row r="22" spans="1:15" s="110" customFormat="1" ht="24.95" customHeight="1" x14ac:dyDescent="0.2">
      <c r="A22" s="201" t="s">
        <v>152</v>
      </c>
      <c r="B22" s="199" t="s">
        <v>153</v>
      </c>
      <c r="C22" s="113">
        <v>0.46612466124661245</v>
      </c>
      <c r="D22" s="115">
        <v>129</v>
      </c>
      <c r="E22" s="114">
        <v>131</v>
      </c>
      <c r="F22" s="114">
        <v>138</v>
      </c>
      <c r="G22" s="114">
        <v>130</v>
      </c>
      <c r="H22" s="140">
        <v>140</v>
      </c>
      <c r="I22" s="115">
        <v>-11</v>
      </c>
      <c r="J22" s="116">
        <v>-7.8571428571428568</v>
      </c>
    </row>
    <row r="23" spans="1:15" s="110" customFormat="1" ht="24.95" customHeight="1" x14ac:dyDescent="0.2">
      <c r="A23" s="193" t="s">
        <v>154</v>
      </c>
      <c r="B23" s="199" t="s">
        <v>155</v>
      </c>
      <c r="C23" s="113">
        <v>2.5871725383920507</v>
      </c>
      <c r="D23" s="115">
        <v>716</v>
      </c>
      <c r="E23" s="114">
        <v>724</v>
      </c>
      <c r="F23" s="114">
        <v>728</v>
      </c>
      <c r="G23" s="114">
        <v>723</v>
      </c>
      <c r="H23" s="140">
        <v>735</v>
      </c>
      <c r="I23" s="115">
        <v>-19</v>
      </c>
      <c r="J23" s="116">
        <v>-2.5850340136054424</v>
      </c>
    </row>
    <row r="24" spans="1:15" s="110" customFormat="1" ht="24.95" customHeight="1" x14ac:dyDescent="0.2">
      <c r="A24" s="193" t="s">
        <v>156</v>
      </c>
      <c r="B24" s="199" t="s">
        <v>221</v>
      </c>
      <c r="C24" s="113">
        <v>2.9557362240289069</v>
      </c>
      <c r="D24" s="115">
        <v>818</v>
      </c>
      <c r="E24" s="114">
        <v>834</v>
      </c>
      <c r="F24" s="114">
        <v>854</v>
      </c>
      <c r="G24" s="114">
        <v>849</v>
      </c>
      <c r="H24" s="140">
        <v>845</v>
      </c>
      <c r="I24" s="115">
        <v>-27</v>
      </c>
      <c r="J24" s="116">
        <v>-3.195266272189349</v>
      </c>
    </row>
    <row r="25" spans="1:15" s="110" customFormat="1" ht="24.95" customHeight="1" x14ac:dyDescent="0.2">
      <c r="A25" s="193" t="s">
        <v>222</v>
      </c>
      <c r="B25" s="204" t="s">
        <v>159</v>
      </c>
      <c r="C25" s="113">
        <v>4.3685636856368566</v>
      </c>
      <c r="D25" s="115">
        <v>1209</v>
      </c>
      <c r="E25" s="114">
        <v>1203</v>
      </c>
      <c r="F25" s="114">
        <v>1209</v>
      </c>
      <c r="G25" s="114">
        <v>1224</v>
      </c>
      <c r="H25" s="140">
        <v>1166</v>
      </c>
      <c r="I25" s="115">
        <v>43</v>
      </c>
      <c r="J25" s="116">
        <v>3.6878216123499143</v>
      </c>
    </row>
    <row r="26" spans="1:15" s="110" customFormat="1" ht="24.95" customHeight="1" x14ac:dyDescent="0.2">
      <c r="A26" s="201">
        <v>782.78300000000002</v>
      </c>
      <c r="B26" s="203" t="s">
        <v>160</v>
      </c>
      <c r="C26" s="113">
        <v>1.3803071364046975</v>
      </c>
      <c r="D26" s="115">
        <v>382</v>
      </c>
      <c r="E26" s="114">
        <v>380</v>
      </c>
      <c r="F26" s="114">
        <v>558</v>
      </c>
      <c r="G26" s="114">
        <v>580</v>
      </c>
      <c r="H26" s="140">
        <v>513</v>
      </c>
      <c r="I26" s="115">
        <v>-131</v>
      </c>
      <c r="J26" s="116">
        <v>-25.536062378167642</v>
      </c>
    </row>
    <row r="27" spans="1:15" s="110" customFormat="1" ht="24.95" customHeight="1" x14ac:dyDescent="0.2">
      <c r="A27" s="193" t="s">
        <v>161</v>
      </c>
      <c r="B27" s="199" t="s">
        <v>223</v>
      </c>
      <c r="C27" s="113">
        <v>6.196928635953026</v>
      </c>
      <c r="D27" s="115">
        <v>1715</v>
      </c>
      <c r="E27" s="114">
        <v>1702</v>
      </c>
      <c r="F27" s="114">
        <v>1708</v>
      </c>
      <c r="G27" s="114">
        <v>1640</v>
      </c>
      <c r="H27" s="140">
        <v>1636</v>
      </c>
      <c r="I27" s="115">
        <v>79</v>
      </c>
      <c r="J27" s="116">
        <v>4.8288508557457215</v>
      </c>
    </row>
    <row r="28" spans="1:15" s="110" customFormat="1" ht="24.95" customHeight="1" x14ac:dyDescent="0.2">
      <c r="A28" s="193" t="s">
        <v>163</v>
      </c>
      <c r="B28" s="199" t="s">
        <v>164</v>
      </c>
      <c r="C28" s="113">
        <v>3.0532971996386631</v>
      </c>
      <c r="D28" s="115">
        <v>845</v>
      </c>
      <c r="E28" s="114">
        <v>830</v>
      </c>
      <c r="F28" s="114">
        <v>804</v>
      </c>
      <c r="G28" s="114">
        <v>757</v>
      </c>
      <c r="H28" s="140">
        <v>786</v>
      </c>
      <c r="I28" s="115">
        <v>59</v>
      </c>
      <c r="J28" s="116">
        <v>7.5063613231552164</v>
      </c>
    </row>
    <row r="29" spans="1:15" s="110" customFormat="1" ht="24.95" customHeight="1" x14ac:dyDescent="0.2">
      <c r="A29" s="193">
        <v>86</v>
      </c>
      <c r="B29" s="199" t="s">
        <v>165</v>
      </c>
      <c r="C29" s="113">
        <v>7.8699186991869921</v>
      </c>
      <c r="D29" s="115">
        <v>2178</v>
      </c>
      <c r="E29" s="114">
        <v>2174</v>
      </c>
      <c r="F29" s="114">
        <v>2140</v>
      </c>
      <c r="G29" s="114">
        <v>2100</v>
      </c>
      <c r="H29" s="140">
        <v>2116</v>
      </c>
      <c r="I29" s="115">
        <v>62</v>
      </c>
      <c r="J29" s="116">
        <v>2.9300567107750473</v>
      </c>
    </row>
    <row r="30" spans="1:15" s="110" customFormat="1" ht="24.95" customHeight="1" x14ac:dyDescent="0.2">
      <c r="A30" s="193">
        <v>87.88</v>
      </c>
      <c r="B30" s="204" t="s">
        <v>166</v>
      </c>
      <c r="C30" s="113">
        <v>9.7850045167118331</v>
      </c>
      <c r="D30" s="115">
        <v>2708</v>
      </c>
      <c r="E30" s="114">
        <v>2746</v>
      </c>
      <c r="F30" s="114">
        <v>2745</v>
      </c>
      <c r="G30" s="114">
        <v>2594</v>
      </c>
      <c r="H30" s="140">
        <v>2588</v>
      </c>
      <c r="I30" s="115">
        <v>120</v>
      </c>
      <c r="J30" s="116">
        <v>4.6367851622874809</v>
      </c>
    </row>
    <row r="31" spans="1:15" s="110" customFormat="1" ht="24.95" customHeight="1" x14ac:dyDescent="0.2">
      <c r="A31" s="193" t="s">
        <v>167</v>
      </c>
      <c r="B31" s="199" t="s">
        <v>168</v>
      </c>
      <c r="C31" s="113">
        <v>3.2195121951219514</v>
      </c>
      <c r="D31" s="115">
        <v>891</v>
      </c>
      <c r="E31" s="114">
        <v>944</v>
      </c>
      <c r="F31" s="114">
        <v>917</v>
      </c>
      <c r="G31" s="114">
        <v>867</v>
      </c>
      <c r="H31" s="140">
        <v>886</v>
      </c>
      <c r="I31" s="115">
        <v>5</v>
      </c>
      <c r="J31" s="116">
        <v>0.56433408577878108</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0.73351400180668469</v>
      </c>
      <c r="D34" s="115">
        <v>203</v>
      </c>
      <c r="E34" s="114">
        <v>198</v>
      </c>
      <c r="F34" s="114">
        <v>192</v>
      </c>
      <c r="G34" s="114">
        <v>194</v>
      </c>
      <c r="H34" s="140">
        <v>196</v>
      </c>
      <c r="I34" s="115">
        <v>7</v>
      </c>
      <c r="J34" s="116">
        <v>3.5714285714285716</v>
      </c>
    </row>
    <row r="35" spans="1:10" s="110" customFormat="1" ht="24.95" customHeight="1" x14ac:dyDescent="0.2">
      <c r="A35" s="292" t="s">
        <v>171</v>
      </c>
      <c r="B35" s="293" t="s">
        <v>172</v>
      </c>
      <c r="C35" s="113">
        <v>39.562782294489608</v>
      </c>
      <c r="D35" s="115">
        <v>10949</v>
      </c>
      <c r="E35" s="114">
        <v>11012</v>
      </c>
      <c r="F35" s="114">
        <v>11161</v>
      </c>
      <c r="G35" s="114">
        <v>11070</v>
      </c>
      <c r="H35" s="140">
        <v>11173</v>
      </c>
      <c r="I35" s="115">
        <v>-224</v>
      </c>
      <c r="J35" s="116">
        <v>-2.0048330797458158</v>
      </c>
    </row>
    <row r="36" spans="1:10" s="110" customFormat="1" ht="24.95" customHeight="1" x14ac:dyDescent="0.2">
      <c r="A36" s="294" t="s">
        <v>173</v>
      </c>
      <c r="B36" s="295" t="s">
        <v>174</v>
      </c>
      <c r="C36" s="125">
        <v>59.703703703703702</v>
      </c>
      <c r="D36" s="143">
        <v>16523</v>
      </c>
      <c r="E36" s="144">
        <v>16637</v>
      </c>
      <c r="F36" s="144">
        <v>16790</v>
      </c>
      <c r="G36" s="144">
        <v>16395</v>
      </c>
      <c r="H36" s="145">
        <v>16353</v>
      </c>
      <c r="I36" s="143">
        <v>170</v>
      </c>
      <c r="J36" s="146">
        <v>1.0395646058827126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2020-09-25T08:45:21Z</dcterms:created>
  <dcterms:modified xsi:type="dcterms:W3CDTF">2020-09-28T08:08:28Z</dcterms:modified>
</cp:coreProperties>
</file>