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18" i="24"/>
  <c r="H18" i="24"/>
  <c r="F18" i="24"/>
  <c r="D18" i="24"/>
  <c r="J18" i="24"/>
  <c r="D19" i="24"/>
  <c r="J19" i="24"/>
  <c r="H19" i="24"/>
  <c r="K19" i="24"/>
  <c r="F19" i="24"/>
  <c r="K16" i="24"/>
  <c r="H16" i="24"/>
  <c r="F16" i="24"/>
  <c r="D16" i="24"/>
  <c r="J16" i="24"/>
  <c r="K8" i="24"/>
  <c r="H8" i="24"/>
  <c r="F8" i="24"/>
  <c r="D8" i="24"/>
  <c r="J8" i="24"/>
  <c r="K24" i="24"/>
  <c r="H24" i="24"/>
  <c r="F24" i="24"/>
  <c r="D24" i="24"/>
  <c r="J24" i="24"/>
  <c r="D9" i="24"/>
  <c r="J9" i="24"/>
  <c r="H9" i="24"/>
  <c r="K9" i="24"/>
  <c r="F9" i="24"/>
  <c r="D21" i="24"/>
  <c r="J21" i="24"/>
  <c r="H21" i="24"/>
  <c r="K21" i="24"/>
  <c r="F21" i="24"/>
  <c r="D25" i="24"/>
  <c r="J25" i="24"/>
  <c r="H25" i="24"/>
  <c r="F25" i="24"/>
  <c r="K25" i="24"/>
  <c r="K28" i="24"/>
  <c r="H28" i="24"/>
  <c r="F28" i="24"/>
  <c r="D28" i="24"/>
  <c r="J28" i="24"/>
  <c r="D31" i="24"/>
  <c r="J31" i="24"/>
  <c r="H31" i="24"/>
  <c r="K31" i="24"/>
  <c r="F31" i="24"/>
  <c r="I20" i="24"/>
  <c r="M20" i="24"/>
  <c r="E20" i="24"/>
  <c r="L20" i="24"/>
  <c r="G20" i="24"/>
  <c r="G23" i="24"/>
  <c r="M23" i="24"/>
  <c r="E23" i="24"/>
  <c r="L23" i="24"/>
  <c r="I23" i="24"/>
  <c r="I37" i="24"/>
  <c r="G37" i="24"/>
  <c r="L37" i="24"/>
  <c r="M37" i="24"/>
  <c r="E37" i="24"/>
  <c r="B14" i="24"/>
  <c r="B6" i="24"/>
  <c r="K34" i="24"/>
  <c r="H34" i="24"/>
  <c r="F34" i="24"/>
  <c r="D34" i="24"/>
  <c r="J34" i="24"/>
  <c r="D38" i="24"/>
  <c r="K38" i="24"/>
  <c r="J38" i="24"/>
  <c r="H38" i="24"/>
  <c r="F38" i="24"/>
  <c r="I8" i="24"/>
  <c r="M8" i="24"/>
  <c r="E8" i="24"/>
  <c r="L8" i="24"/>
  <c r="G8" i="24"/>
  <c r="C14" i="24"/>
  <c r="C6" i="24"/>
  <c r="G17" i="24"/>
  <c r="M17" i="24"/>
  <c r="E17" i="24"/>
  <c r="L17" i="24"/>
  <c r="I17" i="24"/>
  <c r="I30" i="24"/>
  <c r="M30" i="24"/>
  <c r="E30" i="24"/>
  <c r="L30" i="24"/>
  <c r="G30" i="24"/>
  <c r="G33" i="24"/>
  <c r="M33" i="24"/>
  <c r="E33" i="24"/>
  <c r="L33" i="24"/>
  <c r="I33" i="24"/>
  <c r="D17" i="24"/>
  <c r="J17" i="24"/>
  <c r="H17" i="24"/>
  <c r="F17" i="24"/>
  <c r="K17" i="24"/>
  <c r="K20" i="24"/>
  <c r="H20" i="24"/>
  <c r="F20" i="24"/>
  <c r="D20" i="24"/>
  <c r="J20" i="24"/>
  <c r="D23" i="24"/>
  <c r="J23" i="24"/>
  <c r="H23" i="24"/>
  <c r="K23" i="24"/>
  <c r="F23" i="24"/>
  <c r="G7" i="24"/>
  <c r="M7" i="24"/>
  <c r="E7" i="24"/>
  <c r="L7" i="24"/>
  <c r="I7" i="24"/>
  <c r="G9" i="24"/>
  <c r="M9" i="24"/>
  <c r="E9" i="24"/>
  <c r="L9" i="24"/>
  <c r="I9" i="24"/>
  <c r="I24" i="24"/>
  <c r="M24" i="24"/>
  <c r="E24" i="24"/>
  <c r="L24" i="24"/>
  <c r="G24" i="24"/>
  <c r="G27" i="24"/>
  <c r="M27" i="24"/>
  <c r="E27" i="24"/>
  <c r="L27" i="24"/>
  <c r="I27" i="24"/>
  <c r="K26" i="24"/>
  <c r="H26" i="24"/>
  <c r="F26" i="24"/>
  <c r="D26" i="24"/>
  <c r="J26" i="24"/>
  <c r="D29" i="24"/>
  <c r="J29" i="24"/>
  <c r="H29" i="24"/>
  <c r="K29" i="24"/>
  <c r="F29" i="24"/>
  <c r="K32" i="24"/>
  <c r="H32" i="24"/>
  <c r="F32" i="24"/>
  <c r="D32" i="24"/>
  <c r="J32" i="24"/>
  <c r="B45" i="24"/>
  <c r="B39" i="24"/>
  <c r="I18" i="24"/>
  <c r="M18" i="24"/>
  <c r="E18" i="24"/>
  <c r="L18" i="24"/>
  <c r="G18" i="24"/>
  <c r="G21" i="24"/>
  <c r="M21" i="24"/>
  <c r="E21" i="24"/>
  <c r="L21" i="24"/>
  <c r="I21" i="24"/>
  <c r="I34" i="24"/>
  <c r="M34" i="24"/>
  <c r="E34" i="24"/>
  <c r="L34" i="24"/>
  <c r="G34" i="24"/>
  <c r="D15" i="24"/>
  <c r="J15" i="24"/>
  <c r="H15" i="24"/>
  <c r="K15" i="24"/>
  <c r="F15" i="24"/>
  <c r="D35" i="24"/>
  <c r="J35" i="24"/>
  <c r="H35" i="24"/>
  <c r="K35" i="24"/>
  <c r="F35" i="24"/>
  <c r="G15" i="24"/>
  <c r="M15" i="24"/>
  <c r="E15" i="24"/>
  <c r="L15" i="24"/>
  <c r="I15" i="24"/>
  <c r="I28" i="24"/>
  <c r="M28" i="24"/>
  <c r="E28" i="24"/>
  <c r="L28" i="24"/>
  <c r="G28" i="24"/>
  <c r="G31" i="24"/>
  <c r="M31" i="24"/>
  <c r="E31" i="24"/>
  <c r="L31" i="24"/>
  <c r="I31" i="24"/>
  <c r="K30" i="24"/>
  <c r="H30" i="24"/>
  <c r="F30" i="24"/>
  <c r="D30" i="24"/>
  <c r="J30" i="24"/>
  <c r="I22" i="24"/>
  <c r="M22" i="24"/>
  <c r="E22" i="24"/>
  <c r="L22" i="24"/>
  <c r="G22" i="24"/>
  <c r="G25" i="24"/>
  <c r="M25" i="24"/>
  <c r="E25" i="24"/>
  <c r="L25" i="24"/>
  <c r="I25" i="24"/>
  <c r="C45" i="24"/>
  <c r="C39" i="24"/>
  <c r="D27" i="24"/>
  <c r="J27" i="24"/>
  <c r="H27" i="24"/>
  <c r="K27" i="24"/>
  <c r="F27" i="24"/>
  <c r="D33" i="24"/>
  <c r="J33" i="24"/>
  <c r="H33" i="24"/>
  <c r="F33" i="24"/>
  <c r="K33" i="24"/>
  <c r="H37" i="24"/>
  <c r="F37" i="24"/>
  <c r="D37" i="24"/>
  <c r="K37" i="24"/>
  <c r="J37" i="24"/>
  <c r="I16" i="24"/>
  <c r="M16" i="24"/>
  <c r="E16" i="24"/>
  <c r="L16" i="24"/>
  <c r="G16" i="24"/>
  <c r="G19" i="24"/>
  <c r="M19" i="24"/>
  <c r="E19" i="24"/>
  <c r="L19" i="24"/>
  <c r="I19" i="24"/>
  <c r="I32" i="24"/>
  <c r="M32" i="24"/>
  <c r="E32" i="24"/>
  <c r="L32" i="24"/>
  <c r="G32" i="24"/>
  <c r="G35" i="24"/>
  <c r="M35" i="24"/>
  <c r="E35" i="24"/>
  <c r="L35" i="24"/>
  <c r="I35" i="24"/>
  <c r="K22" i="24"/>
  <c r="H22" i="24"/>
  <c r="F22" i="24"/>
  <c r="D22" i="24"/>
  <c r="J22" i="24"/>
  <c r="I26" i="24"/>
  <c r="M26" i="24"/>
  <c r="E26" i="24"/>
  <c r="L26" i="24"/>
  <c r="G26" i="24"/>
  <c r="G29" i="24"/>
  <c r="M29" i="24"/>
  <c r="E29" i="24"/>
  <c r="L29" i="24"/>
  <c r="I29" i="24"/>
  <c r="M38" i="24"/>
  <c r="E38" i="24"/>
  <c r="L38" i="24"/>
  <c r="G38"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H40" i="24"/>
  <c r="H42" i="24"/>
  <c r="H44" i="24"/>
  <c r="E40" i="24"/>
  <c r="E42" i="24"/>
  <c r="E44" i="24"/>
  <c r="I14" i="24" l="1"/>
  <c r="M14" i="24"/>
  <c r="E14" i="24"/>
  <c r="L14" i="24"/>
  <c r="G14" i="24"/>
  <c r="K6" i="24"/>
  <c r="H6" i="24"/>
  <c r="F6" i="24"/>
  <c r="D6" i="24"/>
  <c r="J6" i="24"/>
  <c r="I79" i="24"/>
  <c r="J77" i="24"/>
  <c r="K14" i="24"/>
  <c r="H14" i="24"/>
  <c r="F14" i="24"/>
  <c r="D14" i="24"/>
  <c r="J14" i="24"/>
  <c r="K77" i="24"/>
  <c r="I39" i="24"/>
  <c r="G39" i="24"/>
  <c r="L39" i="24"/>
  <c r="M39" i="24"/>
  <c r="E39" i="24"/>
  <c r="I45" i="24"/>
  <c r="G45" i="24"/>
  <c r="L45" i="24"/>
  <c r="M45" i="24"/>
  <c r="E45" i="24"/>
  <c r="H39" i="24"/>
  <c r="F39" i="24"/>
  <c r="D39" i="24"/>
  <c r="K39" i="24"/>
  <c r="J39" i="24"/>
  <c r="H45" i="24"/>
  <c r="F45" i="24"/>
  <c r="D45" i="24"/>
  <c r="K45" i="24"/>
  <c r="J45" i="24"/>
  <c r="I6" i="24"/>
  <c r="M6" i="24"/>
  <c r="E6" i="24"/>
  <c r="L6" i="24"/>
  <c r="G6" i="24"/>
  <c r="J79" i="24" l="1"/>
  <c r="J78" i="24"/>
  <c r="K79" i="24"/>
  <c r="K78" i="24"/>
  <c r="I78" i="24"/>
  <c r="I83" i="24" l="1"/>
  <c r="I82" i="24"/>
  <c r="I81" i="24"/>
</calcChain>
</file>

<file path=xl/sharedStrings.xml><?xml version="1.0" encoding="utf-8"?>
<sst xmlns="http://schemas.openxmlformats.org/spreadsheetml/2006/main" count="1682" uniqueCount="521">
  <si>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</si>
  <si>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</si>
  <si>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</si>
  <si>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</si>
  <si>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</si>
  <si>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</si>
  <si>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</si>
  <si>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</si>
  <si>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</si>
  <si>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</si>
  <si>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</si>
  <si>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</si>
  <si>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</si>
  <si>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Offenbach (06438)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</si>
  <si>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</si>
  <si>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</si>
  <si>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</si>
  <si>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</si>
  <si>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</si>
  <si>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</si>
  <si>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</si>
  <si>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</si>
  <si>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</si>
  <si>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</si>
  <si>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</si>
  <si>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</si>
  <si>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</si>
  <si>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</si>
  <si>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</si>
  <si>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</si>
  <si>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</si>
  <si>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</si>
  <si>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</si>
  <si>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</si>
  <si>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</si>
  <si>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</si>
  <si>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</si>
  <si>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</si>
  <si>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</si>
  <si>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</si>
  <si>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</si>
  <si>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</si>
  <si>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</si>
  <si>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</si>
  <si>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</si>
  <si>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</si>
  <si>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</si>
  <si>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</si>
  <si>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</si>
  <si>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</si>
  <si>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</si>
  <si>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</si>
  <si>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</si>
  <si>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</si>
  <si>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</si>
  <si>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</si>
  <si>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</si>
  <si>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</si>
  <si>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</si>
  <si>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</si>
  <si>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</si>
  <si>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</si>
  <si>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</si>
  <si>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</si>
  <si>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</si>
  <si>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</si>
  <si>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</si>
  <si>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</si>
  <si>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</si>
  <si>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</si>
  <si>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</si>
  <si>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</si>
  <si>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</si>
  <si>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</si>
  <si>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</si>
  <si>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</si>
  <si>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</si>
  <si>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</si>
  <si>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</si>
  <si>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</si>
  <si>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</si>
  <si>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</si>
  <si>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</si>
  <si>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</si>
  <si>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</si>
  <si>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</si>
  <si>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</si>
  <si>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</si>
  <si>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</si>
  <si>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</si>
  <si>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</si>
  <si>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</si>
  <si>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Offenbach (06438);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</si>
  <si>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</si>
  <si>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</si>
  <si>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</si>
  <si>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</si>
  <si>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</si>
  <si>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</si>
  <si>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</si>
  <si>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</si>
  <si>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</si>
  <si>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</si>
  <si>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</si>
  <si>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</si>
  <si>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</si>
  <si>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</si>
  <si>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</si>
  <si>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</si>
  <si>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</si>
  <si>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</si>
  <si>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</si>
  <si>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</si>
  <si>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</si>
  <si>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</si>
  <si>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</si>
  <si>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</si>
  <si>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</si>
  <si>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</si>
  <si>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</si>
  <si>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</si>
  <si>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</si>
  <si>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</si>
  <si>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</si>
  <si>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</si>
  <si>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</si>
  <si>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</si>
  <si>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</si>
  <si>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</si>
  <si>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</si>
  <si>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</si>
  <si>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</si>
  <si>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</si>
  <si>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</si>
  <si>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</si>
  <si>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</si>
  <si>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</si>
  <si>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</si>
  <si>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</si>
  <si>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</si>
  <si>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</si>
  <si>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</si>
  <si>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</si>
  <si>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</si>
  <si>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</si>
  <si>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</si>
  <si>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</si>
  <si>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</si>
  <si>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</si>
  <si>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</si>
  <si>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</si>
  <si>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</si>
  <si>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</si>
  <si>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</si>
  <si>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</si>
  <si>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</si>
  <si>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</si>
  <si>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</si>
  <si>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</si>
  <si>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</si>
  <si>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</si>
  <si>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</si>
  <si>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</si>
  <si>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</si>
  <si>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</si>
  <si>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</si>
  <si>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</si>
  <si>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</si>
  <si>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</si>
  <si>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</si>
  <si>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</si>
  <si>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</si>
  <si>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</si>
  <si>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</si>
  <si>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</si>
  <si>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</si>
  <si>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</si>
  <si>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</si>
  <si>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</si>
  <si>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</si>
  <si>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</si>
  <si>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</si>
  <si>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</si>
  <si>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Offenbach (06438)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</si>
  <si>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</si>
  <si>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</si>
  <si>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</si>
  <si>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</si>
  <si>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</si>
  <si>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</si>
  <si>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</si>
  <si>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</si>
  <si>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</si>
  <si>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</si>
  <si>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</si>
  <si>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</si>
  <si>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</si>
  <si>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</si>
  <si>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</si>
  <si>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</si>
  <si>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</si>
  <si>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</si>
  <si>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</si>
  <si>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</si>
  <si>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</si>
  <si>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</si>
  <si>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</si>
  <si>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</si>
  <si>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</si>
  <si>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</si>
  <si>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</si>
  <si>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</si>
  <si>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</si>
  <si>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</si>
  <si>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</si>
  <si>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</si>
  <si>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</si>
  <si>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</si>
  <si>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</si>
  <si>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</si>
  <si>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</si>
  <si>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</si>
  <si>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</si>
  <si>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</si>
  <si>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</si>
  <si>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</si>
  <si>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</si>
  <si>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</si>
  <si>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</si>
  <si>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</si>
  <si>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</si>
  <si>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</si>
  <si>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</si>
  <si>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</si>
  <si>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</si>
  <si>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</si>
  <si>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</si>
  <si>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</si>
  <si>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</si>
  <si>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</si>
  <si>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</si>
  <si>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</si>
  <si>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</si>
  <si>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</si>
  <si>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</si>
  <si>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</si>
  <si>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</si>
  <si>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</si>
  <si>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</si>
  <si>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</si>
  <si>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</si>
  <si>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</si>
  <si>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</si>
  <si>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</si>
  <si>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</si>
  <si>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</si>
  <si>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</si>
  <si>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</si>
  <si>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</si>
  <si>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</si>
  <si>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</si>
  <si>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</si>
  <si>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</si>
  <si>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</si>
  <si>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</si>
  <si>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</si>
  <si>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</si>
  <si>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</si>
  <si>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</si>
  <si>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</si>
  <si>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</si>
  <si>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</si>
  <si>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</si>
  <si>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</si>
  <si>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</si>
  <si>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</si>
  <si>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</si>
  <si>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</si>
  <si>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</si>
  <si>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</si>
  <si>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</si>
  <si>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</si>
  <si>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</si>
  <si>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</si>
  <si>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</si>
  <si>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</si>
  <si>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</si>
  <si>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</si>
  <si>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</si>
  <si>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</si>
  <si>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</si>
  <si>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</si>
  <si>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</si>
  <si>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</si>
  <si>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</si>
  <si>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</si>
  <si>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</si>
  <si>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</si>
  <si>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</si>
  <si>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</si>
  <si>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</si>
  <si>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</si>
  <si>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</si>
  <si>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</si>
  <si>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</si>
  <si>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</si>
  <si>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</si>
  <si>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</si>
  <si>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</si>
  <si>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</si>
  <si>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</si>
  <si>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</si>
  <si>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</si>
  <si>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</si>
  <si>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</si>
  <si>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</si>
  <si>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</si>
  <si>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</si>
  <si>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</si>
  <si>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</si>
  <si>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</si>
  <si>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</si>
  <si>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</si>
  <si>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</si>
  <si>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</si>
  <si>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</si>
  <si>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</si>
  <si>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</si>
  <si>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</si>
  <si>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</si>
  <si>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</si>
  <si>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</si>
  <si>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</si>
  <si>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</si>
  <si>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</si>
  <si>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</si>
  <si>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</si>
  <si>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</si>
  <si>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</si>
  <si>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</si>
  <si>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</si>
  <si>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</si>
  <si>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</si>
  <si>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</si>
  <si>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</si>
  <si>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</si>
  <si>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</si>
  <si>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</si>
  <si>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</si>
  <si>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</si>
  <si>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</si>
  <si>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</si>
  <si>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</si>
  <si>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</si>
  <si>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</si>
  <si>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</si>
  <si>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</si>
  <si>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</si>
  <si>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</si>
  <si>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</si>
  <si>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</si>
  <si>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</si>
  <si>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</si>
  <si>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</si>
  <si>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</si>
  <si>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</si>
  <si>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</si>
  <si>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</si>
  <si>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</si>
  <si>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</si>
  <si>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</si>
  <si>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</si>
  <si>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</si>
  <si>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Offenbach (06438);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</si>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</sst>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{15A800F6-FA94-47F0-ABCF-9064332C683C}</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43FC-4165-8901-47545BEB6B2C}"/>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{81B67D56-0D6F-48F5-9EC2-BAD787D219F6}</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43FC-4165-8901-47545BEB6B2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{34386542-412F-47A9-AB81-3CD13E26E170}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3FC-4165-8901-47545BEB6B2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{517BB15F-5CC3-4BC4-85FA-19E693343AF9}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3FC-4165-8901-47545BEB6B2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0.36300163736908769</c:v>
                </c:pt>
                <c:pt idx="1">
                  <c:v>1.1168123612881518</c:v>
                </c:pt>
                <c:pt idx="2">
                  <c:v>1.1186464311118853</c:v>
                </c:pt>
                <c:pt idx="3">
                  <c:v>1.0875687030768</c:v>
                </c:pt>
              </c:numCache>
            </c:numRef>
          </c:val>
          <c:extLst>
            <c:ext xmlns:c16="http://schemas.microsoft.com/office/drawing/2014/chart" uri="{C3380CC4-5D6E-409C-BE32-E72D297353CC}">
              <c16:uniqueId val="{00000004-43FC-4165-8901-47545BEB6B2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{A9F1C348-72F7-4B4F-B2A3-C02CE5D6460A}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3FC-4165-8901-47545BEB6B2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{F0DD64D3-E5E7-4422-97DA-1841C875C3EB}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3FC-4165-8901-47545BEB6B2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{F34521D6-A005-4E42-A8D8-DD57AD24885F}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3FC-4165-8901-47545BEB6B2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{3B302930-49A3-4EF9-8328-B39F462FC27A}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3FC-4165-8901-47545BEB6B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3FC-4165-8901-47545BEB6B2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3FC-4165-8901-47545BEB6B2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{23EB6E64-1166-47F6-87B3-B6F63C65D7A9}</c15:txfldGUID>
                      <c15:f>Daten_Diagramme!$E$6</c15:f>
                      <c15:dlblFieldTableCache>
                        <c:ptCount val="1"/>
                        <c:pt idx="0">
                          <c:v>-4.4</c:v>
                        </c:pt>
                      </c15:dlblFieldTableCache>
                    </c15:dlblFTEntry>
                  </c15:dlblFieldTable>
                  <c15:showDataLabelsRange val="0"/>
                </c:ext>
                <c:ext xmlns:c16="http://schemas.microsoft.com/office/drawing/2014/chart" uri="{C3380CC4-5D6E-409C-BE32-E72D297353CC}">
                  <c16:uniqueId val="{00000000-D3AD-4CB9-A999-086DDC7B768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{431118EA-84FA-479D-87E8-C73908C90CB1}</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3AD-4CB9-A999-086DDC7B768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{A6DA38D6-0FED-493F-ADB3-49EDA3674D35}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3AD-4CB9-A999-086DDC7B768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{3776A20E-D747-454D-B707-BCFA6D15BFBE}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3AD-4CB9-A999-086DDC7B76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-4.425217849722455</c:v>
                </c:pt>
                <c:pt idx="1">
                  <c:v>-2.6469525004774508</c:v>
                </c:pt>
                <c:pt idx="2">
                  <c:v>-2.7637010795899166</c:v>
                </c:pt>
                <c:pt idx="3">
                  <c:v>-2.8655893304673015</c:v>
                </c:pt>
              </c:numCache>
            </c:numRef>
          </c:val>
          <c:extLst>
            <c:ext xmlns:c16="http://schemas.microsoft.com/office/drawing/2014/chart" uri="{C3380CC4-5D6E-409C-BE32-E72D297353CC}">
              <c16:uniqueId val="{00000004-D3AD-4CB9-A999-086DDC7B768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{00CC394F-3291-48B9-BC07-DDF5FD55C15F}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3AD-4CB9-A999-086DDC7B768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{495DF7ED-EEC6-4A3B-A67E-E47701C56C3F}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3AD-4CB9-A999-086DDC7B768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{E4BFA0CF-C3EE-430C-A177-99336DC7DC5E}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3AD-4CB9-A999-086DDC7B768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{7521E487-812A-41E5-8842-750F340DA087}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3AD-4CB9-A999-086DDC7B76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3AD-4CB9-A999-086DDC7B768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3AD-4CB9-A999-086DDC7B768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{67A59698-EF31-4261-8490-07B238B70D6D}</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3F44-49BE-8FAC-C424181A7F89}"/>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{F7E29632-E492-4610-8F06-9604A784C98B}</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3F44-49BE-8FAC-C424181A7F89}"/>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{A1D9F5E0-0F3D-458F-98A6-861EAC1E20DF}</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3F44-49BE-8FAC-C424181A7F89}"/>
                </c:ext>
              </c:extLst>
            </c:dLbl>
            <c:dLbl>
              <c:idx val="3"/>
              <c:tx>
                <c:strRef>
                  <c:f>Daten_Diagramme!$D$17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{0588C0C8-0296-4D5B-A4E3-2B42392A10AE}</c15:txfldGUID>
                      <c15:f>Daten_Diagramme!$D$17</c15:f>
                      <c15:dlblFieldTableCache>
                        <c:ptCount val="1"/>
                        <c:pt idx="0">
                          <c:v>-3.6</c:v>
                        </c:pt>
                      </c15:dlblFieldTableCache>
                    </c15:dlblFTEntry>
                  </c15:dlblFieldTable>
                  <c15:showDataLabelsRange val="0"/>
                </c:ext>
                <c:ext xmlns:c16="http://schemas.microsoft.com/office/drawing/2014/chart" uri="{C3380CC4-5D6E-409C-BE32-E72D297353CC}">
                  <c16:uniqueId val="{00000003-3F44-49BE-8FAC-C424181A7F89}"/>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{0F0C35C4-81E3-41E0-B35B-FF3FF457B2C5}</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3F44-49BE-8FAC-C424181A7F89}"/>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{D18EEF1C-7216-4563-9C3B-DBC4198E8819}</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3F44-49BE-8FAC-C424181A7F89}"/>
                </c:ext>
              </c:extLst>
            </c:dLbl>
            <c:dLbl>
              <c:idx val="6"/>
              <c:tx>
                <c:strRef>
                  <c:f>Daten_Diagramme!$D$20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{37DBE4B9-16A1-4A70-80D7-FFAD58CEA2D9}</c15:txfldGUID>
                      <c15:f>Daten_Diagramme!$D$20</c15:f>
                      <c15:dlblFieldTableCache>
                        <c:ptCount val="1"/>
                        <c:pt idx="0">
                          <c:v>-8.1</c:v>
                        </c:pt>
                      </c15:dlblFieldTableCache>
                    </c15:dlblFTEntry>
                  </c15:dlblFieldTable>
                  <c15:showDataLabelsRange val="0"/>
                </c:ext>
                <c:ext xmlns:c16="http://schemas.microsoft.com/office/drawing/2014/chart" uri="{C3380CC4-5D6E-409C-BE32-E72D297353CC}">
                  <c16:uniqueId val="{00000006-3F44-49BE-8FAC-C424181A7F89}"/>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{22B3E61D-2E2A-40A1-AB64-368484DB6211}</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3F44-49BE-8FAC-C424181A7F89}"/>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{3834A119-B73B-4252-BA3B-5F99C6DEF58C}</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3F44-49BE-8FAC-C424181A7F89}"/>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{8F911C62-A04E-45E8-808A-227A3A627DBB}</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3F44-49BE-8FAC-C424181A7F89}"/>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{A49FEBB0-0241-49DF-BD21-22D4349EBC14}</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3F44-49BE-8FAC-C424181A7F89}"/>
                </c:ext>
              </c:extLst>
            </c:dLbl>
            <c:dLbl>
              <c:idx val="11"/>
              <c:tx>
                <c:strRef>
                  <c:f>Daten_Diagramme!$D$25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{5D308305-3CAA-42EF-AB73-7C9788CD3513}</c15:txfldGUID>
                      <c15:f>Daten_Diagramme!$D$25</c15:f>
                      <c15:dlblFieldTableCache>
                        <c:ptCount val="1"/>
                        <c:pt idx="0">
                          <c:v>5.0</c:v>
                        </c:pt>
                      </c15:dlblFieldTableCache>
                    </c15:dlblFTEntry>
                  </c15:dlblFieldTable>
                  <c15:showDataLabelsRange val="0"/>
                </c:ext>
                <c:ext xmlns:c16="http://schemas.microsoft.com/office/drawing/2014/chart" uri="{C3380CC4-5D6E-409C-BE32-E72D297353CC}">
                  <c16:uniqueId val="{0000000B-3F44-49BE-8FAC-C424181A7F89}"/>
                </c:ext>
              </c:extLst>
            </c:dLbl>
            <c:dLbl>
              <c:idx val="12"/>
              <c:tx>
                <c:strRef>
                  <c:f>Daten_Diagramme!$D$26</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{51691E03-865F-4714-822B-87751A040B3A}</c15:txfldGUID>
                      <c15:f>Daten_Diagramme!$D$26</c15:f>
                      <c15:dlblFieldTableCache>
                        <c:ptCount val="1"/>
                        <c:pt idx="0">
                          <c:v>12.6</c:v>
                        </c:pt>
                      </c15:dlblFieldTableCache>
                    </c15:dlblFTEntry>
                  </c15:dlblFieldTable>
                  <c15:showDataLabelsRange val="0"/>
                </c:ext>
                <c:ext xmlns:c16="http://schemas.microsoft.com/office/drawing/2014/chart" uri="{C3380CC4-5D6E-409C-BE32-E72D297353CC}">
                  <c16:uniqueId val="{0000000C-3F44-49BE-8FAC-C424181A7F89}"/>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{6D2140F9-8D6B-4EC0-B737-B668A8D91EFF}</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3F44-49BE-8FAC-C424181A7F89}"/>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{E189B5EB-3122-482F-8850-7BD87764A832}</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3F44-49BE-8FAC-C424181A7F89}"/>
                </c:ext>
              </c:extLst>
            </c:dLbl>
            <c:dLbl>
              <c:idx val="15"/>
              <c:tx>
                <c:strRef>
                  <c:f>Daten_Diagramme!$D$29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{EEEFCDA1-DBDA-43EA-AF1E-4209F6CE2600}</c15:txfldGUID>
                      <c15:f>Daten_Diagramme!$D$29</c15:f>
                      <c15:dlblFieldTableCache>
                        <c:ptCount val="1"/>
                        <c:pt idx="0">
                          <c:v>4.0</c:v>
                        </c:pt>
                      </c15:dlblFieldTableCache>
                    </c15:dlblFTEntry>
                  </c15:dlblFieldTable>
                  <c15:showDataLabelsRange val="0"/>
                </c:ext>
                <c:ext xmlns:c16="http://schemas.microsoft.com/office/drawing/2014/chart" uri="{C3380CC4-5D6E-409C-BE32-E72D297353CC}">
                  <c16:uniqueId val="{0000000F-3F44-49BE-8FAC-C424181A7F89}"/>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{5F9A5811-9E2C-4A99-AB61-2374E9BB34BF}</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3F44-49BE-8FAC-C424181A7F89}"/>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{CCD3A60C-D478-4FB4-B546-9D211590D5B6}</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3F44-49BE-8FAC-C424181A7F89}"/>
                </c:ext>
              </c:extLst>
            </c:dLbl>
            <c:dLbl>
              <c:idx val="18"/>
              <c:tx>
                <c:strRef>
                  <c:f>Daten_Diagramme!$D$32</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{71084598-2DA9-440D-9D58-197D525AB9D8}</c15:txfldGUID>
                      <c15:f>Daten_Diagramme!$D$32</c15:f>
                      <c15:dlblFieldTableCache>
                        <c:ptCount val="1"/>
                        <c:pt idx="0">
                          <c:v>8.5</c:v>
                        </c:pt>
                      </c15:dlblFieldTableCache>
                    </c15:dlblFTEntry>
                  </c15:dlblFieldTable>
                  <c15:showDataLabelsRange val="0"/>
                </c:ext>
                <c:ext xmlns:c16="http://schemas.microsoft.com/office/drawing/2014/chart" uri="{C3380CC4-5D6E-409C-BE32-E72D297353CC}">
                  <c16:uniqueId val="{00000012-3F44-49BE-8FAC-C424181A7F89}"/>
                </c:ext>
              </c:extLst>
            </c:dLbl>
            <c:dLbl>
              <c:idx val="19"/>
              <c:tx>
                <c:strRef>
                  <c:f>Daten_Diagramme!$D$33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{E0268644-CB6E-4346-A198-D37B9963EB6A}</c15:txfldGUID>
                      <c15:f>Daten_Diagramme!$D$33</c15:f>
                      <c15:dlblFieldTableCache>
                        <c:ptCount val="1"/>
                        <c:pt idx="0">
                          <c:v>8.5</c:v>
                        </c:pt>
                      </c15:dlblFieldTableCache>
                    </c15:dlblFTEntry>
                  </c15:dlblFieldTable>
                  <c15:showDataLabelsRange val="0"/>
                </c:ext>
                <c:ext xmlns:c16="http://schemas.microsoft.com/office/drawing/2014/chart" uri="{C3380CC4-5D6E-409C-BE32-E72D297353CC}">
                  <c16:uniqueId val="{00000013-3F44-49BE-8FAC-C424181A7F89}"/>
                </c:ext>
              </c:extLst>
            </c:dLbl>
            <c:dLbl>
              <c:idx val="20"/>
              <c:tx>
                <c:strRef>
                  <c:f>Daten_Diagramme!$D$34</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{AE49891F-5DB0-424E-8B31-308353C0EE10}</c15:txfldGUID>
                      <c15:f>Daten_Diagramme!$D$34</c15:f>
                      <c15:dlblFieldTableCache>
                        <c:ptCount val="1"/>
                        <c:pt idx="0">
                          <c:v>14.1</c:v>
                        </c:pt>
                      </c15:dlblFieldTableCache>
                    </c15:dlblFTEntry>
                  </c15:dlblFieldTable>
                  <c15:showDataLabelsRange val="0"/>
                </c:ext>
                <c:ext xmlns:c16="http://schemas.microsoft.com/office/drawing/2014/chart" uri="{C3380CC4-5D6E-409C-BE32-E72D297353CC}">
                  <c16:uniqueId val="{00000014-3F44-49BE-8FAC-C424181A7F8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{4EAEB517-D530-4CB5-894B-D0033328BA30}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F44-49BE-8FAC-C424181A7F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{DCE3E1F2-35CA-4C15-8026-719A3123D956}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F44-49BE-8FAC-C424181A7F89}"/>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{9D310032-FD82-44CE-B8C2-F707DD58F939}</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3F44-49BE-8FAC-C424181A7F89}"/>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{BA6E7820-7CA9-4A36-A619-D3CE358F8FFD}</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3F44-49BE-8FAC-C424181A7F89}"/>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{56505BDE-61A0-462E-B53B-F30F9E57A88B}</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3F44-49BE-8FAC-C424181A7F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{111F4CE7-C0A7-45D4-95F3-8F9122AA044E}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F44-49BE-8FAC-C424181A7F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{7FD1511F-2A96-4804-9A70-7B7D0885204F}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F44-49BE-8FAC-C424181A7F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{1944087D-3850-430E-B5F2-23ACE4B6D871}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F44-49BE-8FAC-C424181A7F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{6B00E47C-FE61-4072-A906-2888EC3ADA11}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F44-49BE-8FAC-C424181A7F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{995A2161-C8B8-49BC-8717-E11B68304ED9}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F44-49BE-8FAC-C424181A7F89}"/>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{B43DBF65-0711-444E-B8C5-C11706A3DD93}</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3F44-49BE-8FAC-C424181A7F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0.36300163736908769</c:v>
                </c:pt>
                <c:pt idx="1">
                  <c:v>0.38167938931297712</c:v>
                </c:pt>
                <c:pt idx="2">
                  <c:v>1.8191841234840131</c:v>
                </c:pt>
                <c:pt idx="3">
                  <c:v>-3.636112263237937</c:v>
                </c:pt>
                <c:pt idx="4">
                  <c:v>-3.2987747408105559</c:v>
                </c:pt>
                <c:pt idx="5">
                  <c:v>-2.8551865799383771</c:v>
                </c:pt>
                <c:pt idx="6">
                  <c:v>-8.1403508771929829</c:v>
                </c:pt>
                <c:pt idx="7">
                  <c:v>0.34067681126504656</c:v>
                </c:pt>
                <c:pt idx="8">
                  <c:v>-2.7711293941660435</c:v>
                </c:pt>
                <c:pt idx="9">
                  <c:v>1.2404302742513809</c:v>
                </c:pt>
                <c:pt idx="10">
                  <c:v>-1.5632515632515633</c:v>
                </c:pt>
                <c:pt idx="11">
                  <c:v>5.0415800415800414</c:v>
                </c:pt>
                <c:pt idx="12">
                  <c:v>12.631578947368421</c:v>
                </c:pt>
                <c:pt idx="13">
                  <c:v>-2.5363728312456235</c:v>
                </c:pt>
                <c:pt idx="14">
                  <c:v>-0.69499428169261901</c:v>
                </c:pt>
                <c:pt idx="15">
                  <c:v>4.0160642570281126</c:v>
                </c:pt>
                <c:pt idx="16">
                  <c:v>3.2383018283235203</c:v>
                </c:pt>
                <c:pt idx="17">
                  <c:v>4.3871866295264628</c:v>
                </c:pt>
                <c:pt idx="18">
                  <c:v>8.5382513661202193</c:v>
                </c:pt>
                <c:pt idx="19">
                  <c:v>8.5407388001047941</c:v>
                </c:pt>
                <c:pt idx="20">
                  <c:v>14.135654261704682</c:v>
                </c:pt>
                <c:pt idx="21">
                  <c:v>0</c:v>
                </c:pt>
                <c:pt idx="23">
                  <c:v>0.38167938931297712</c:v>
                </c:pt>
                <c:pt idx="24">
                  <c:v>-2.2463566323215445</c:v>
                </c:pt>
                <c:pt idx="25">
                  <c:v>1.2332937716084422</c:v>
                </c:pt>
              </c:numCache>
            </c:numRef>
          </c:val>
          <c:extLst>
            <c:ext xmlns:c16="http://schemas.microsoft.com/office/drawing/2014/chart" uri="{C3380CC4-5D6E-409C-BE32-E72D297353CC}">
              <c16:uniqueId val="{00000020-3F44-49BE-8FAC-C424181A7F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{EF8FDDFE-9C3A-4F77-953F-E13B9065069B}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F44-49BE-8FAC-C424181A7F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{234F1FAB-9D85-4132-B286-EB8C60E24E57}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F44-49BE-8FAC-C424181A7F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{C6495C88-8C42-452C-A0BA-B0A8C9742AE3}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F44-49BE-8FAC-C424181A7F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{670E71A3-47B3-4459-AEDA-7319337CEAA1}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F44-49BE-8FAC-C424181A7F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{EBABF43F-ABA5-4514-AA2C-99AFB8ABC241}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F44-49BE-8FAC-C424181A7F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{97F34FAA-88C5-4053-A896-09D23C562256}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F44-49BE-8FAC-C424181A7F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{8F104EE5-9DAD-42C8-9773-40D642DF9044}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F44-49BE-8FAC-C424181A7F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{7348BE5A-B268-4451-83A2-9DAE4848B9C3}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F44-49BE-8FAC-C424181A7F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{ED33EA16-BE11-4513-98E6-37E21C8DE675}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F44-49BE-8FAC-C424181A7F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{0B606714-F619-4B5B-B235-104547CB3FA2}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F44-49BE-8FAC-C424181A7F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{AC789203-13A5-48E0-A6BB-A863E87240B8}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F44-49BE-8FAC-C424181A7F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{9B33F1F5-CA64-478F-8715-F7AEADC6D726}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F44-49BE-8FAC-C424181A7F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{8E0F4C55-9ACC-47B8-A593-70208FB812CA}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F44-49BE-8FAC-C424181A7F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{3DEC77A6-7827-4AF8-9272-8E35A4303DF6}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F44-49BE-8FAC-C424181A7F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{7A5EF8E7-FFDD-40D6-A630-0D82908B7D6A}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F44-49BE-8FAC-C424181A7F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{EF4BEF11-4735-471A-A22E-5F980D8A5BE7}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F44-49BE-8FAC-C424181A7F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{2E9DABF3-3B1F-4D69-9CC7-D927BFA6E169}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F44-49BE-8FAC-C424181A7F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{0C06CB79-E954-4F11-9A28-94572A0DE0EC}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F44-49BE-8FAC-C424181A7F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{2FFC7E0C-D93F-43B3-84FF-FA53AC80B4AB}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F44-49BE-8FAC-C424181A7F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{560A4214-FBB2-4D90-92C7-D3B6578EFE42}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F44-49BE-8FAC-C424181A7F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{A9D53E34-3F49-46F7-B05F-8D274F4ACA90}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F44-49BE-8FAC-C424181A7F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{71334914-CA9B-42F9-83C0-FDB177EC8D1B}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F44-49BE-8FAC-C424181A7F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{06A4491A-4DDD-43F4-A53B-E780EF186439}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F44-49BE-8FAC-C424181A7F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{0CCE5FB1-61AF-4B57-A634-286EA35D5802}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F44-49BE-8FAC-C424181A7F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{8BA65029-63A9-4965-8FDB-3382764F8629}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F44-49BE-8FAC-C424181A7F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{757BA98C-B84E-4A5A-813A-6BC2B7D9ACA4}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F44-49BE-8FAC-C424181A7F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{462338A2-C8D5-429A-B4F6-21A0E3D42658}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F44-49BE-8FAC-C424181A7F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{ABEE5F88-ECC6-4A9B-A74D-BB8B790500E5}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F44-49BE-8FAC-C424181A7F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{E0CC040E-096A-4549-AAC5-40437127C31F}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F44-49BE-8FAC-C424181A7F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{E8B9BCB9-0C7E-4B4C-BC64-21D419D96BA6}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F44-49BE-8FAC-C424181A7F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{C7802400-D5D3-4B6B-BFD0-790B6C8C5803}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F44-49BE-8FAC-C424181A7F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{FCE5AE77-0F64-4963-8C47-5B9FE11FA164}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F44-49BE-8FAC-C424181A7F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F44-49BE-8FAC-C424181A7F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F44-49BE-8FAC-C424181A7F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{A41432F0-A84D-4A2F-B74D-47263FD4722E}</c15:txfldGUID>
                      <c15:f>Daten_Diagramme!$E$14</c15:f>
                      <c15:dlblFieldTableCache>
                        <c:ptCount val="1"/>
                        <c:pt idx="0">
                          <c:v>-4.4</c:v>
                        </c:pt>
                      </c15:dlblFieldTableCache>
                    </c15:dlblFTEntry>
                  </c15:dlblFieldTable>
                  <c15:showDataLabelsRange val="0"/>
                </c:ext>
                <c:ext xmlns:c16="http://schemas.microsoft.com/office/drawing/2014/chart" uri="{C3380CC4-5D6E-409C-BE32-E72D297353CC}">
                  <c16:uniqueId val="{00000000-971B-4394-934D-44B7F2B46322}"/>
                </c:ext>
              </c:extLst>
            </c:dLbl>
            <c:dLbl>
              <c:idx val="1"/>
              <c:tx>
                <c:strRef>
                  <c:f>Daten_Diagramme!$E$15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{B920784B-C7E7-4F7E-B9B0-410FA1738401}</c15:txfldGUID>
                      <c15:f>Daten_Diagramme!$E$15</c15:f>
                      <c15:dlblFieldTableCache>
                        <c:ptCount val="1"/>
                        <c:pt idx="0">
                          <c:v>-11.3</c:v>
                        </c:pt>
                      </c15:dlblFieldTableCache>
                    </c15:dlblFTEntry>
                  </c15:dlblFieldTable>
                  <c15:showDataLabelsRange val="0"/>
                </c:ext>
                <c:ext xmlns:c16="http://schemas.microsoft.com/office/drawing/2014/chart" uri="{C3380CC4-5D6E-409C-BE32-E72D297353CC}">
                  <c16:uniqueId val="{00000001-971B-4394-934D-44B7F2B46322}"/>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{D9FDFDF3-A080-4B76-8310-8D5C332707C3}</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971B-4394-934D-44B7F2B46322}"/>
                </c:ext>
              </c:extLst>
            </c:dLbl>
            <c:dLbl>
              <c:idx val="3"/>
              <c:tx>
                <c:strRef>
                  <c:f>Daten_Diagramme!$E$17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{64689721-2911-4257-B485-5C3FBE1FE46B}</c15:txfldGUID>
                      <c15:f>Daten_Diagramme!$E$17</c15:f>
                      <c15:dlblFieldTableCache>
                        <c:ptCount val="1"/>
                        <c:pt idx="0">
                          <c:v>-8.5</c:v>
                        </c:pt>
                      </c15:dlblFieldTableCache>
                    </c15:dlblFTEntry>
                  </c15:dlblFieldTable>
                  <c15:showDataLabelsRange val="0"/>
                </c:ext>
                <c:ext xmlns:c16="http://schemas.microsoft.com/office/drawing/2014/chart" uri="{C3380CC4-5D6E-409C-BE32-E72D297353CC}">
                  <c16:uniqueId val="{00000003-971B-4394-934D-44B7F2B46322}"/>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{D9A2E29B-B2E6-445F-9E9F-AC876EA96295}</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971B-4394-934D-44B7F2B46322}"/>
                </c:ext>
              </c:extLst>
            </c:dLbl>
            <c:dLbl>
              <c:idx val="5"/>
              <c:tx>
                <c:strRef>
                  <c:f>Daten_Diagramme!$E$19</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{4F8169A8-9A82-452B-9CDC-173523E5A81E}</c15:txfldGUID>
                      <c15:f>Daten_Diagramme!$E$19</c15:f>
                      <c15:dlblFieldTableCache>
                        <c:ptCount val="1"/>
                        <c:pt idx="0">
                          <c:v>-11.6</c:v>
                        </c:pt>
                      </c15:dlblFieldTableCache>
                    </c15:dlblFTEntry>
                  </c15:dlblFieldTable>
                  <c15:showDataLabelsRange val="0"/>
                </c:ext>
                <c:ext xmlns:c16="http://schemas.microsoft.com/office/drawing/2014/chart" uri="{C3380CC4-5D6E-409C-BE32-E72D297353CC}">
                  <c16:uniqueId val="{00000005-971B-4394-934D-44B7F2B46322}"/>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{A654E268-321D-41EA-85C7-D681CA75E734}</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971B-4394-934D-44B7F2B46322}"/>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{F8F69D4C-43C2-418B-8711-9C72EBE0AFDB}</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971B-4394-934D-44B7F2B46322}"/>
                </c:ext>
              </c:extLst>
            </c:dLbl>
            <c:dLbl>
              <c:idx val="8"/>
              <c:tx>
                <c:strRef>
                  <c:f>Daten_Diagramme!$E$22</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{26A78DD7-C4C1-4BA6-8FFE-9DEF30B1FA13}</c15:txfldGUID>
                      <c15:f>Daten_Diagramme!$E$22</c15:f>
                      <c15:dlblFieldTableCache>
                        <c:ptCount val="1"/>
                        <c:pt idx="0">
                          <c:v>-9.2</c:v>
                        </c:pt>
                      </c15:dlblFieldTableCache>
                    </c15:dlblFTEntry>
                  </c15:dlblFieldTable>
                  <c15:showDataLabelsRange val="0"/>
                </c:ext>
                <c:ext xmlns:c16="http://schemas.microsoft.com/office/drawing/2014/chart" uri="{C3380CC4-5D6E-409C-BE32-E72D297353CC}">
                  <c16:uniqueId val="{00000008-971B-4394-934D-44B7F2B46322}"/>
                </c:ext>
              </c:extLst>
            </c:dLbl>
            <c:dLbl>
              <c:idx val="9"/>
              <c:tx>
                <c:strRef>
                  <c:f>Daten_Diagramme!$E$23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{6AB5AB6F-6A46-4CF0-A4C6-043CD7C9326F}</c15:txfldGUID>
                      <c15:f>Daten_Diagramme!$E$23</c15:f>
                      <c15:dlblFieldTableCache>
                        <c:ptCount val="1"/>
                        <c:pt idx="0">
                          <c:v>-5.5</c:v>
                        </c:pt>
                      </c15:dlblFieldTableCache>
                    </c15:dlblFTEntry>
                  </c15:dlblFieldTable>
                  <c15:showDataLabelsRange val="0"/>
                </c:ext>
                <c:ext xmlns:c16="http://schemas.microsoft.com/office/drawing/2014/chart" uri="{C3380CC4-5D6E-409C-BE32-E72D297353CC}">
                  <c16:uniqueId val="{00000009-971B-4394-934D-44B7F2B46322}"/>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{231CF082-B692-4AF0-8CEE-02CDF6A63128}</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971B-4394-934D-44B7F2B46322}"/>
                </c:ext>
              </c:extLst>
            </c:dLbl>
            <c:dLbl>
              <c:idx val="11"/>
              <c:tx>
                <c:strRef>
                  <c:f>Daten_Diagramme!$E$25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{F70F0B63-01C7-4F37-9C71-08C474FCB9CF}</c15:txfldGUID>
                      <c15:f>Daten_Diagramme!$E$25</c15:f>
                      <c15:dlblFieldTableCache>
                        <c:ptCount val="1"/>
                        <c:pt idx="0">
                          <c:v>-6.9</c:v>
                        </c:pt>
                      </c15:dlblFieldTableCache>
                    </c15:dlblFTEntry>
                  </c15:dlblFieldTable>
                  <c15:showDataLabelsRange val="0"/>
                </c:ext>
                <c:ext xmlns:c16="http://schemas.microsoft.com/office/drawing/2014/chart" uri="{C3380CC4-5D6E-409C-BE32-E72D297353CC}">
                  <c16:uniqueId val="{0000000B-971B-4394-934D-44B7F2B46322}"/>
                </c:ext>
              </c:extLst>
            </c:dLbl>
            <c:dLbl>
              <c:idx val="12"/>
              <c:tx>
                <c:strRef>
                  <c:f>Daten_Diagramme!$E$26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{24BF7CA5-C3F1-4AE9-81CA-650017C2C59F}</c15:txfldGUID>
                      <c15:f>Daten_Diagramme!$E$26</c15:f>
                      <c15:dlblFieldTableCache>
                        <c:ptCount val="1"/>
                        <c:pt idx="0">
                          <c:v>-6.3</c:v>
                        </c:pt>
                      </c15:dlblFieldTableCache>
                    </c15:dlblFTEntry>
                  </c15:dlblFieldTable>
                  <c15:showDataLabelsRange val="0"/>
                </c:ext>
                <c:ext xmlns:c16="http://schemas.microsoft.com/office/drawing/2014/chart" uri="{C3380CC4-5D6E-409C-BE32-E72D297353CC}">
                  <c16:uniqueId val="{0000000C-971B-4394-934D-44B7F2B46322}"/>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{B38E604E-6F7F-44E6-9168-A821528134CA}</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971B-4394-934D-44B7F2B46322}"/>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{400AE287-16CD-4DE6-B7B4-8A071D9AD57F}</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971B-4394-934D-44B7F2B46322}"/>
                </c:ext>
              </c:extLst>
            </c:dLbl>
            <c:dLbl>
              <c:idx val="15"/>
              <c:tx>
                <c:strRef>
                  <c:f>Daten_Diagramme!$E$29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{3914BD28-3388-4AFF-A6C5-EC8F3E944407}</c15:txfldGUID>
                      <c15:f>Daten_Diagramme!$E$29</c15:f>
                      <c15:dlblFieldTableCache>
                        <c:ptCount val="1"/>
                        <c:pt idx="0">
                          <c:v>9.4</c:v>
                        </c:pt>
                      </c15:dlblFieldTableCache>
                    </c15:dlblFTEntry>
                  </c15:dlblFieldTable>
                  <c15:showDataLabelsRange val="0"/>
                </c:ext>
                <c:ext xmlns:c16="http://schemas.microsoft.com/office/drawing/2014/chart" uri="{C3380CC4-5D6E-409C-BE32-E72D297353CC}">
                  <c16:uniqueId val="{0000000F-971B-4394-934D-44B7F2B46322}"/>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{E6B659AE-0A0A-4F34-A867-68B428C3B9CA}</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971B-4394-934D-44B7F2B46322}"/>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{08879221-FC51-4B2D-9BD2-C6337A431CCE}</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971B-4394-934D-44B7F2B46322}"/>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{B697D570-5531-4CC3-834F-AC5B8A9D1983}</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971B-4394-934D-44B7F2B46322}"/>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{92E62530-33E4-4E60-8E8E-5A8ACE639051}</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971B-4394-934D-44B7F2B46322}"/>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{35424F49-4B69-4D0A-B882-27388D47BEC0}</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971B-4394-934D-44B7F2B46322}"/>
                </c:ext>
              </c:extLst>
            </c:dLbl>
            <c:dLbl>
              <c:idx val="21"/>
              <c:tx>
                <c:strRef>
                  <c:f>Daten_Diagramme!$E$35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{F1135633-4AFA-4525-BB4C-C2551DDA9B35}</c15:txfldGUID>
                      <c15:f>Daten_Diagramme!$E$35</c15:f>
                      <c15:dlblFieldTableCache>
                        <c:ptCount val="1"/>
                      </c15:dlblFieldTableCache>
                    </c15:dlblFTEntry>
                  </c15:dlblFieldTable>
                  <c15:showDataLabelsRange val="0"/>
                </c:ext>
                <c:ext xmlns:c16="http://schemas.microsoft.com/office/drawing/2014/chart" uri="{C3380CC4-5D6E-409C-BE32-E72D297353CC}">
                  <c16:uniqueId val="{00000015-971B-4394-934D-44B7F2B4632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{47039694-5137-4502-85A2-34D635689907}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71B-4394-934D-44B7F2B46322}"/>
                </c:ext>
              </c:extLst>
            </c:dLbl>
            <c:dLbl>
              <c:idx val="23"/>
              <c:tx>
                <c:strRef>
                  <c:f>Daten_Diagramme!$E$37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{55686BF5-7E83-488C-9EEE-F0187D1FE65C}</c15:txfldGUID>
                      <c15:f>Daten_Diagramme!$E$37</c15:f>
                      <c15:dlblFieldTableCache>
                        <c:ptCount val="1"/>
                        <c:pt idx="0">
                          <c:v>-11.3</c:v>
                        </c:pt>
                      </c15:dlblFieldTableCache>
                    </c15:dlblFTEntry>
                  </c15:dlblFieldTable>
                  <c15:showDataLabelsRange val="0"/>
                </c:ext>
                <c:ext xmlns:c16="http://schemas.microsoft.com/office/drawing/2014/chart" uri="{C3380CC4-5D6E-409C-BE32-E72D297353CC}">
                  <c16:uniqueId val="{00000017-971B-4394-934D-44B7F2B46322}"/>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{AFC0CE19-3F3A-431B-95AE-F8B03BA2297A}</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971B-4394-934D-44B7F2B46322}"/>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{49BCF22D-0B4D-4DFA-903A-201269AEE3D1}</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971B-4394-934D-44B7F2B4632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{FBB8FD57-8D65-4390-9330-B49255F6694A}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71B-4394-934D-44B7F2B4632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{27E56CC0-004D-45B7-BFA7-2B6B31CD096A}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71B-4394-934D-44B7F2B4632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{EDAA944D-17FB-430E-B7BB-B6B3FA5830E7}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71B-4394-934D-44B7F2B4632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{AEF2BF0B-AE20-41A3-80C2-DBE22526FB91}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71B-4394-934D-44B7F2B4632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{4EEE95E1-8501-478E-8F15-D3CF004D367A}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71B-4394-934D-44B7F2B46322}"/>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{A8E385BF-5B86-408A-AC24-5ABAF790C6CD}</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971B-4394-934D-44B7F2B463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-4.425217849722455</c:v>
                </c:pt>
                <c:pt idx="1">
                  <c:v>-11.304347826086957</c:v>
                </c:pt>
                <c:pt idx="2">
                  <c:v>0</c:v>
                </c:pt>
                <c:pt idx="3">
                  <c:v>-8.4513692162417371</c:v>
                </c:pt>
                <c:pt idx="4">
                  <c:v>-4.0730337078651688</c:v>
                </c:pt>
                <c:pt idx="5">
                  <c:v>-11.608623548922056</c:v>
                </c:pt>
                <c:pt idx="6">
                  <c:v>-5</c:v>
                </c:pt>
                <c:pt idx="7">
                  <c:v>1.5037593984962405</c:v>
                </c:pt>
                <c:pt idx="8">
                  <c:v>-9.2295214922952145</c:v>
                </c:pt>
                <c:pt idx="9">
                  <c:v>-5.534204458109147</c:v>
                </c:pt>
                <c:pt idx="10">
                  <c:v>-8.7382969237628174</c:v>
                </c:pt>
                <c:pt idx="11">
                  <c:v>-6.8515497553017948</c:v>
                </c:pt>
                <c:pt idx="12">
                  <c:v>-6.2717770034843205</c:v>
                </c:pt>
                <c:pt idx="13">
                  <c:v>0.5859375</c:v>
                </c:pt>
                <c:pt idx="14">
                  <c:v>-4.0184699862723079</c:v>
                </c:pt>
                <c:pt idx="15">
                  <c:v>9.433962264150944</c:v>
                </c:pt>
                <c:pt idx="16">
                  <c:v>-2.197802197802198</c:v>
                </c:pt>
                <c:pt idx="17">
                  <c:v>1.8621973929236499</c:v>
                </c:pt>
                <c:pt idx="18">
                  <c:v>0.1316655694535879</c:v>
                </c:pt>
                <c:pt idx="19">
                  <c:v>2.4598930481283423</c:v>
                </c:pt>
                <c:pt idx="20">
                  <c:v>-3.002729754322111</c:v>
                </c:pt>
                <c:pt idx="21">
                  <c:v>66.666666666666671</c:v>
                </c:pt>
                <c:pt idx="23">
                  <c:v>-11.304347826086957</c:v>
                </c:pt>
                <c:pt idx="24">
                  <c:v>-4.6264367816091951</c:v>
                </c:pt>
                <c:pt idx="25">
                  <c:v>-4.3806066529372751</c:v>
                </c:pt>
              </c:numCache>
            </c:numRef>
          </c:val>
          <c:extLst>
            <c:ext xmlns:c16="http://schemas.microsoft.com/office/drawing/2014/chart" uri="{C3380CC4-5D6E-409C-BE32-E72D297353CC}">
              <c16:uniqueId val="{00000020-971B-4394-934D-44B7F2B4632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{00E4924C-830C-4143-A909-6181793F217F}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71B-4394-934D-44B7F2B4632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{8141639B-BD9C-4023-8CF2-A2EA6FF0E79B}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71B-4394-934D-44B7F2B4632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{0EE1A3FE-79A7-4710-B9DC-DD3D717A63F4}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71B-4394-934D-44B7F2B4632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{EC9FE63C-EAB2-402B-9E29-0231F270D0A3}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71B-4394-934D-44B7F2B4632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{5AAD51BE-AEC3-4316-98AA-4417FF9FBB5D}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71B-4394-934D-44B7F2B4632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{6190E5FA-8E16-4D5A-A438-1370EA0D39E4}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71B-4394-934D-44B7F2B4632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{99722899-E89B-4396-B04E-97F220C57C29}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71B-4394-934D-44B7F2B4632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{A64F4946-7828-4718-A187-DC214AF32F8D}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71B-4394-934D-44B7F2B4632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{F74166BB-1DFE-4378-A49B-A406BC5D68FD}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71B-4394-934D-44B7F2B4632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{B8F9EA5D-CB7F-49C9-8877-6C9AB11B58E7}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71B-4394-934D-44B7F2B4632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{592FCFD3-485B-4299-AC96-DE44AF9D2CE3}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71B-4394-934D-44B7F2B4632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{B9BB75E9-9F63-4D01-94BC-BCB1F8CE9E96}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71B-4394-934D-44B7F2B4632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{FEE2D5B3-A0E5-41DD-8977-B926608B76BD}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71B-4394-934D-44B7F2B4632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{BDAC7484-F40C-4BA3-A89C-C96170850335}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71B-4394-934D-44B7F2B4632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{B5E5015F-CFFB-47AC-B953-24D7EC2D2964}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71B-4394-934D-44B7F2B4632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{DE7AFA73-43A1-4C22-9B25-37B2E9506701}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71B-4394-934D-44B7F2B4632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{8E60A6C3-5009-46BC-8658-AD4F67450B95}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71B-4394-934D-44B7F2B4632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{165585FC-DC0B-4271-B749-C2AA6C612626}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71B-4394-934D-44B7F2B4632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{AE1F8AAB-27E9-4B72-975C-8C8AAF4C1FB8}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71B-4394-934D-44B7F2B4632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{4118B1B5-56DC-45F4-863B-632B695D64B7}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71B-4394-934D-44B7F2B4632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{9B6B76FD-2E4A-4791-A4A4-B789ECA9F78D}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71B-4394-934D-44B7F2B46322}"/>
                </c:ext>
              </c:extLst>
            </c:dLbl>
            <c:dLbl>
              <c:idx val="21"/>
              <c:tx>
                <c:strRef>
                  <c:f>Daten_Diagramme!$G$35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{53F91978-F882-4542-8297-1D23AFEE572E}</c15:txfldGUID>
                      <c15:f>Daten_Diagramme!$G$35</c15:f>
                      <c15:dlblFieldTableCache>
                        <c:ptCount val="1"/>
                        <c:pt idx="0">
                          <c:v>&gt; 50</c:v>
                        </c:pt>
                      </c15:dlblFieldTableCache>
                    </c15:dlblFTEntry>
                  </c15:dlblFieldTable>
                  <c15:showDataLabelsRange val="0"/>
                </c:ext>
                <c:ext xmlns:c16="http://schemas.microsoft.com/office/drawing/2014/chart" uri="{C3380CC4-5D6E-409C-BE32-E72D297353CC}">
                  <c16:uniqueId val="{00000036-971B-4394-934D-44B7F2B4632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{054E8A10-F7DA-4EAD-A5F2-14A82856FA87}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71B-4394-934D-44B7F2B4632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{8A4111E4-83B8-40D8-AF3C-56F778EE5DE8}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71B-4394-934D-44B7F2B4632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{A529301D-4333-4D6E-86E0-2FFD213F0685}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71B-4394-934D-44B7F2B4632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{2D3F5437-2715-448E-8A86-C51C3102C72B}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71B-4394-934D-44B7F2B4632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{15E9C943-1157-463E-A451-C90C19A2D796}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71B-4394-934D-44B7F2B4632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{BB4B0192-33A9-4338-B315-A24D0884F1E9}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71B-4394-934D-44B7F2B4632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{06E40678-65DF-4504-98D5-38914532FB65}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71B-4394-934D-44B7F2B4632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{3554EEF1-E71D-4013-93D3-71BF1CA9C144}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71B-4394-934D-44B7F2B4632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{A146CC95-4AC9-47F4-8A25-0F15430A58D2}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71B-4394-934D-44B7F2B4632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{85D1DEA9-24BE-4DD3-BF68-142AB1BD045E}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71B-4394-934D-44B7F2B463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1B-4394-934D-44B7F2B4632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1B-4394-934D-44B7F2B4632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{6E5A0875-9001-4FC9-8FDA-2ABDAE226358}</c15:txfldGUID>
                      <c15:f>Diagramm!$I$46</c15:f>
                      <c15:dlblFieldTableCache>
                        <c:ptCount val="1"/>
                      </c15:dlblFieldTableCache>
                    </c15:dlblFTEntry>
                  </c15:dlblFieldTable>
                  <c15:showDataLabelsRange val="0"/>
                </c:ext>
                <c:ext xmlns:c16="http://schemas.microsoft.com/office/drawing/2014/chart" uri="{C3380CC4-5D6E-409C-BE32-E72D297353CC}">
                  <c16:uniqueId val="{00000000-6A52-4AFE-B218-CE7C35F06BF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{585FCFB1-1835-402C-9C4B-F3E1862E8A94}</c15:txfldGUID>
                      <c15:f>Diagramm!$I$47</c15:f>
                      <c15:dlblFieldTableCache>
                        <c:ptCount val="1"/>
                      </c15:dlblFieldTableCache>
                    </c15:dlblFTEntry>
                  </c15:dlblFieldTable>
                  <c15:showDataLabelsRange val="0"/>
                </c:ext>
                <c:ext xmlns:c16="http://schemas.microsoft.com/office/drawing/2014/chart" uri="{C3380CC4-5D6E-409C-BE32-E72D297353CC}">
                  <c16:uniqueId val="{00000001-6A52-4AFE-B218-CE7C35F06BF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{EEA31F35-A764-4ABA-B215-7D9A0D2D9496}</c15:txfldGUID>
                      <c15:f>Diagramm!$I$48</c15:f>
                      <c15:dlblFieldTableCache>
                        <c:ptCount val="1"/>
                      </c15:dlblFieldTableCache>
                    </c15:dlblFTEntry>
                  </c15:dlblFieldTable>
                  <c15:showDataLabelsRange val="0"/>
                </c:ext>
                <c:ext xmlns:c16="http://schemas.microsoft.com/office/drawing/2014/chart" uri="{C3380CC4-5D6E-409C-BE32-E72D297353CC}">
                  <c16:uniqueId val="{00000002-6A52-4AFE-B218-CE7C35F06BF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{07BEE71C-42CE-473B-9662-E054315B0759}</c15:txfldGUID>
                      <c15:f>Diagramm!$I$49</c15:f>
                      <c15:dlblFieldTableCache>
                        <c:ptCount val="1"/>
                      </c15:dlblFieldTableCache>
                    </c15:dlblFTEntry>
                  </c15:dlblFieldTable>
                  <c15:showDataLabelsRange val="0"/>
                </c:ext>
                <c:ext xmlns:c16="http://schemas.microsoft.com/office/drawing/2014/chart" uri="{C3380CC4-5D6E-409C-BE32-E72D297353CC}">
                  <c16:uniqueId val="{00000003-6A52-4AFE-B218-CE7C35F06BF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{103EB50C-E7EC-4581-ACCE-FEACBCFAA230}</c15:txfldGUID>
                      <c15:f>Diagramm!$I$50</c15:f>
                      <c15:dlblFieldTableCache>
                        <c:ptCount val="1"/>
                      </c15:dlblFieldTableCache>
                    </c15:dlblFTEntry>
                  </c15:dlblFieldTable>
                  <c15:showDataLabelsRange val="0"/>
                </c:ext>
                <c:ext xmlns:c16="http://schemas.microsoft.com/office/drawing/2014/chart" uri="{C3380CC4-5D6E-409C-BE32-E72D297353CC}">
                  <c16:uniqueId val="{00000004-6A52-4AFE-B218-CE7C35F06BF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{83195CEB-B67B-454C-87C3-F53C1B242FD7}</c15:txfldGUID>
                      <c15:f>Diagramm!$I$51</c15:f>
                      <c15:dlblFieldTableCache>
                        <c:ptCount val="1"/>
                      </c15:dlblFieldTableCache>
                    </c15:dlblFTEntry>
                  </c15:dlblFieldTable>
                  <c15:showDataLabelsRange val="0"/>
                </c:ext>
                <c:ext xmlns:c16="http://schemas.microsoft.com/office/drawing/2014/chart" uri="{C3380CC4-5D6E-409C-BE32-E72D297353CC}">
                  <c16:uniqueId val="{00000005-6A52-4AFE-B218-CE7C35F06BF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{C41BC14A-DE45-4CDF-A2B0-499299593953}</c15:txfldGUID>
                      <c15:f>Diagramm!$I$52</c15:f>
                      <c15:dlblFieldTableCache>
                        <c:ptCount val="1"/>
                      </c15:dlblFieldTableCache>
                    </c15:dlblFTEntry>
                  </c15:dlblFieldTable>
                  <c15:showDataLabelsRange val="0"/>
                </c:ext>
                <c:ext xmlns:c16="http://schemas.microsoft.com/office/drawing/2014/chart" uri="{C3380CC4-5D6E-409C-BE32-E72D297353CC}">
                  <c16:uniqueId val="{00000006-6A52-4AFE-B218-CE7C35F06BF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{DA8AB943-DCA6-4E6A-BB65-51C8D3472D4E}</c15:txfldGUID>
                      <c15:f>Diagramm!$I$53</c15:f>
                      <c15:dlblFieldTableCache>
                        <c:ptCount val="1"/>
                      </c15:dlblFieldTableCache>
                    </c15:dlblFTEntry>
                  </c15:dlblFieldTable>
                  <c15:showDataLabelsRange val="0"/>
                </c:ext>
                <c:ext xmlns:c16="http://schemas.microsoft.com/office/drawing/2014/chart" uri="{C3380CC4-5D6E-409C-BE32-E72D297353CC}">
                  <c16:uniqueId val="{00000007-6A52-4AFE-B218-CE7C35F06BF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{4FF58122-EEE3-48FF-8947-72E691594FA4}</c15:txfldGUID>
                      <c15:f>Diagramm!$I$54</c15:f>
                      <c15:dlblFieldTableCache>
                        <c:ptCount val="1"/>
                      </c15:dlblFieldTableCache>
                    </c15:dlblFTEntry>
                  </c15:dlblFieldTable>
                  <c15:showDataLabelsRange val="0"/>
                </c:ext>
                <c:ext xmlns:c16="http://schemas.microsoft.com/office/drawing/2014/chart" uri="{C3380CC4-5D6E-409C-BE32-E72D297353CC}">
                  <c16:uniqueId val="{00000008-6A52-4AFE-B218-CE7C35F06BF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{BABBE02F-4A2D-4D8E-9EBD-F45926F350A3}</c15:txfldGUID>
                      <c15:f>Diagramm!$I$55</c15:f>
                      <c15:dlblFieldTableCache>
                        <c:ptCount val="1"/>
                      </c15:dlblFieldTableCache>
                    </c15:dlblFTEntry>
                  </c15:dlblFieldTable>
                  <c15:showDataLabelsRange val="0"/>
                </c:ext>
                <c:ext xmlns:c16="http://schemas.microsoft.com/office/drawing/2014/chart" uri="{C3380CC4-5D6E-409C-BE32-E72D297353CC}">
                  <c16:uniqueId val="{00000009-6A52-4AFE-B218-CE7C35F06BF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{23167389-DA8E-4FEC-80ED-AB400311BE8D}</c15:txfldGUID>
                      <c15:f>Diagramm!$I$56</c15:f>
                      <c15:dlblFieldTableCache>
                        <c:ptCount val="1"/>
                      </c15:dlblFieldTableCache>
                    </c15:dlblFTEntry>
                  </c15:dlblFieldTable>
                  <c15:showDataLabelsRange val="0"/>
                </c:ext>
                <c:ext xmlns:c16="http://schemas.microsoft.com/office/drawing/2014/chart" uri="{C3380CC4-5D6E-409C-BE32-E72D297353CC}">
                  <c16:uniqueId val="{0000000A-6A52-4AFE-B218-CE7C35F06BF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{D2F28444-2813-4DEE-A735-8B7A033CCC4E}</c15:txfldGUID>
                      <c15:f>Diagramm!$I$57</c15:f>
                      <c15:dlblFieldTableCache>
                        <c:ptCount val="1"/>
                      </c15:dlblFieldTableCache>
                    </c15:dlblFTEntry>
                  </c15:dlblFieldTable>
                  <c15:showDataLabelsRange val="0"/>
                </c:ext>
                <c:ext xmlns:c16="http://schemas.microsoft.com/office/drawing/2014/chart" uri="{C3380CC4-5D6E-409C-BE32-E72D297353CC}">
                  <c16:uniqueId val="{0000000B-6A52-4AFE-B218-CE7C35F06BF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{8ADAB1DF-BFD0-475E-8417-55BF25C6C414}</c15:txfldGUID>
                      <c15:f>Diagramm!$I$58</c15:f>
                      <c15:dlblFieldTableCache>
                        <c:ptCount val="1"/>
                      </c15:dlblFieldTableCache>
                    </c15:dlblFTEntry>
                  </c15:dlblFieldTable>
                  <c15:showDataLabelsRange val="0"/>
                </c:ext>
                <c:ext xmlns:c16="http://schemas.microsoft.com/office/drawing/2014/chart" uri="{C3380CC4-5D6E-409C-BE32-E72D297353CC}">
                  <c16:uniqueId val="{0000000C-6A52-4AFE-B218-CE7C35F06BF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{75501D5F-C358-49F4-A4DB-E070E29CFFDB}</c15:txfldGUID>
                      <c15:f>Diagramm!$I$59</c15:f>
                      <c15:dlblFieldTableCache>
                        <c:ptCount val="1"/>
                      </c15:dlblFieldTableCache>
                    </c15:dlblFTEntry>
                  </c15:dlblFieldTable>
                  <c15:showDataLabelsRange val="0"/>
                </c:ext>
                <c:ext xmlns:c16="http://schemas.microsoft.com/office/drawing/2014/chart" uri="{C3380CC4-5D6E-409C-BE32-E72D297353CC}">
                  <c16:uniqueId val="{0000000D-6A52-4AFE-B218-CE7C35F06BF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{5D9AEB51-8355-4C7B-B36B-46F5CB2E5F9A}</c15:txfldGUID>
                      <c15:f>Diagramm!$I$60</c15:f>
                      <c15:dlblFieldTableCache>
                        <c:ptCount val="1"/>
                      </c15:dlblFieldTableCache>
                    </c15:dlblFTEntry>
                  </c15:dlblFieldTable>
                  <c15:showDataLabelsRange val="0"/>
                </c:ext>
                <c:ext xmlns:c16="http://schemas.microsoft.com/office/drawing/2014/chart" uri="{C3380CC4-5D6E-409C-BE32-E72D297353CC}">
                  <c16:uniqueId val="{0000000E-6A52-4AFE-B218-CE7C35F06BF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{D8220BAA-11BF-4A22-AE68-BCD9B3180111}</c15:txfldGUID>
                      <c15:f>Diagramm!$I$61</c15:f>
                      <c15:dlblFieldTableCache>
                        <c:ptCount val="1"/>
                      </c15:dlblFieldTableCache>
                    </c15:dlblFTEntry>
                  </c15:dlblFieldTable>
                  <c15:showDataLabelsRange val="0"/>
                </c:ext>
                <c:ext xmlns:c16="http://schemas.microsoft.com/office/drawing/2014/chart" uri="{C3380CC4-5D6E-409C-BE32-E72D297353CC}">
                  <c16:uniqueId val="{0000000F-6A52-4AFE-B218-CE7C35F06BF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{0D56FA9D-146F-4D7E-9F1A-6B4126175EB7}</c15:txfldGUID>
                      <c15:f>Diagramm!$I$62</c15:f>
                      <c15:dlblFieldTableCache>
                        <c:ptCount val="1"/>
                      </c15:dlblFieldTableCache>
                    </c15:dlblFTEntry>
                  </c15:dlblFieldTable>
                  <c15:showDataLabelsRange val="0"/>
                </c:ext>
                <c:ext xmlns:c16="http://schemas.microsoft.com/office/drawing/2014/chart" uri="{C3380CC4-5D6E-409C-BE32-E72D297353CC}">
                  <c16:uniqueId val="{00000010-6A52-4AFE-B218-CE7C35F06BF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{45FA0BBD-990A-428D-A17F-D645A6773608}</c15:txfldGUID>
                      <c15:f>Diagramm!$I$63</c15:f>
                      <c15:dlblFieldTableCache>
                        <c:ptCount val="1"/>
                      </c15:dlblFieldTableCache>
                    </c15:dlblFTEntry>
                  </c15:dlblFieldTable>
                  <c15:showDataLabelsRange val="0"/>
                </c:ext>
                <c:ext xmlns:c16="http://schemas.microsoft.com/office/drawing/2014/chart" uri="{C3380CC4-5D6E-409C-BE32-E72D297353CC}">
                  <c16:uniqueId val="{00000011-6A52-4AFE-B218-CE7C35F06BF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{73DE42C0-DD36-4B07-B712-B294E934163E}</c15:txfldGUID>
                      <c15:f>Diagramm!$I$64</c15:f>
                      <c15:dlblFieldTableCache>
                        <c:ptCount val="1"/>
                      </c15:dlblFieldTableCache>
                    </c15:dlblFTEntry>
                  </c15:dlblFieldTable>
                  <c15:showDataLabelsRange val="0"/>
                </c:ext>
                <c:ext xmlns:c16="http://schemas.microsoft.com/office/drawing/2014/chart" uri="{C3380CC4-5D6E-409C-BE32-E72D297353CC}">
                  <c16:uniqueId val="{00000012-6A52-4AFE-B218-CE7C35F06BF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{BBF7FABD-9711-4556-A1AC-A8F989CA70A1}</c15:txfldGUID>
                      <c15:f>Diagramm!$I$65</c15:f>
                      <c15:dlblFieldTableCache>
                        <c:ptCount val="1"/>
                      </c15:dlblFieldTableCache>
                    </c15:dlblFTEntry>
                  </c15:dlblFieldTable>
                  <c15:showDataLabelsRange val="0"/>
                </c:ext>
                <c:ext xmlns:c16="http://schemas.microsoft.com/office/drawing/2014/chart" uri="{C3380CC4-5D6E-409C-BE32-E72D297353CC}">
                  <c16:uniqueId val="{00000013-6A52-4AFE-B218-CE7C35F06BF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{F7E81326-5454-4E47-9ED3-9883708CF930}</c15:txfldGUID>
                      <c15:f>Diagramm!$I$66</c15:f>
                      <c15:dlblFieldTableCache>
                        <c:ptCount val="1"/>
                      </c15:dlblFieldTableCache>
                    </c15:dlblFTEntry>
                  </c15:dlblFieldTable>
                  <c15:showDataLabelsRange val="0"/>
                </c:ext>
                <c:ext xmlns:c16="http://schemas.microsoft.com/office/drawing/2014/chart" uri="{C3380CC4-5D6E-409C-BE32-E72D297353CC}">
                  <c16:uniqueId val="{00000014-6A52-4AFE-B218-CE7C35F06BF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{E120D607-E142-42E6-887C-13BEB1E006F7}</c15:txfldGUID>
                      <c15:f>Diagramm!$I$67</c15:f>
                      <c15:dlblFieldTableCache>
                        <c:ptCount val="1"/>
                      </c15:dlblFieldTableCache>
                    </c15:dlblFTEntry>
                  </c15:dlblFieldTable>
                  <c15:showDataLabelsRange val="0"/>
                </c:ext>
                <c:ext xmlns:c16="http://schemas.microsoft.com/office/drawing/2014/chart" uri="{C3380CC4-5D6E-409C-BE32-E72D297353CC}">
                  <c16:uniqueId val="{00000015-6A52-4AFE-B218-CE7C35F06B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52-4AFE-B218-CE7C35F06BF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{9552D277-7520-423D-BB8D-A9490D4AC904}</c15:txfldGUID>
                      <c15:f>Diagramm!$K$46</c15:f>
                      <c15:dlblFieldTableCache>
                        <c:ptCount val="1"/>
                      </c15:dlblFieldTableCache>
                    </c15:dlblFTEntry>
                  </c15:dlblFieldTable>
                  <c15:showDataLabelsRange val="0"/>
                </c:ext>
                <c:ext xmlns:c16="http://schemas.microsoft.com/office/drawing/2014/chart" uri="{C3380CC4-5D6E-409C-BE32-E72D297353CC}">
                  <c16:uniqueId val="{00000017-6A52-4AFE-B218-CE7C35F06BF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{0FD7DA7D-AE92-4508-8277-FB9C07266D3C}</c15:txfldGUID>
                      <c15:f>Diagramm!$K$47</c15:f>
                      <c15:dlblFieldTableCache>
                        <c:ptCount val="1"/>
                      </c15:dlblFieldTableCache>
                    </c15:dlblFTEntry>
                  </c15:dlblFieldTable>
                  <c15:showDataLabelsRange val="0"/>
                </c:ext>
                <c:ext xmlns:c16="http://schemas.microsoft.com/office/drawing/2014/chart" uri="{C3380CC4-5D6E-409C-BE32-E72D297353CC}">
                  <c16:uniqueId val="{00000018-6A52-4AFE-B218-CE7C35F06BF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{112D091E-86A0-43B1-8319-2A097E8F63D4}</c15:txfldGUID>
                      <c15:f>Diagramm!$K$48</c15:f>
                      <c15:dlblFieldTableCache>
                        <c:ptCount val="1"/>
                      </c15:dlblFieldTableCache>
                    </c15:dlblFTEntry>
                  </c15:dlblFieldTable>
                  <c15:showDataLabelsRange val="0"/>
                </c:ext>
                <c:ext xmlns:c16="http://schemas.microsoft.com/office/drawing/2014/chart" uri="{C3380CC4-5D6E-409C-BE32-E72D297353CC}">
                  <c16:uniqueId val="{00000019-6A52-4AFE-B218-CE7C35F06BF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{EAE54DBE-E00D-4290-936F-BB50E5954B50}</c15:txfldGUID>
                      <c15:f>Diagramm!$K$49</c15:f>
                      <c15:dlblFieldTableCache>
                        <c:ptCount val="1"/>
                      </c15:dlblFieldTableCache>
                    </c15:dlblFTEntry>
                  </c15:dlblFieldTable>
                  <c15:showDataLabelsRange val="0"/>
                </c:ext>
                <c:ext xmlns:c16="http://schemas.microsoft.com/office/drawing/2014/chart" uri="{C3380CC4-5D6E-409C-BE32-E72D297353CC}">
                  <c16:uniqueId val="{0000001A-6A52-4AFE-B218-CE7C35F06BF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{9DB8E662-D76C-4227-8A65-16D27073A641}</c15:txfldGUID>
                      <c15:f>Diagramm!$K$50</c15:f>
                      <c15:dlblFieldTableCache>
                        <c:ptCount val="1"/>
                      </c15:dlblFieldTableCache>
                    </c15:dlblFTEntry>
                  </c15:dlblFieldTable>
                  <c15:showDataLabelsRange val="0"/>
                </c:ext>
                <c:ext xmlns:c16="http://schemas.microsoft.com/office/drawing/2014/chart" uri="{C3380CC4-5D6E-409C-BE32-E72D297353CC}">
                  <c16:uniqueId val="{0000001B-6A52-4AFE-B218-CE7C35F06BF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{67B0AD55-0A43-4D21-A908-98888B932316}</c15:txfldGUID>
                      <c15:f>Diagramm!$K$51</c15:f>
                      <c15:dlblFieldTableCache>
                        <c:ptCount val="1"/>
                      </c15:dlblFieldTableCache>
                    </c15:dlblFTEntry>
                  </c15:dlblFieldTable>
                  <c15:showDataLabelsRange val="0"/>
                </c:ext>
                <c:ext xmlns:c16="http://schemas.microsoft.com/office/drawing/2014/chart" uri="{C3380CC4-5D6E-409C-BE32-E72D297353CC}">
                  <c16:uniqueId val="{0000001C-6A52-4AFE-B218-CE7C35F06BF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{9043BF61-6C43-453C-91C4-16F20A46C406}</c15:txfldGUID>
                      <c15:f>Diagramm!$K$52</c15:f>
                      <c15:dlblFieldTableCache>
                        <c:ptCount val="1"/>
                      </c15:dlblFieldTableCache>
                    </c15:dlblFTEntry>
                  </c15:dlblFieldTable>
                  <c15:showDataLabelsRange val="0"/>
                </c:ext>
                <c:ext xmlns:c16="http://schemas.microsoft.com/office/drawing/2014/chart" uri="{C3380CC4-5D6E-409C-BE32-E72D297353CC}">
                  <c16:uniqueId val="{0000001D-6A52-4AFE-B218-CE7C35F06BF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{3D584A9C-3944-4DA2-8183-F8A7277B2FB5}</c15:txfldGUID>
                      <c15:f>Diagramm!$K$53</c15:f>
                      <c15:dlblFieldTableCache>
                        <c:ptCount val="1"/>
                      </c15:dlblFieldTableCache>
                    </c15:dlblFTEntry>
                  </c15:dlblFieldTable>
                  <c15:showDataLabelsRange val="0"/>
                </c:ext>
                <c:ext xmlns:c16="http://schemas.microsoft.com/office/drawing/2014/chart" uri="{C3380CC4-5D6E-409C-BE32-E72D297353CC}">
                  <c16:uniqueId val="{0000001E-6A52-4AFE-B218-CE7C35F06BF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{6447BDC7-C126-4A5C-B982-13F2BB9A5D0B}</c15:txfldGUID>
                      <c15:f>Diagramm!$K$54</c15:f>
                      <c15:dlblFieldTableCache>
                        <c:ptCount val="1"/>
                      </c15:dlblFieldTableCache>
                    </c15:dlblFTEntry>
                  </c15:dlblFieldTable>
                  <c15:showDataLabelsRange val="0"/>
                </c:ext>
                <c:ext xmlns:c16="http://schemas.microsoft.com/office/drawing/2014/chart" uri="{C3380CC4-5D6E-409C-BE32-E72D297353CC}">
                  <c16:uniqueId val="{0000001F-6A52-4AFE-B218-CE7C35F06BF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{D4F14130-7F31-4A66-B181-A0E888E1E623}</c15:txfldGUID>
                      <c15:f>Diagramm!$K$55</c15:f>
                      <c15:dlblFieldTableCache>
                        <c:ptCount val="1"/>
                      </c15:dlblFieldTableCache>
                    </c15:dlblFTEntry>
                  </c15:dlblFieldTable>
                  <c15:showDataLabelsRange val="0"/>
                </c:ext>
                <c:ext xmlns:c16="http://schemas.microsoft.com/office/drawing/2014/chart" uri="{C3380CC4-5D6E-409C-BE32-E72D297353CC}">
                  <c16:uniqueId val="{00000020-6A52-4AFE-B218-CE7C35F06BF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{B1833E19-0272-4BB1-86AD-F81261B4B2D0}</c15:txfldGUID>
                      <c15:f>Diagramm!$K$56</c15:f>
                      <c15:dlblFieldTableCache>
                        <c:ptCount val="1"/>
                      </c15:dlblFieldTableCache>
                    </c15:dlblFTEntry>
                  </c15:dlblFieldTable>
                  <c15:showDataLabelsRange val="0"/>
                </c:ext>
                <c:ext xmlns:c16="http://schemas.microsoft.com/office/drawing/2014/chart" uri="{C3380CC4-5D6E-409C-BE32-E72D297353CC}">
                  <c16:uniqueId val="{00000021-6A52-4AFE-B218-CE7C35F06BF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{BFE94BE5-EC1F-443D-8704-45DC54FB3D1A}</c15:txfldGUID>
                      <c15:f>Diagramm!$K$57</c15:f>
                      <c15:dlblFieldTableCache>
                        <c:ptCount val="1"/>
                      </c15:dlblFieldTableCache>
                    </c15:dlblFTEntry>
                  </c15:dlblFieldTable>
                  <c15:showDataLabelsRange val="0"/>
                </c:ext>
                <c:ext xmlns:c16="http://schemas.microsoft.com/office/drawing/2014/chart" uri="{C3380CC4-5D6E-409C-BE32-E72D297353CC}">
                  <c16:uniqueId val="{00000022-6A52-4AFE-B218-CE7C35F06BF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{E8302359-7BD8-4C1A-8F45-F3981464111D}</c15:txfldGUID>
                      <c15:f>Diagramm!$K$58</c15:f>
                      <c15:dlblFieldTableCache>
                        <c:ptCount val="1"/>
                      </c15:dlblFieldTableCache>
                    </c15:dlblFTEntry>
                  </c15:dlblFieldTable>
                  <c15:showDataLabelsRange val="0"/>
                </c:ext>
                <c:ext xmlns:c16="http://schemas.microsoft.com/office/drawing/2014/chart" uri="{C3380CC4-5D6E-409C-BE32-E72D297353CC}">
                  <c16:uniqueId val="{00000023-6A52-4AFE-B218-CE7C35F06BF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{A8BCAB2D-2AC3-4769-BD20-5079EC4AF1E9}</c15:txfldGUID>
                      <c15:f>Diagramm!$K$59</c15:f>
                      <c15:dlblFieldTableCache>
                        <c:ptCount val="1"/>
                      </c15:dlblFieldTableCache>
                    </c15:dlblFTEntry>
                  </c15:dlblFieldTable>
                  <c15:showDataLabelsRange val="0"/>
                </c:ext>
                <c:ext xmlns:c16="http://schemas.microsoft.com/office/drawing/2014/chart" uri="{C3380CC4-5D6E-409C-BE32-E72D297353CC}">
                  <c16:uniqueId val="{00000024-6A52-4AFE-B218-CE7C35F06BF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{33F742FD-06F9-4134-8EC4-B61FE8F13C73}</c15:txfldGUID>
                      <c15:f>Diagramm!$K$60</c15:f>
                      <c15:dlblFieldTableCache>
                        <c:ptCount val="1"/>
                      </c15:dlblFieldTableCache>
                    </c15:dlblFTEntry>
                  </c15:dlblFieldTable>
                  <c15:showDataLabelsRange val="0"/>
                </c:ext>
                <c:ext xmlns:c16="http://schemas.microsoft.com/office/drawing/2014/chart" uri="{C3380CC4-5D6E-409C-BE32-E72D297353CC}">
                  <c16:uniqueId val="{00000025-6A52-4AFE-B218-CE7C35F06BF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{A434C6E7-3DE5-405E-A816-1978EA7EDF33}</c15:txfldGUID>
                      <c15:f>Diagramm!$K$61</c15:f>
                      <c15:dlblFieldTableCache>
                        <c:ptCount val="1"/>
                      </c15:dlblFieldTableCache>
                    </c15:dlblFTEntry>
                  </c15:dlblFieldTable>
                  <c15:showDataLabelsRange val="0"/>
                </c:ext>
                <c:ext xmlns:c16="http://schemas.microsoft.com/office/drawing/2014/chart" uri="{C3380CC4-5D6E-409C-BE32-E72D297353CC}">
                  <c16:uniqueId val="{00000026-6A52-4AFE-B218-CE7C35F06BF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{25BC9685-8325-49D2-B0E9-29D976165CB7}</c15:txfldGUID>
                      <c15:f>Diagramm!$K$62</c15:f>
                      <c15:dlblFieldTableCache>
                        <c:ptCount val="1"/>
                      </c15:dlblFieldTableCache>
                    </c15:dlblFTEntry>
                  </c15:dlblFieldTable>
                  <c15:showDataLabelsRange val="0"/>
                </c:ext>
                <c:ext xmlns:c16="http://schemas.microsoft.com/office/drawing/2014/chart" uri="{C3380CC4-5D6E-409C-BE32-E72D297353CC}">
                  <c16:uniqueId val="{00000027-6A52-4AFE-B218-CE7C35F06BF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{605D67C9-E011-45AF-B54C-0A8DA71D9278}</c15:txfldGUID>
                      <c15:f>Diagramm!$K$63</c15:f>
                      <c15:dlblFieldTableCache>
                        <c:ptCount val="1"/>
                      </c15:dlblFieldTableCache>
                    </c15:dlblFTEntry>
                  </c15:dlblFieldTable>
                  <c15:showDataLabelsRange val="0"/>
                </c:ext>
                <c:ext xmlns:c16="http://schemas.microsoft.com/office/drawing/2014/chart" uri="{C3380CC4-5D6E-409C-BE32-E72D297353CC}">
                  <c16:uniqueId val="{00000028-6A52-4AFE-B218-CE7C35F06BF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{1867C773-E44D-4087-A45E-24861A943726}</c15:txfldGUID>
                      <c15:f>Diagramm!$K$64</c15:f>
                      <c15:dlblFieldTableCache>
                        <c:ptCount val="1"/>
                      </c15:dlblFieldTableCache>
                    </c15:dlblFTEntry>
                  </c15:dlblFieldTable>
                  <c15:showDataLabelsRange val="0"/>
                </c:ext>
                <c:ext xmlns:c16="http://schemas.microsoft.com/office/drawing/2014/chart" uri="{C3380CC4-5D6E-409C-BE32-E72D297353CC}">
                  <c16:uniqueId val="{00000029-6A52-4AFE-B218-CE7C35F06BF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{8CF474A1-7753-49FC-A13D-FB36937475DD}</c15:txfldGUID>
                      <c15:f>Diagramm!$K$65</c15:f>
                      <c15:dlblFieldTableCache>
                        <c:ptCount val="1"/>
                      </c15:dlblFieldTableCache>
                    </c15:dlblFTEntry>
                  </c15:dlblFieldTable>
                  <c15:showDataLabelsRange val="0"/>
                </c:ext>
                <c:ext xmlns:c16="http://schemas.microsoft.com/office/drawing/2014/chart" uri="{C3380CC4-5D6E-409C-BE32-E72D297353CC}">
                  <c16:uniqueId val="{0000002A-6A52-4AFE-B218-CE7C35F06BF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{5ABAFD29-869D-41DD-9E5A-197355705253}</c15:txfldGUID>
                      <c15:f>Diagramm!$K$66</c15:f>
                      <c15:dlblFieldTableCache>
                        <c:ptCount val="1"/>
                      </c15:dlblFieldTableCache>
                    </c15:dlblFTEntry>
                  </c15:dlblFieldTable>
                  <c15:showDataLabelsRange val="0"/>
                </c:ext>
                <c:ext xmlns:c16="http://schemas.microsoft.com/office/drawing/2014/chart" uri="{C3380CC4-5D6E-409C-BE32-E72D297353CC}">
                  <c16:uniqueId val="{0000002B-6A52-4AFE-B218-CE7C35F06BF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{27C52BA7-1879-4788-882E-ED30ADBEFDF8}</c15:txfldGUID>
                      <c15:f>Diagramm!$K$67</c15:f>
                      <c15:dlblFieldTableCache>
                        <c:ptCount val="1"/>
                      </c15:dlblFieldTableCache>
                    </c15:dlblFTEntry>
                  </c15:dlblFieldTable>
                  <c15:showDataLabelsRange val="0"/>
                </c:ext>
                <c:ext xmlns:c16="http://schemas.microsoft.com/office/drawing/2014/chart" uri="{C3380CC4-5D6E-409C-BE32-E72D297353CC}">
                  <c16:uniqueId val="{0000002C-6A52-4AFE-B218-CE7C35F06BF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52-4AFE-B218-CE7C35F06BF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{F4127435-012C-445B-B684-92127D678107}</c15:txfldGUID>
                      <c15:f>Diagramm!$J$46</c15:f>
                      <c15:dlblFieldTableCache>
                        <c:ptCount val="1"/>
                      </c15:dlblFieldTableCache>
                    </c15:dlblFTEntry>
                  </c15:dlblFieldTable>
                  <c15:showDataLabelsRange val="0"/>
                </c:ext>
                <c:ext xmlns:c16="http://schemas.microsoft.com/office/drawing/2014/chart" uri="{C3380CC4-5D6E-409C-BE32-E72D297353CC}">
                  <c16:uniqueId val="{0000002E-6A52-4AFE-B218-CE7C35F06BF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{23873878-ED6A-49D7-823B-E9E4E079539F}</c15:txfldGUID>
                      <c15:f>Diagramm!$J$47</c15:f>
                      <c15:dlblFieldTableCache>
                        <c:ptCount val="1"/>
                      </c15:dlblFieldTableCache>
                    </c15:dlblFTEntry>
                  </c15:dlblFieldTable>
                  <c15:showDataLabelsRange val="0"/>
                </c:ext>
                <c:ext xmlns:c16="http://schemas.microsoft.com/office/drawing/2014/chart" uri="{C3380CC4-5D6E-409C-BE32-E72D297353CC}">
                  <c16:uniqueId val="{0000002F-6A52-4AFE-B218-CE7C35F06BF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{F16D11CB-4959-4AB0-9D45-176FCA99520B}</c15:txfldGUID>
                      <c15:f>Diagramm!$J$48</c15:f>
                      <c15:dlblFieldTableCache>
                        <c:ptCount val="1"/>
                      </c15:dlblFieldTableCache>
                    </c15:dlblFTEntry>
                  </c15:dlblFieldTable>
                  <c15:showDataLabelsRange val="0"/>
                </c:ext>
                <c:ext xmlns:c16="http://schemas.microsoft.com/office/drawing/2014/chart" uri="{C3380CC4-5D6E-409C-BE32-E72D297353CC}">
                  <c16:uniqueId val="{00000030-6A52-4AFE-B218-CE7C35F06BF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{13FB04D7-4947-4725-ADB7-E95D08BAB1A5}</c15:txfldGUID>
                      <c15:f>Diagramm!$J$49</c15:f>
                      <c15:dlblFieldTableCache>
                        <c:ptCount val="1"/>
                      </c15:dlblFieldTableCache>
                    </c15:dlblFTEntry>
                  </c15:dlblFieldTable>
                  <c15:showDataLabelsRange val="0"/>
                </c:ext>
                <c:ext xmlns:c16="http://schemas.microsoft.com/office/drawing/2014/chart" uri="{C3380CC4-5D6E-409C-BE32-E72D297353CC}">
                  <c16:uniqueId val="{00000031-6A52-4AFE-B218-CE7C35F06BF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{CB841C24-FFD2-421A-8E32-09D8CFF3E2CE}</c15:txfldGUID>
                      <c15:f>Diagramm!$J$50</c15:f>
                      <c15:dlblFieldTableCache>
                        <c:ptCount val="1"/>
                      </c15:dlblFieldTableCache>
                    </c15:dlblFTEntry>
                  </c15:dlblFieldTable>
                  <c15:showDataLabelsRange val="0"/>
                </c:ext>
                <c:ext xmlns:c16="http://schemas.microsoft.com/office/drawing/2014/chart" uri="{C3380CC4-5D6E-409C-BE32-E72D297353CC}">
                  <c16:uniqueId val="{00000032-6A52-4AFE-B218-CE7C35F06BF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{F4D62986-C869-43BB-B86B-77B4793B2A71}</c15:txfldGUID>
                      <c15:f>Diagramm!$J$51</c15:f>
                      <c15:dlblFieldTableCache>
                        <c:ptCount val="1"/>
                      </c15:dlblFieldTableCache>
                    </c15:dlblFTEntry>
                  </c15:dlblFieldTable>
                  <c15:showDataLabelsRange val="0"/>
                </c:ext>
                <c:ext xmlns:c16="http://schemas.microsoft.com/office/drawing/2014/chart" uri="{C3380CC4-5D6E-409C-BE32-E72D297353CC}">
                  <c16:uniqueId val="{00000033-6A52-4AFE-B218-CE7C35F06BF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{C08867A3-23F8-4B1F-98D3-32C101FBAF96}</c15:txfldGUID>
                      <c15:f>Diagramm!$J$52</c15:f>
                      <c15:dlblFieldTableCache>
                        <c:ptCount val="1"/>
                      </c15:dlblFieldTableCache>
                    </c15:dlblFTEntry>
                  </c15:dlblFieldTable>
                  <c15:showDataLabelsRange val="0"/>
                </c:ext>
                <c:ext xmlns:c16="http://schemas.microsoft.com/office/drawing/2014/chart" uri="{C3380CC4-5D6E-409C-BE32-E72D297353CC}">
                  <c16:uniqueId val="{00000034-6A52-4AFE-B218-CE7C35F06BF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{745BEC6F-2125-4F5F-9024-738280EE1ACD}</c15:txfldGUID>
                      <c15:f>Diagramm!$J$53</c15:f>
                      <c15:dlblFieldTableCache>
                        <c:ptCount val="1"/>
                      </c15:dlblFieldTableCache>
                    </c15:dlblFTEntry>
                  </c15:dlblFieldTable>
                  <c15:showDataLabelsRange val="0"/>
                </c:ext>
                <c:ext xmlns:c16="http://schemas.microsoft.com/office/drawing/2014/chart" uri="{C3380CC4-5D6E-409C-BE32-E72D297353CC}">
                  <c16:uniqueId val="{00000035-6A52-4AFE-B218-CE7C35F06BF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{1E07D33B-AF3F-4866-8534-6BBC76F9FECC}</c15:txfldGUID>
                      <c15:f>Diagramm!$J$54</c15:f>
                      <c15:dlblFieldTableCache>
                        <c:ptCount val="1"/>
                      </c15:dlblFieldTableCache>
                    </c15:dlblFTEntry>
                  </c15:dlblFieldTable>
                  <c15:showDataLabelsRange val="0"/>
                </c:ext>
                <c:ext xmlns:c16="http://schemas.microsoft.com/office/drawing/2014/chart" uri="{C3380CC4-5D6E-409C-BE32-E72D297353CC}">
                  <c16:uniqueId val="{00000036-6A52-4AFE-B218-CE7C35F06BF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{FF3652D4-2461-4260-A9C0-70CBE1A48B35}</c15:txfldGUID>
                      <c15:f>Diagramm!$J$55</c15:f>
                      <c15:dlblFieldTableCache>
                        <c:ptCount val="1"/>
                      </c15:dlblFieldTableCache>
                    </c15:dlblFTEntry>
                  </c15:dlblFieldTable>
                  <c15:showDataLabelsRange val="0"/>
                </c:ext>
                <c:ext xmlns:c16="http://schemas.microsoft.com/office/drawing/2014/chart" uri="{C3380CC4-5D6E-409C-BE32-E72D297353CC}">
                  <c16:uniqueId val="{00000037-6A52-4AFE-B218-CE7C35F06BF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{EF16560A-5955-4864-AC97-C91AB57E2C1B}</c15:txfldGUID>
                      <c15:f>Diagramm!$J$56</c15:f>
                      <c15:dlblFieldTableCache>
                        <c:ptCount val="1"/>
                      </c15:dlblFieldTableCache>
                    </c15:dlblFTEntry>
                  </c15:dlblFieldTable>
                  <c15:showDataLabelsRange val="0"/>
                </c:ext>
                <c:ext xmlns:c16="http://schemas.microsoft.com/office/drawing/2014/chart" uri="{C3380CC4-5D6E-409C-BE32-E72D297353CC}">
                  <c16:uniqueId val="{00000038-6A52-4AFE-B218-CE7C35F06BF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{F8E72D00-282A-4F86-9DA2-BDE4FEEA19A2}</c15:txfldGUID>
                      <c15:f>Diagramm!$J$57</c15:f>
                      <c15:dlblFieldTableCache>
                        <c:ptCount val="1"/>
                      </c15:dlblFieldTableCache>
                    </c15:dlblFTEntry>
                  </c15:dlblFieldTable>
                  <c15:showDataLabelsRange val="0"/>
                </c:ext>
                <c:ext xmlns:c16="http://schemas.microsoft.com/office/drawing/2014/chart" uri="{C3380CC4-5D6E-409C-BE32-E72D297353CC}">
                  <c16:uniqueId val="{00000039-6A52-4AFE-B218-CE7C35F06BF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{4F0D5156-0A0B-4FD5-A010-810C6430A251}</c15:txfldGUID>
                      <c15:f>Diagramm!$J$58</c15:f>
                      <c15:dlblFieldTableCache>
                        <c:ptCount val="1"/>
                      </c15:dlblFieldTableCache>
                    </c15:dlblFTEntry>
                  </c15:dlblFieldTable>
                  <c15:showDataLabelsRange val="0"/>
                </c:ext>
                <c:ext xmlns:c16="http://schemas.microsoft.com/office/drawing/2014/chart" uri="{C3380CC4-5D6E-409C-BE32-E72D297353CC}">
                  <c16:uniqueId val="{0000003A-6A52-4AFE-B218-CE7C35F06BF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{23FE129E-F3D7-4F8D-8B5E-3C12632D1220}</c15:txfldGUID>
                      <c15:f>Diagramm!$J$59</c15:f>
                      <c15:dlblFieldTableCache>
                        <c:ptCount val="1"/>
                      </c15:dlblFieldTableCache>
                    </c15:dlblFTEntry>
                  </c15:dlblFieldTable>
                  <c15:showDataLabelsRange val="0"/>
                </c:ext>
                <c:ext xmlns:c16="http://schemas.microsoft.com/office/drawing/2014/chart" uri="{C3380CC4-5D6E-409C-BE32-E72D297353CC}">
                  <c16:uniqueId val="{0000003B-6A52-4AFE-B218-CE7C35F06BF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{A0C7773B-A671-42A0-A118-4CAD42E4A921}</c15:txfldGUID>
                      <c15:f>Diagramm!$J$60</c15:f>
                      <c15:dlblFieldTableCache>
                        <c:ptCount val="1"/>
                      </c15:dlblFieldTableCache>
                    </c15:dlblFTEntry>
                  </c15:dlblFieldTable>
                  <c15:showDataLabelsRange val="0"/>
                </c:ext>
                <c:ext xmlns:c16="http://schemas.microsoft.com/office/drawing/2014/chart" uri="{C3380CC4-5D6E-409C-BE32-E72D297353CC}">
                  <c16:uniqueId val="{0000003C-6A52-4AFE-B218-CE7C35F06BF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{74200312-6BBD-4FBA-B991-543DC972741E}</c15:txfldGUID>
                      <c15:f>Diagramm!$J$61</c15:f>
                      <c15:dlblFieldTableCache>
                        <c:ptCount val="1"/>
                      </c15:dlblFieldTableCache>
                    </c15:dlblFTEntry>
                  </c15:dlblFieldTable>
                  <c15:showDataLabelsRange val="0"/>
                </c:ext>
                <c:ext xmlns:c16="http://schemas.microsoft.com/office/drawing/2014/chart" uri="{C3380CC4-5D6E-409C-BE32-E72D297353CC}">
                  <c16:uniqueId val="{0000003D-6A52-4AFE-B218-CE7C35F06BF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{7B670A3C-453E-49A1-8C97-D02C3644B671}</c15:txfldGUID>
                      <c15:f>Diagramm!$J$62</c15:f>
                      <c15:dlblFieldTableCache>
                        <c:ptCount val="1"/>
                      </c15:dlblFieldTableCache>
                    </c15:dlblFTEntry>
                  </c15:dlblFieldTable>
                  <c15:showDataLabelsRange val="0"/>
                </c:ext>
                <c:ext xmlns:c16="http://schemas.microsoft.com/office/drawing/2014/chart" uri="{C3380CC4-5D6E-409C-BE32-E72D297353CC}">
                  <c16:uniqueId val="{0000003E-6A52-4AFE-B218-CE7C35F06BF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{E2ACDCEF-30B0-4602-B6BA-035F020DB426}</c15:txfldGUID>
                      <c15:f>Diagramm!$J$63</c15:f>
                      <c15:dlblFieldTableCache>
                        <c:ptCount val="1"/>
                      </c15:dlblFieldTableCache>
                    </c15:dlblFTEntry>
                  </c15:dlblFieldTable>
                  <c15:showDataLabelsRange val="0"/>
                </c:ext>
                <c:ext xmlns:c16="http://schemas.microsoft.com/office/drawing/2014/chart" uri="{C3380CC4-5D6E-409C-BE32-E72D297353CC}">
                  <c16:uniqueId val="{0000003F-6A52-4AFE-B218-CE7C35F06BF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{B54249BA-6E08-4EA6-B148-1E671B9612D1}</c15:txfldGUID>
                      <c15:f>Diagramm!$J$64</c15:f>
                      <c15:dlblFieldTableCache>
                        <c:ptCount val="1"/>
                      </c15:dlblFieldTableCache>
                    </c15:dlblFTEntry>
                  </c15:dlblFieldTable>
                  <c15:showDataLabelsRange val="0"/>
                </c:ext>
                <c:ext xmlns:c16="http://schemas.microsoft.com/office/drawing/2014/chart" uri="{C3380CC4-5D6E-409C-BE32-E72D297353CC}">
                  <c16:uniqueId val="{00000040-6A52-4AFE-B218-CE7C35F06BF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{5D570943-3C5A-4ED0-957C-BBCEE10FB032}</c15:txfldGUID>
                      <c15:f>Diagramm!$J$65</c15:f>
                      <c15:dlblFieldTableCache>
                        <c:ptCount val="1"/>
                      </c15:dlblFieldTableCache>
                    </c15:dlblFTEntry>
                  </c15:dlblFieldTable>
                  <c15:showDataLabelsRange val="0"/>
                </c:ext>
                <c:ext xmlns:c16="http://schemas.microsoft.com/office/drawing/2014/chart" uri="{C3380CC4-5D6E-409C-BE32-E72D297353CC}">
                  <c16:uniqueId val="{00000041-6A52-4AFE-B218-CE7C35F06BF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{0F0CA106-83C6-40C1-9292-BEFFC916F165}</c15:txfldGUID>
                      <c15:f>Diagramm!$J$66</c15:f>
                      <c15:dlblFieldTableCache>
                        <c:ptCount val="1"/>
                      </c15:dlblFieldTableCache>
                    </c15:dlblFTEntry>
                  </c15:dlblFieldTable>
                  <c15:showDataLabelsRange val="0"/>
                </c:ext>
                <c:ext xmlns:c16="http://schemas.microsoft.com/office/drawing/2014/chart" uri="{C3380CC4-5D6E-409C-BE32-E72D297353CC}">
                  <c16:uniqueId val="{00000042-6A52-4AFE-B218-CE7C35F06BF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{86858D00-9694-4E01-BFA4-66E64B14D41E}</c15:txfldGUID>
                      <c15:f>Diagramm!$J$67</c15:f>
                      <c15:dlblFieldTableCache>
                        <c:ptCount val="1"/>
                      </c15:dlblFieldTableCache>
                    </c15:dlblFTEntry>
                  </c15:dlblFieldTable>
                  <c15:showDataLabelsRange val="0"/>
                </c:ext>
                <c:ext xmlns:c16="http://schemas.microsoft.com/office/drawing/2014/chart" uri="{C3380CC4-5D6E-409C-BE32-E72D297353CC}">
                  <c16:uniqueId val="{00000043-6A52-4AFE-B218-CE7C35F06B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52-4AFE-B218-CE7C35F06BF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CC-4F88-B185-B694F20123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CC-4F88-B185-B694F20123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CC-4F88-B185-B694F20123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CC-4F88-B185-B694F20123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CC-4F88-B185-B694F20123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CC-4F88-B185-B694F20123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3CC-4F88-B185-B694F20123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CC-4F88-B185-B694F20123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3CC-4F88-B185-B694F20123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CC-4F88-B185-B694F20123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3CC-4F88-B185-B694F20123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CC-4F88-B185-B694F20123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3CC-4F88-B185-B694F20123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3CC-4F88-B185-B694F20123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3CC-4F88-B185-B694F20123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3CC-4F88-B185-B694F20123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3CC-4F88-B185-B694F20123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3CC-4F88-B185-B694F20123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3CC-4F88-B185-B694F20123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3CC-4F88-B185-B694F20123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3CC-4F88-B185-B694F20123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3CC-4F88-B185-B694F20123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3CC-4F88-B185-B694F20123C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3CC-4F88-B185-B694F20123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3CC-4F88-B185-B694F20123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3CC-4F88-B185-B694F20123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3CC-4F88-B185-B694F20123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3CC-4F88-B185-B694F20123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3CC-4F88-B185-B694F20123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3CC-4F88-B185-B694F20123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3CC-4F88-B185-B694F20123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3CC-4F88-B185-B694F20123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3CC-4F88-B185-B694F20123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3CC-4F88-B185-B694F20123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3CC-4F88-B185-B694F20123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3CC-4F88-B185-B694F20123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3CC-4F88-B185-B694F20123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3CC-4F88-B185-B694F20123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3CC-4F88-B185-B694F20123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3CC-4F88-B185-B694F20123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3CC-4F88-B185-B694F20123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3CC-4F88-B185-B694F20123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3CC-4F88-B185-B694F20123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3CC-4F88-B185-B694F20123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3CC-4F88-B185-B694F20123C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3CC-4F88-B185-B694F20123C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3CC-4F88-B185-B694F20123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3CC-4F88-B185-B694F20123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3CC-4F88-B185-B694F20123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3CC-4F88-B185-B694F20123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3CC-4F88-B185-B694F20123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3CC-4F88-B185-B694F20123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3CC-4F88-B185-B694F20123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3CC-4F88-B185-B694F20123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3CC-4F88-B185-B694F20123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3CC-4F88-B185-B694F20123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3CC-4F88-B185-B694F20123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3CC-4F88-B185-B694F20123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3CC-4F88-B185-B694F20123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3CC-4F88-B185-B694F20123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3CC-4F88-B185-B694F20123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3CC-4F88-B185-B694F20123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3CC-4F88-B185-B694F20123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3CC-4F88-B185-B694F20123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3CC-4F88-B185-B694F20123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3CC-4F88-B185-B694F20123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3CC-4F88-B185-B694F20123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3CC-4F88-B185-B694F20123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3CC-4F88-B185-B694F20123C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100.52411752501061</c:v>
                </c:pt>
                <c:pt idx="2">
                  <c:v>102.56014722199669</c:v>
                </c:pt>
                <c:pt idx="3">
                  <c:v>102.05497370391419</c:v>
                </c:pt>
                <c:pt idx="4">
                  <c:v>102.01979197676201</c:v>
                </c:pt>
                <c:pt idx="5">
                  <c:v>102.80551721649391</c:v>
                </c:pt>
                <c:pt idx="6">
                  <c:v>105.50458715596329</c:v>
                </c:pt>
                <c:pt idx="7">
                  <c:v>105.19246208943376</c:v>
                </c:pt>
                <c:pt idx="8">
                  <c:v>105.845579280669</c:v>
                </c:pt>
                <c:pt idx="9">
                  <c:v>107.0146951368028</c:v>
                </c:pt>
                <c:pt idx="10">
                  <c:v>108.94788593903637</c:v>
                </c:pt>
                <c:pt idx="11">
                  <c:v>109.20137479364564</c:v>
                </c:pt>
                <c:pt idx="12">
                  <c:v>109.36555618702246</c:v>
                </c:pt>
                <c:pt idx="13">
                  <c:v>110.35154664285133</c:v>
                </c:pt>
                <c:pt idx="14">
                  <c:v>112.29375840076499</c:v>
                </c:pt>
                <c:pt idx="15">
                  <c:v>112.62392537865462</c:v>
                </c:pt>
                <c:pt idx="16">
                  <c:v>113.25990275409777</c:v>
                </c:pt>
                <c:pt idx="17">
                  <c:v>113.8282229619406</c:v>
                </c:pt>
                <c:pt idx="18">
                  <c:v>117.2173960109334</c:v>
                </c:pt>
                <c:pt idx="19">
                  <c:v>116.47136297619369</c:v>
                </c:pt>
                <c:pt idx="20">
                  <c:v>116.79972576294733</c:v>
                </c:pt>
                <c:pt idx="21">
                  <c:v>115.98874184731129</c:v>
                </c:pt>
                <c:pt idx="22">
                  <c:v>117.24987145138155</c:v>
                </c:pt>
                <c:pt idx="23">
                  <c:v>116.73567697761902</c:v>
                </c:pt>
                <c:pt idx="24">
                  <c:v>117.22371067990942</c:v>
                </c:pt>
              </c:numCache>
            </c:numRef>
          </c:val>
          <c:smooth val="0"/>
          <c:extLst>
            <c:ext xmlns:c16="http://schemas.microsoft.com/office/drawing/2014/chart" uri="{C3380CC4-5D6E-409C-BE32-E72D297353CC}">
              <c16:uniqueId val="{00000000-D1FC-456A-B905-345186BB888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99.939519612925523</c:v>
                </c:pt>
                <c:pt idx="2">
                  <c:v>103.12770001728011</c:v>
                </c:pt>
                <c:pt idx="3">
                  <c:v>103.92258510454467</c:v>
                </c:pt>
                <c:pt idx="4">
                  <c:v>101.50336962156558</c:v>
                </c:pt>
                <c:pt idx="5">
                  <c:v>102.78209780542595</c:v>
                </c:pt>
                <c:pt idx="6">
                  <c:v>105.92707793329876</c:v>
                </c:pt>
                <c:pt idx="7">
                  <c:v>107.18852600656643</c:v>
                </c:pt>
                <c:pt idx="8">
                  <c:v>105.36547433903579</c:v>
                </c:pt>
                <c:pt idx="9">
                  <c:v>106.98980473475031</c:v>
                </c:pt>
                <c:pt idx="10">
                  <c:v>109.00293761880076</c:v>
                </c:pt>
                <c:pt idx="11">
                  <c:v>108.49317435631589</c:v>
                </c:pt>
                <c:pt idx="12">
                  <c:v>108.15621219975809</c:v>
                </c:pt>
                <c:pt idx="13">
                  <c:v>109.73734231899084</c:v>
                </c:pt>
                <c:pt idx="14">
                  <c:v>115.24969759806463</c:v>
                </c:pt>
                <c:pt idx="15">
                  <c:v>115.8717815794021</c:v>
                </c:pt>
                <c:pt idx="16">
                  <c:v>114.53257300846727</c:v>
                </c:pt>
                <c:pt idx="17">
                  <c:v>116.47658545014687</c:v>
                </c:pt>
                <c:pt idx="18">
                  <c:v>121.02125453602903</c:v>
                </c:pt>
                <c:pt idx="19">
                  <c:v>119.82028684983584</c:v>
                </c:pt>
                <c:pt idx="20">
                  <c:v>119.70796613098325</c:v>
                </c:pt>
                <c:pt idx="21">
                  <c:v>120.24364955935718</c:v>
                </c:pt>
                <c:pt idx="22">
                  <c:v>123.12942802833938</c:v>
                </c:pt>
                <c:pt idx="23">
                  <c:v>122.64558493174356</c:v>
                </c:pt>
                <c:pt idx="24">
                  <c:v>118.99948159668222</c:v>
                </c:pt>
              </c:numCache>
            </c:numRef>
          </c:val>
          <c:smooth val="0"/>
          <c:extLst>
            <c:ext xmlns:c16="http://schemas.microsoft.com/office/drawing/2014/chart" uri="{C3380CC4-5D6E-409C-BE32-E72D297353CC}">
              <c16:uniqueId val="{00000001-D1FC-456A-B905-345186BB888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100.17851829812557</c:v>
                </c:pt>
                <c:pt idx="2">
                  <c:v>100.0099176832292</c:v>
                </c:pt>
                <c:pt idx="3">
                  <c:v>100.27273628880293</c:v>
                </c:pt>
                <c:pt idx="4">
                  <c:v>97.52553803431519</c:v>
                </c:pt>
                <c:pt idx="5">
                  <c:v>98.175146285827637</c:v>
                </c:pt>
                <c:pt idx="6">
                  <c:v>96.910641674104923</c:v>
                </c:pt>
                <c:pt idx="7">
                  <c:v>96.761876425666955</c:v>
                </c:pt>
                <c:pt idx="8">
                  <c:v>95.958544084101945</c:v>
                </c:pt>
                <c:pt idx="9">
                  <c:v>96.444510562332638</c:v>
                </c:pt>
                <c:pt idx="10">
                  <c:v>95.130417534463945</c:v>
                </c:pt>
                <c:pt idx="11">
                  <c:v>94.470891599722307</c:v>
                </c:pt>
                <c:pt idx="12">
                  <c:v>94.386591292274119</c:v>
                </c:pt>
                <c:pt idx="13">
                  <c:v>95.011405335713576</c:v>
                </c:pt>
                <c:pt idx="14">
                  <c:v>95.219676683526728</c:v>
                </c:pt>
                <c:pt idx="15">
                  <c:v>94.312208668055149</c:v>
                </c:pt>
                <c:pt idx="16">
                  <c:v>93.642765050084293</c:v>
                </c:pt>
                <c:pt idx="17">
                  <c:v>95.189923633839129</c:v>
                </c:pt>
                <c:pt idx="18">
                  <c:v>93.613012000396708</c:v>
                </c:pt>
                <c:pt idx="19">
                  <c:v>92.368342755132403</c:v>
                </c:pt>
                <c:pt idx="20">
                  <c:v>91.203014975701677</c:v>
                </c:pt>
                <c:pt idx="21">
                  <c:v>90.280670435386284</c:v>
                </c:pt>
                <c:pt idx="22">
                  <c:v>88.619458494495689</c:v>
                </c:pt>
                <c:pt idx="23">
                  <c:v>88.51532282058912</c:v>
                </c:pt>
                <c:pt idx="24">
                  <c:v>84.533373004066249</c:v>
                </c:pt>
              </c:numCache>
            </c:numRef>
          </c:val>
          <c:smooth val="0"/>
          <c:extLst>
            <c:ext xmlns:c16="http://schemas.microsoft.com/office/drawing/2014/chart" uri="{C3380CC4-5D6E-409C-BE32-E72D297353CC}">
              <c16:uniqueId val="{00000002-D1FC-456A-B905-345186BB888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1FC-456A-B905-345186BB888D}"/>
                </c:ext>
              </c:extLst>
            </c:dLbl>
            <c:dLbl>
              <c:idx val="1"/>
              <c:delete val="1"/>
              <c:extLst>
                <c:ext xmlns:c15="http://schemas.microsoft.com/office/drawing/2012/chart" uri="{CE6537A1-D6FC-4f65-9D91-7224C49458BB}"/>
                <c:ext xmlns:c16="http://schemas.microsoft.com/office/drawing/2014/chart" uri="{C3380CC4-5D6E-409C-BE32-E72D297353CC}">
                  <c16:uniqueId val="{00000004-D1FC-456A-B905-345186BB888D}"/>
                </c:ext>
              </c:extLst>
            </c:dLbl>
            <c:dLbl>
              <c:idx val="2"/>
              <c:delete val="1"/>
              <c:extLst>
                <c:ext xmlns:c15="http://schemas.microsoft.com/office/drawing/2012/chart" uri="{CE6537A1-D6FC-4f65-9D91-7224C49458BB}"/>
                <c:ext xmlns:c16="http://schemas.microsoft.com/office/drawing/2014/chart" uri="{C3380CC4-5D6E-409C-BE32-E72D297353CC}">
                  <c16:uniqueId val="{00000005-D1FC-456A-B905-345186BB888D}"/>
                </c:ext>
              </c:extLst>
            </c:dLbl>
            <c:dLbl>
              <c:idx val="3"/>
              <c:delete val="1"/>
              <c:extLst>
                <c:ext xmlns:c15="http://schemas.microsoft.com/office/drawing/2012/chart" uri="{CE6537A1-D6FC-4f65-9D91-7224C49458BB}"/>
                <c:ext xmlns:c16="http://schemas.microsoft.com/office/drawing/2014/chart" uri="{C3380CC4-5D6E-409C-BE32-E72D297353CC}">
                  <c16:uniqueId val="{00000006-D1FC-456A-B905-345186BB888D}"/>
                </c:ext>
              </c:extLst>
            </c:dLbl>
            <c:dLbl>
              <c:idx val="4"/>
              <c:delete val="1"/>
              <c:extLst>
                <c:ext xmlns:c15="http://schemas.microsoft.com/office/drawing/2012/chart" uri="{CE6537A1-D6FC-4f65-9D91-7224C49458BB}"/>
                <c:ext xmlns:c16="http://schemas.microsoft.com/office/drawing/2014/chart" uri="{C3380CC4-5D6E-409C-BE32-E72D297353CC}">
                  <c16:uniqueId val="{00000007-D1FC-456A-B905-345186BB888D}"/>
                </c:ext>
              </c:extLst>
            </c:dLbl>
            <c:dLbl>
              <c:idx val="5"/>
              <c:delete val="1"/>
              <c:extLst>
                <c:ext xmlns:c15="http://schemas.microsoft.com/office/drawing/2012/chart" uri="{CE6537A1-D6FC-4f65-9D91-7224C49458BB}"/>
                <c:ext xmlns:c16="http://schemas.microsoft.com/office/drawing/2014/chart" uri="{C3380CC4-5D6E-409C-BE32-E72D297353CC}">
                  <c16:uniqueId val="{00000008-D1FC-456A-B905-345186BB888D}"/>
                </c:ext>
              </c:extLst>
            </c:dLbl>
            <c:dLbl>
              <c:idx val="6"/>
              <c:delete val="1"/>
              <c:extLst>
                <c:ext xmlns:c15="http://schemas.microsoft.com/office/drawing/2012/chart" uri="{CE6537A1-D6FC-4f65-9D91-7224C49458BB}"/>
                <c:ext xmlns:c16="http://schemas.microsoft.com/office/drawing/2014/chart" uri="{C3380CC4-5D6E-409C-BE32-E72D297353CC}">
                  <c16:uniqueId val="{00000009-D1FC-456A-B905-345186BB888D}"/>
                </c:ext>
              </c:extLst>
            </c:dLbl>
            <c:dLbl>
              <c:idx val="7"/>
              <c:delete val="1"/>
              <c:extLst>
                <c:ext xmlns:c15="http://schemas.microsoft.com/office/drawing/2012/chart" uri="{CE6537A1-D6FC-4f65-9D91-7224C49458BB}"/>
                <c:ext xmlns:c16="http://schemas.microsoft.com/office/drawing/2014/chart" uri="{C3380CC4-5D6E-409C-BE32-E72D297353CC}">
                  <c16:uniqueId val="{0000000A-D1FC-456A-B905-345186BB888D}"/>
                </c:ext>
              </c:extLst>
            </c:dLbl>
            <c:dLbl>
              <c:idx val="8"/>
              <c:delete val="1"/>
              <c:extLst>
                <c:ext xmlns:c15="http://schemas.microsoft.com/office/drawing/2012/chart" uri="{CE6537A1-D6FC-4f65-9D91-7224C49458BB}"/>
                <c:ext xmlns:c16="http://schemas.microsoft.com/office/drawing/2014/chart" uri="{C3380CC4-5D6E-409C-BE32-E72D297353CC}">
                  <c16:uniqueId val="{0000000B-D1FC-456A-B905-345186BB888D}"/>
                </c:ext>
              </c:extLst>
            </c:dLbl>
            <c:dLbl>
              <c:idx val="9"/>
              <c:delete val="1"/>
              <c:extLst>
                <c:ext xmlns:c15="http://schemas.microsoft.com/office/drawing/2012/chart" uri="{CE6537A1-D6FC-4f65-9D91-7224C49458BB}"/>
                <c:ext xmlns:c16="http://schemas.microsoft.com/office/drawing/2014/chart" uri="{C3380CC4-5D6E-409C-BE32-E72D297353CC}">
                  <c16:uniqueId val="{0000000C-D1FC-456A-B905-345186BB888D}"/>
                </c:ext>
              </c:extLst>
            </c:dLbl>
            <c:dLbl>
              <c:idx val="10"/>
              <c:delete val="1"/>
              <c:extLst>
                <c:ext xmlns:c15="http://schemas.microsoft.com/office/drawing/2012/chart" uri="{CE6537A1-D6FC-4f65-9D91-7224C49458BB}"/>
                <c:ext xmlns:c16="http://schemas.microsoft.com/office/drawing/2014/chart" uri="{C3380CC4-5D6E-409C-BE32-E72D297353CC}">
                  <c16:uniqueId val="{0000000D-D1FC-456A-B905-345186BB888D}"/>
                </c:ext>
              </c:extLst>
            </c:dLbl>
            <c:dLbl>
              <c:idx val="11"/>
              <c:delete val="1"/>
              <c:extLst>
                <c:ext xmlns:c15="http://schemas.microsoft.com/office/drawing/2012/chart" uri="{CE6537A1-D6FC-4f65-9D91-7224C49458BB}"/>
                <c:ext xmlns:c16="http://schemas.microsoft.com/office/drawing/2014/chart" uri="{C3380CC4-5D6E-409C-BE32-E72D297353CC}">
                  <c16:uniqueId val="{0000000E-D1FC-456A-B905-345186BB888D}"/>
                </c:ext>
              </c:extLst>
            </c:dLbl>
            <c:dLbl>
              <c:idx val="12"/>
              <c:delete val="1"/>
              <c:extLst>
                <c:ext xmlns:c15="http://schemas.microsoft.com/office/drawing/2012/chart" uri="{CE6537A1-D6FC-4f65-9D91-7224C49458BB}"/>
                <c:ext xmlns:c16="http://schemas.microsoft.com/office/drawing/2014/chart" uri="{C3380CC4-5D6E-409C-BE32-E72D297353CC}">
                  <c16:uniqueId val="{0000000F-D1FC-456A-B905-345186BB888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1FC-456A-B905-345186BB888D}"/>
                </c:ext>
              </c:extLst>
            </c:dLbl>
            <c:dLbl>
              <c:idx val="14"/>
              <c:delete val="1"/>
              <c:extLst>
                <c:ext xmlns:c15="http://schemas.microsoft.com/office/drawing/2012/chart" uri="{CE6537A1-D6FC-4f65-9D91-7224C49458BB}"/>
                <c:ext xmlns:c16="http://schemas.microsoft.com/office/drawing/2014/chart" uri="{C3380CC4-5D6E-409C-BE32-E72D297353CC}">
                  <c16:uniqueId val="{00000011-D1FC-456A-B905-345186BB888D}"/>
                </c:ext>
              </c:extLst>
            </c:dLbl>
            <c:dLbl>
              <c:idx val="15"/>
              <c:delete val="1"/>
              <c:extLst>
                <c:ext xmlns:c15="http://schemas.microsoft.com/office/drawing/2012/chart" uri="{CE6537A1-D6FC-4f65-9D91-7224C49458BB}"/>
                <c:ext xmlns:c16="http://schemas.microsoft.com/office/drawing/2014/chart" uri="{C3380CC4-5D6E-409C-BE32-E72D297353CC}">
                  <c16:uniqueId val="{00000012-D1FC-456A-B905-345186BB888D}"/>
                </c:ext>
              </c:extLst>
            </c:dLbl>
            <c:dLbl>
              <c:idx val="16"/>
              <c:delete val="1"/>
              <c:extLst>
                <c:ext xmlns:c15="http://schemas.microsoft.com/office/drawing/2012/chart" uri="{CE6537A1-D6FC-4f65-9D91-7224C49458BB}"/>
                <c:ext xmlns:c16="http://schemas.microsoft.com/office/drawing/2014/chart" uri="{C3380CC4-5D6E-409C-BE32-E72D297353CC}">
                  <c16:uniqueId val="{00000013-D1FC-456A-B905-345186BB888D}"/>
                </c:ext>
              </c:extLst>
            </c:dLbl>
            <c:dLbl>
              <c:idx val="17"/>
              <c:delete val="1"/>
              <c:extLst>
                <c:ext xmlns:c15="http://schemas.microsoft.com/office/drawing/2012/chart" uri="{CE6537A1-D6FC-4f65-9D91-7224C49458BB}"/>
                <c:ext xmlns:c16="http://schemas.microsoft.com/office/drawing/2014/chart" uri="{C3380CC4-5D6E-409C-BE32-E72D297353CC}">
                  <c16:uniqueId val="{00000014-D1FC-456A-B905-345186BB888D}"/>
                </c:ext>
              </c:extLst>
            </c:dLbl>
            <c:dLbl>
              <c:idx val="18"/>
              <c:delete val="1"/>
              <c:extLst>
                <c:ext xmlns:c15="http://schemas.microsoft.com/office/drawing/2012/chart" uri="{CE6537A1-D6FC-4f65-9D91-7224C49458BB}"/>
                <c:ext xmlns:c16="http://schemas.microsoft.com/office/drawing/2014/chart" uri="{C3380CC4-5D6E-409C-BE32-E72D297353CC}">
                  <c16:uniqueId val="{00000015-D1FC-456A-B905-345186BB888D}"/>
                </c:ext>
              </c:extLst>
            </c:dLbl>
            <c:dLbl>
              <c:idx val="19"/>
              <c:delete val="1"/>
              <c:extLst>
                <c:ext xmlns:c15="http://schemas.microsoft.com/office/drawing/2012/chart" uri="{CE6537A1-D6FC-4f65-9D91-7224C49458BB}"/>
                <c:ext xmlns:c16="http://schemas.microsoft.com/office/drawing/2014/chart" uri="{C3380CC4-5D6E-409C-BE32-E72D297353CC}">
                  <c16:uniqueId val="{00000016-D1FC-456A-B905-345186BB888D}"/>
                </c:ext>
              </c:extLst>
            </c:dLbl>
            <c:dLbl>
              <c:idx val="20"/>
              <c:delete val="1"/>
              <c:extLst>
                <c:ext xmlns:c15="http://schemas.microsoft.com/office/drawing/2012/chart" uri="{CE6537A1-D6FC-4f65-9D91-7224C49458BB}"/>
                <c:ext xmlns:c16="http://schemas.microsoft.com/office/drawing/2014/chart" uri="{C3380CC4-5D6E-409C-BE32-E72D297353CC}">
                  <c16:uniqueId val="{00000017-D1FC-456A-B905-345186BB888D}"/>
                </c:ext>
              </c:extLst>
            </c:dLbl>
            <c:dLbl>
              <c:idx val="21"/>
              <c:delete val="1"/>
              <c:extLst>
                <c:ext xmlns:c15="http://schemas.microsoft.com/office/drawing/2012/chart" uri="{CE6537A1-D6FC-4f65-9D91-7224C49458BB}"/>
                <c:ext xmlns:c16="http://schemas.microsoft.com/office/drawing/2014/chart" uri="{C3380CC4-5D6E-409C-BE32-E72D297353CC}">
                  <c16:uniqueId val="{00000018-D1FC-456A-B905-345186BB888D}"/>
                </c:ext>
              </c:extLst>
            </c:dLbl>
            <c:dLbl>
              <c:idx val="22"/>
              <c:delete val="1"/>
              <c:extLst>
                <c:ext xmlns:c15="http://schemas.microsoft.com/office/drawing/2012/chart" uri="{CE6537A1-D6FC-4f65-9D91-7224C49458BB}"/>
                <c:ext xmlns:c16="http://schemas.microsoft.com/office/drawing/2014/chart" uri="{C3380CC4-5D6E-409C-BE32-E72D297353CC}">
                  <c16:uniqueId val="{00000019-D1FC-456A-B905-345186BB888D}"/>
                </c:ext>
              </c:extLst>
            </c:dLbl>
            <c:dLbl>
              <c:idx val="23"/>
              <c:delete val="1"/>
              <c:extLst>
                <c:ext xmlns:c15="http://schemas.microsoft.com/office/drawing/2012/chart" uri="{CE6537A1-D6FC-4f65-9D91-7224C49458BB}"/>
                <c:ext xmlns:c16="http://schemas.microsoft.com/office/drawing/2014/chart" uri="{C3380CC4-5D6E-409C-BE32-E72D297353CC}">
                  <c16:uniqueId val="{0000001A-D1FC-456A-B905-345186BB888D}"/>
                </c:ext>
              </c:extLst>
            </c:dLbl>
            <c:dLbl>
              <c:idx val="24"/>
              <c:delete val="1"/>
              <c:extLst>
                <c:ext xmlns:c15="http://schemas.microsoft.com/office/drawing/2012/chart" uri="{CE6537A1-D6FC-4f65-9D91-7224C49458BB}"/>
                <c:ext xmlns:c16="http://schemas.microsoft.com/office/drawing/2014/chart" uri="{C3380CC4-5D6E-409C-BE32-E72D297353CC}">
                  <c16:uniqueId val="{0000001B-D1FC-456A-B905-345186BB888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1FC-456A-B905-345186BB888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Offenbach (06438)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129946</v>
      </c>
      <c r="F11" s="238">
        <v>129405</v>
      </c>
      <c r="G11" s="238">
        <v>129975</v>
      </c>
      <c r="H11" s="238">
        <v>128577</v>
      </c>
      <c r="I11" s="265">
        <v>129476</v>
      </c>
      <c r="J11" s="263">
        <v>470</v>
      </c>
      <c r="K11" s="266">
        <v>0.36300163736908769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15.908916011266218</v>
      </c>
      <c r="E13" s="115">
        <v>20673</v>
      </c>
      <c r="F13" s="114">
        <v>20233</v>
      </c>
      <c r="G13" s="114">
        <v>20740</v>
      </c>
      <c r="H13" s="114">
        <v>20555</v>
      </c>
      <c r="I13" s="140">
        <v>20407</v>
      </c>
      <c r="J13" s="115">
        <v>266</v>
      </c>
      <c r="K13" s="116">
        <v>1.303474298034988</v>
      </c>
    </row>
    <row r="14" spans="1:255" ht="14.1" customHeight="1" x14ac:dyDescent="0.2">
      <c r="A14" s="306" t="s">
        <v>230</v>
      </c>
      <c r="B14" s="307"/>
      <c r="C14" s="308"/>
      <c r="D14" s="113">
        <v>52.876579502254785</v>
      </c>
      <c r="E14" s="115">
        <v>68711</v>
      </c>
      <c r="F14" s="114">
        <v>68820</v>
      </c>
      <c r="G14" s="114">
        <v>69070</v>
      </c>
      <c r="H14" s="114">
        <v>68460</v>
      </c>
      <c r="I14" s="140">
        <v>69484</v>
      </c>
      <c r="J14" s="115">
        <v>-773</v>
      </c>
      <c r="K14" s="116">
        <v>-1.1124863277876922</v>
      </c>
    </row>
    <row r="15" spans="1:255" ht="14.1" customHeight="1" x14ac:dyDescent="0.2">
      <c r="A15" s="306" t="s">
        <v>231</v>
      </c>
      <c r="B15" s="307"/>
      <c r="C15" s="308"/>
      <c r="D15" s="113">
        <v>16.292921675157373</v>
      </c>
      <c r="E15" s="115">
        <v>21172</v>
      </c>
      <c r="F15" s="114">
        <v>21131</v>
      </c>
      <c r="G15" s="114">
        <v>21154</v>
      </c>
      <c r="H15" s="114">
        <v>20903</v>
      </c>
      <c r="I15" s="140">
        <v>20913</v>
      </c>
      <c r="J15" s="115">
        <v>259</v>
      </c>
      <c r="K15" s="116">
        <v>1.2384641132310046</v>
      </c>
    </row>
    <row r="16" spans="1:255" ht="14.1" customHeight="1" x14ac:dyDescent="0.2">
      <c r="A16" s="306" t="s">
        <v>232</v>
      </c>
      <c r="B16" s="307"/>
      <c r="C16" s="308"/>
      <c r="D16" s="113">
        <v>14.921582811321626</v>
      </c>
      <c r="E16" s="115">
        <v>19390</v>
      </c>
      <c r="F16" s="114">
        <v>19221</v>
      </c>
      <c r="G16" s="114">
        <v>19011</v>
      </c>
      <c r="H16" s="114">
        <v>18659</v>
      </c>
      <c r="I16" s="140">
        <v>18672</v>
      </c>
      <c r="J16" s="115">
        <v>718</v>
      </c>
      <c r="K16" s="116">
        <v>3.8453299057412167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0.19161805673125759</v>
      </c>
      <c r="E18" s="115">
        <v>249</v>
      </c>
      <c r="F18" s="114">
        <v>223</v>
      </c>
      <c r="G18" s="114">
        <v>245</v>
      </c>
      <c r="H18" s="114">
        <v>242</v>
      </c>
      <c r="I18" s="140">
        <v>229</v>
      </c>
      <c r="J18" s="115">
        <v>20</v>
      </c>
      <c r="K18" s="116">
        <v>8.7336244541484724</v>
      </c>
    </row>
    <row r="19" spans="1:255" ht="14.1" customHeight="1" x14ac:dyDescent="0.2">
      <c r="A19" s="306" t="s">
        <v>235</v>
      </c>
      <c r="B19" s="307" t="s">
        <v>236</v>
      </c>
      <c r="C19" s="308"/>
      <c r="D19" s="113">
        <v>6.3103135148446274E-2</v>
      </c>
      <c r="E19" s="115">
        <v>82</v>
      </c>
      <c r="F19" s="114">
        <v>63</v>
      </c>
      <c r="G19" s="114">
        <v>74</v>
      </c>
      <c r="H19" s="114">
        <v>78</v>
      </c>
      <c r="I19" s="140">
        <v>75</v>
      </c>
      <c r="J19" s="115">
        <v>7</v>
      </c>
      <c r="K19" s="116">
        <v>9.3333333333333339</v>
      </c>
    </row>
    <row r="20" spans="1:255" ht="14.1" customHeight="1" x14ac:dyDescent="0.2">
      <c r="A20" s="306">
        <v>12</v>
      </c>
      <c r="B20" s="307" t="s">
        <v>237</v>
      </c>
      <c r="C20" s="308"/>
      <c r="D20" s="113">
        <v>0.77185907992550751</v>
      </c>
      <c r="E20" s="115">
        <v>1003</v>
      </c>
      <c r="F20" s="114">
        <v>995</v>
      </c>
      <c r="G20" s="114">
        <v>1001</v>
      </c>
      <c r="H20" s="114">
        <v>993</v>
      </c>
      <c r="I20" s="140">
        <v>989</v>
      </c>
      <c r="J20" s="115">
        <v>14</v>
      </c>
      <c r="K20" s="116">
        <v>1.4155712841253791</v>
      </c>
    </row>
    <row r="21" spans="1:255" ht="14.1" customHeight="1" x14ac:dyDescent="0.2">
      <c r="A21" s="306">
        <v>21</v>
      </c>
      <c r="B21" s="307" t="s">
        <v>238</v>
      </c>
      <c r="C21" s="308"/>
      <c r="D21" s="113">
        <v>0.37169285703292138</v>
      </c>
      <c r="E21" s="115">
        <v>483</v>
      </c>
      <c r="F21" s="114">
        <v>482</v>
      </c>
      <c r="G21" s="114">
        <v>500</v>
      </c>
      <c r="H21" s="114">
        <v>492</v>
      </c>
      <c r="I21" s="140">
        <v>494</v>
      </c>
      <c r="J21" s="115">
        <v>-11</v>
      </c>
      <c r="K21" s="116">
        <v>-2.2267206477732793</v>
      </c>
    </row>
    <row r="22" spans="1:255" ht="14.1" customHeight="1" x14ac:dyDescent="0.2">
      <c r="A22" s="306">
        <v>22</v>
      </c>
      <c r="B22" s="307" t="s">
        <v>239</v>
      </c>
      <c r="C22" s="308"/>
      <c r="D22" s="113">
        <v>1.1566342942453018</v>
      </c>
      <c r="E22" s="115">
        <v>1503</v>
      </c>
      <c r="F22" s="114">
        <v>1480</v>
      </c>
      <c r="G22" s="114">
        <v>1490</v>
      </c>
      <c r="H22" s="114">
        <v>1430</v>
      </c>
      <c r="I22" s="140">
        <v>1448</v>
      </c>
      <c r="J22" s="115">
        <v>55</v>
      </c>
      <c r="K22" s="116">
        <v>3.798342541436464</v>
      </c>
    </row>
    <row r="23" spans="1:255" ht="14.1" customHeight="1" x14ac:dyDescent="0.2">
      <c r="A23" s="306">
        <v>23</v>
      </c>
      <c r="B23" s="307" t="s">
        <v>240</v>
      </c>
      <c r="C23" s="308"/>
      <c r="D23" s="113">
        <v>0.75723762178135534</v>
      </c>
      <c r="E23" s="115">
        <v>984</v>
      </c>
      <c r="F23" s="114">
        <v>1018</v>
      </c>
      <c r="G23" s="114">
        <v>1054</v>
      </c>
      <c r="H23" s="114">
        <v>978</v>
      </c>
      <c r="I23" s="140">
        <v>1008</v>
      </c>
      <c r="J23" s="115">
        <v>-24</v>
      </c>
      <c r="K23" s="116">
        <v>-2.3809523809523809</v>
      </c>
    </row>
    <row r="24" spans="1:255" ht="14.1" customHeight="1" x14ac:dyDescent="0.2">
      <c r="A24" s="306">
        <v>24</v>
      </c>
      <c r="B24" s="307" t="s">
        <v>241</v>
      </c>
      <c r="C24" s="308"/>
      <c r="D24" s="113">
        <v>1.9046373108829822</v>
      </c>
      <c r="E24" s="115">
        <v>2475</v>
      </c>
      <c r="F24" s="114">
        <v>2558</v>
      </c>
      <c r="G24" s="114">
        <v>2625</v>
      </c>
      <c r="H24" s="114">
        <v>2650</v>
      </c>
      <c r="I24" s="140">
        <v>2678</v>
      </c>
      <c r="J24" s="115">
        <v>-203</v>
      </c>
      <c r="K24" s="116">
        <v>-7.5802837938760268</v>
      </c>
    </row>
    <row r="25" spans="1:255" ht="14.1" customHeight="1" x14ac:dyDescent="0.2">
      <c r="A25" s="306">
        <v>25</v>
      </c>
      <c r="B25" s="307" t="s">
        <v>242</v>
      </c>
      <c r="C25" s="308"/>
      <c r="D25" s="113">
        <v>5.4084004124790299</v>
      </c>
      <c r="E25" s="115">
        <v>7028</v>
      </c>
      <c r="F25" s="114">
        <v>6954</v>
      </c>
      <c r="G25" s="114">
        <v>6939</v>
      </c>
      <c r="H25" s="114">
        <v>6830</v>
      </c>
      <c r="I25" s="140">
        <v>6901</v>
      </c>
      <c r="J25" s="115">
        <v>127</v>
      </c>
      <c r="K25" s="116">
        <v>1.840312998116215</v>
      </c>
    </row>
    <row r="26" spans="1:255" ht="14.1" customHeight="1" x14ac:dyDescent="0.2">
      <c r="A26" s="306">
        <v>26</v>
      </c>
      <c r="B26" s="307" t="s">
        <v>243</v>
      </c>
      <c r="C26" s="308"/>
      <c r="D26" s="113">
        <v>3.9501023502070089</v>
      </c>
      <c r="E26" s="115">
        <v>5133</v>
      </c>
      <c r="F26" s="114">
        <v>5184</v>
      </c>
      <c r="G26" s="114">
        <v>5212</v>
      </c>
      <c r="H26" s="114">
        <v>5179</v>
      </c>
      <c r="I26" s="140">
        <v>5189</v>
      </c>
      <c r="J26" s="115">
        <v>-56</v>
      </c>
      <c r="K26" s="116">
        <v>-1.0792060127192138</v>
      </c>
    </row>
    <row r="27" spans="1:255" ht="14.1" customHeight="1" x14ac:dyDescent="0.2">
      <c r="A27" s="306">
        <v>27</v>
      </c>
      <c r="B27" s="307" t="s">
        <v>244</v>
      </c>
      <c r="C27" s="308"/>
      <c r="D27" s="113">
        <v>3.1320702445631263</v>
      </c>
      <c r="E27" s="115">
        <v>4070</v>
      </c>
      <c r="F27" s="114">
        <v>4100</v>
      </c>
      <c r="G27" s="114">
        <v>4117</v>
      </c>
      <c r="H27" s="114">
        <v>4065</v>
      </c>
      <c r="I27" s="140">
        <v>4073</v>
      </c>
      <c r="J27" s="115">
        <v>-3</v>
      </c>
      <c r="K27" s="116">
        <v>-7.3655781978885337E-2</v>
      </c>
    </row>
    <row r="28" spans="1:255" ht="14.1" customHeight="1" x14ac:dyDescent="0.2">
      <c r="A28" s="306">
        <v>28</v>
      </c>
      <c r="B28" s="307" t="s">
        <v>245</v>
      </c>
      <c r="C28" s="308"/>
      <c r="D28" s="113">
        <v>0.33783263817277948</v>
      </c>
      <c r="E28" s="115">
        <v>439</v>
      </c>
      <c r="F28" s="114">
        <v>444</v>
      </c>
      <c r="G28" s="114">
        <v>461</v>
      </c>
      <c r="H28" s="114">
        <v>465</v>
      </c>
      <c r="I28" s="140">
        <v>463</v>
      </c>
      <c r="J28" s="115">
        <v>-24</v>
      </c>
      <c r="K28" s="116">
        <v>-5.1835853131749463</v>
      </c>
    </row>
    <row r="29" spans="1:255" ht="14.1" customHeight="1" x14ac:dyDescent="0.2">
      <c r="A29" s="306">
        <v>29</v>
      </c>
      <c r="B29" s="307" t="s">
        <v>246</v>
      </c>
      <c r="C29" s="308"/>
      <c r="D29" s="113">
        <v>2.032382682037154</v>
      </c>
      <c r="E29" s="115">
        <v>2641</v>
      </c>
      <c r="F29" s="114">
        <v>2669</v>
      </c>
      <c r="G29" s="114">
        <v>2675</v>
      </c>
      <c r="H29" s="114">
        <v>2675</v>
      </c>
      <c r="I29" s="140">
        <v>2664</v>
      </c>
      <c r="J29" s="115">
        <v>-23</v>
      </c>
      <c r="K29" s="116">
        <v>-0.86336336336336339</v>
      </c>
    </row>
    <row r="30" spans="1:255" ht="14.1" customHeight="1" x14ac:dyDescent="0.2">
      <c r="A30" s="306" t="s">
        <v>247</v>
      </c>
      <c r="B30" s="307" t="s">
        <v>248</v>
      </c>
      <c r="C30" s="308"/>
      <c r="D30" s="113">
        <v>0.77724593292598465</v>
      </c>
      <c r="E30" s="115">
        <v>1010</v>
      </c>
      <c r="F30" s="114">
        <v>1011</v>
      </c>
      <c r="G30" s="114">
        <v>1017</v>
      </c>
      <c r="H30" s="114">
        <v>1029</v>
      </c>
      <c r="I30" s="140">
        <v>1035</v>
      </c>
      <c r="J30" s="115">
        <v>-25</v>
      </c>
      <c r="K30" s="116">
        <v>-2.4154589371980677</v>
      </c>
    </row>
    <row r="31" spans="1:255" ht="14.1" customHeight="1" x14ac:dyDescent="0.2">
      <c r="A31" s="306" t="s">
        <v>249</v>
      </c>
      <c r="B31" s="307" t="s">
        <v>250</v>
      </c>
      <c r="C31" s="308"/>
      <c r="D31" s="113">
        <v>1.2289720345374233</v>
      </c>
      <c r="E31" s="115">
        <v>1597</v>
      </c>
      <c r="F31" s="114">
        <v>1625</v>
      </c>
      <c r="G31" s="114">
        <v>1625</v>
      </c>
      <c r="H31" s="114">
        <v>1614</v>
      </c>
      <c r="I31" s="140">
        <v>1598</v>
      </c>
      <c r="J31" s="115">
        <v>-1</v>
      </c>
      <c r="K31" s="116">
        <v>-6.2578222778473094E-2</v>
      </c>
    </row>
    <row r="32" spans="1:255" ht="14.1" customHeight="1" x14ac:dyDescent="0.2">
      <c r="A32" s="306">
        <v>31</v>
      </c>
      <c r="B32" s="307" t="s">
        <v>251</v>
      </c>
      <c r="C32" s="308"/>
      <c r="D32" s="113">
        <v>0.89883490065103966</v>
      </c>
      <c r="E32" s="115">
        <v>1168</v>
      </c>
      <c r="F32" s="114">
        <v>1126</v>
      </c>
      <c r="G32" s="114">
        <v>1128</v>
      </c>
      <c r="H32" s="114">
        <v>1119</v>
      </c>
      <c r="I32" s="140">
        <v>1118</v>
      </c>
      <c r="J32" s="115">
        <v>50</v>
      </c>
      <c r="K32" s="116">
        <v>4.4722719141323797</v>
      </c>
    </row>
    <row r="33" spans="1:11" ht="14.1" customHeight="1" x14ac:dyDescent="0.2">
      <c r="A33" s="306">
        <v>32</v>
      </c>
      <c r="B33" s="307" t="s">
        <v>252</v>
      </c>
      <c r="C33" s="308"/>
      <c r="D33" s="113">
        <v>1.9415757314576825</v>
      </c>
      <c r="E33" s="115">
        <v>2523</v>
      </c>
      <c r="F33" s="114">
        <v>2386</v>
      </c>
      <c r="G33" s="114">
        <v>2600</v>
      </c>
      <c r="H33" s="114">
        <v>2609</v>
      </c>
      <c r="I33" s="140">
        <v>2633</v>
      </c>
      <c r="J33" s="115">
        <v>-110</v>
      </c>
      <c r="K33" s="116">
        <v>-4.1777440182301557</v>
      </c>
    </row>
    <row r="34" spans="1:11" ht="14.1" customHeight="1" x14ac:dyDescent="0.2">
      <c r="A34" s="306">
        <v>33</v>
      </c>
      <c r="B34" s="307" t="s">
        <v>253</v>
      </c>
      <c r="C34" s="308"/>
      <c r="D34" s="113">
        <v>1.504471087990396</v>
      </c>
      <c r="E34" s="115">
        <v>1955</v>
      </c>
      <c r="F34" s="114">
        <v>1854</v>
      </c>
      <c r="G34" s="114">
        <v>1927</v>
      </c>
      <c r="H34" s="114">
        <v>1837</v>
      </c>
      <c r="I34" s="140">
        <v>1740</v>
      </c>
      <c r="J34" s="115">
        <v>215</v>
      </c>
      <c r="K34" s="116">
        <v>12.35632183908046</v>
      </c>
    </row>
    <row r="35" spans="1:11" ht="14.1" customHeight="1" x14ac:dyDescent="0.2">
      <c r="A35" s="306">
        <v>34</v>
      </c>
      <c r="B35" s="307" t="s">
        <v>254</v>
      </c>
      <c r="C35" s="308"/>
      <c r="D35" s="113">
        <v>2.5479814692256784</v>
      </c>
      <c r="E35" s="115">
        <v>3311</v>
      </c>
      <c r="F35" s="114">
        <v>3218</v>
      </c>
      <c r="G35" s="114">
        <v>3251</v>
      </c>
      <c r="H35" s="114">
        <v>3216</v>
      </c>
      <c r="I35" s="140">
        <v>3209</v>
      </c>
      <c r="J35" s="115">
        <v>102</v>
      </c>
      <c r="K35" s="116">
        <v>3.1785602991586166</v>
      </c>
    </row>
    <row r="36" spans="1:11" ht="14.1" customHeight="1" x14ac:dyDescent="0.2">
      <c r="A36" s="306">
        <v>41</v>
      </c>
      <c r="B36" s="307" t="s">
        <v>255</v>
      </c>
      <c r="C36" s="308"/>
      <c r="D36" s="113">
        <v>1.4282855955550766</v>
      </c>
      <c r="E36" s="115">
        <v>1856</v>
      </c>
      <c r="F36" s="114">
        <v>1855</v>
      </c>
      <c r="G36" s="114">
        <v>1929</v>
      </c>
      <c r="H36" s="114">
        <v>1878</v>
      </c>
      <c r="I36" s="140">
        <v>1866</v>
      </c>
      <c r="J36" s="115">
        <v>-10</v>
      </c>
      <c r="K36" s="116">
        <v>-0.53590568060021437</v>
      </c>
    </row>
    <row r="37" spans="1:11" ht="14.1" customHeight="1" x14ac:dyDescent="0.2">
      <c r="A37" s="306">
        <v>42</v>
      </c>
      <c r="B37" s="307" t="s">
        <v>256</v>
      </c>
      <c r="C37" s="308"/>
      <c r="D37" s="113">
        <v>0.26857309959521647</v>
      </c>
      <c r="E37" s="115">
        <v>349</v>
      </c>
      <c r="F37" s="114">
        <v>352</v>
      </c>
      <c r="G37" s="114">
        <v>349</v>
      </c>
      <c r="H37" s="114">
        <v>325</v>
      </c>
      <c r="I37" s="140">
        <v>325</v>
      </c>
      <c r="J37" s="115">
        <v>24</v>
      </c>
      <c r="K37" s="116">
        <v>7.384615384615385</v>
      </c>
    </row>
    <row r="38" spans="1:11" ht="14.1" customHeight="1" x14ac:dyDescent="0.2">
      <c r="A38" s="306">
        <v>43</v>
      </c>
      <c r="B38" s="307" t="s">
        <v>257</v>
      </c>
      <c r="C38" s="308"/>
      <c r="D38" s="113">
        <v>3.7323195789020054</v>
      </c>
      <c r="E38" s="115">
        <v>4850</v>
      </c>
      <c r="F38" s="114">
        <v>4812</v>
      </c>
      <c r="G38" s="114">
        <v>4776</v>
      </c>
      <c r="H38" s="114">
        <v>4670</v>
      </c>
      <c r="I38" s="140">
        <v>4682</v>
      </c>
      <c r="J38" s="115">
        <v>168</v>
      </c>
      <c r="K38" s="116">
        <v>3.5882101665954722</v>
      </c>
    </row>
    <row r="39" spans="1:11" ht="14.1" customHeight="1" x14ac:dyDescent="0.2">
      <c r="A39" s="306">
        <v>51</v>
      </c>
      <c r="B39" s="307" t="s">
        <v>258</v>
      </c>
      <c r="C39" s="308"/>
      <c r="D39" s="113">
        <v>8.8298216182106408</v>
      </c>
      <c r="E39" s="115">
        <v>11474</v>
      </c>
      <c r="F39" s="114">
        <v>11358</v>
      </c>
      <c r="G39" s="114">
        <v>11618</v>
      </c>
      <c r="H39" s="114">
        <v>11525</v>
      </c>
      <c r="I39" s="140">
        <v>11512</v>
      </c>
      <c r="J39" s="115">
        <v>-38</v>
      </c>
      <c r="K39" s="116">
        <v>-0.33009034051424602</v>
      </c>
    </row>
    <row r="40" spans="1:11" ht="14.1" customHeight="1" x14ac:dyDescent="0.2">
      <c r="A40" s="306" t="s">
        <v>259</v>
      </c>
      <c r="B40" s="307" t="s">
        <v>260</v>
      </c>
      <c r="C40" s="308"/>
      <c r="D40" s="113">
        <v>6.5704215597248083</v>
      </c>
      <c r="E40" s="115">
        <v>8538</v>
      </c>
      <c r="F40" s="114">
        <v>8436</v>
      </c>
      <c r="G40" s="114">
        <v>8679</v>
      </c>
      <c r="H40" s="114">
        <v>8671</v>
      </c>
      <c r="I40" s="140">
        <v>8595</v>
      </c>
      <c r="J40" s="115">
        <v>-57</v>
      </c>
      <c r="K40" s="116">
        <v>-0.6631762652705061</v>
      </c>
    </row>
    <row r="41" spans="1:11" ht="14.1" customHeight="1" x14ac:dyDescent="0.2">
      <c r="A41" s="306"/>
      <c r="B41" s="307" t="s">
        <v>261</v>
      </c>
      <c r="C41" s="308"/>
      <c r="D41" s="113">
        <v>5.8970649346651687</v>
      </c>
      <c r="E41" s="115">
        <v>7663</v>
      </c>
      <c r="F41" s="114">
        <v>7548</v>
      </c>
      <c r="G41" s="114">
        <v>7783</v>
      </c>
      <c r="H41" s="114">
        <v>7875</v>
      </c>
      <c r="I41" s="140">
        <v>7798</v>
      </c>
      <c r="J41" s="115">
        <v>-135</v>
      </c>
      <c r="K41" s="116">
        <v>-1.7312131315721979</v>
      </c>
    </row>
    <row r="42" spans="1:11" ht="14.1" customHeight="1" x14ac:dyDescent="0.2">
      <c r="A42" s="306">
        <v>52</v>
      </c>
      <c r="B42" s="307" t="s">
        <v>262</v>
      </c>
      <c r="C42" s="308"/>
      <c r="D42" s="113">
        <v>2.6772659412371294</v>
      </c>
      <c r="E42" s="115">
        <v>3479</v>
      </c>
      <c r="F42" s="114">
        <v>3493</v>
      </c>
      <c r="G42" s="114">
        <v>3497</v>
      </c>
      <c r="H42" s="114">
        <v>3472</v>
      </c>
      <c r="I42" s="140">
        <v>3368</v>
      </c>
      <c r="J42" s="115">
        <v>111</v>
      </c>
      <c r="K42" s="116">
        <v>3.295724465558195</v>
      </c>
    </row>
    <row r="43" spans="1:11" ht="14.1" customHeight="1" x14ac:dyDescent="0.2">
      <c r="A43" s="306" t="s">
        <v>263</v>
      </c>
      <c r="B43" s="307" t="s">
        <v>264</v>
      </c>
      <c r="C43" s="308"/>
      <c r="D43" s="113">
        <v>2.3494374586366646</v>
      </c>
      <c r="E43" s="115">
        <v>3053</v>
      </c>
      <c r="F43" s="114">
        <v>3054</v>
      </c>
      <c r="G43" s="114">
        <v>3058</v>
      </c>
      <c r="H43" s="114">
        <v>3020</v>
      </c>
      <c r="I43" s="140">
        <v>2935</v>
      </c>
      <c r="J43" s="115">
        <v>118</v>
      </c>
      <c r="K43" s="116">
        <v>4.0204429301533215</v>
      </c>
    </row>
    <row r="44" spans="1:11" ht="14.1" customHeight="1" x14ac:dyDescent="0.2">
      <c r="A44" s="306">
        <v>53</v>
      </c>
      <c r="B44" s="307" t="s">
        <v>265</v>
      </c>
      <c r="C44" s="308"/>
      <c r="D44" s="113">
        <v>1.0265802718052115</v>
      </c>
      <c r="E44" s="115">
        <v>1334</v>
      </c>
      <c r="F44" s="114">
        <v>1305</v>
      </c>
      <c r="G44" s="114">
        <v>1229</v>
      </c>
      <c r="H44" s="114">
        <v>1486</v>
      </c>
      <c r="I44" s="140">
        <v>1472</v>
      </c>
      <c r="J44" s="115">
        <v>-138</v>
      </c>
      <c r="K44" s="116">
        <v>-9.375</v>
      </c>
    </row>
    <row r="45" spans="1:11" ht="14.1" customHeight="1" x14ac:dyDescent="0.2">
      <c r="A45" s="306" t="s">
        <v>266</v>
      </c>
      <c r="B45" s="307" t="s">
        <v>267</v>
      </c>
      <c r="C45" s="308"/>
      <c r="D45" s="113">
        <v>0.99810690594554663</v>
      </c>
      <c r="E45" s="115">
        <v>1297</v>
      </c>
      <c r="F45" s="114">
        <v>1269</v>
      </c>
      <c r="G45" s="114">
        <v>1193</v>
      </c>
      <c r="H45" s="114">
        <v>1451</v>
      </c>
      <c r="I45" s="140">
        <v>1434</v>
      </c>
      <c r="J45" s="115">
        <v>-137</v>
      </c>
      <c r="K45" s="116">
        <v>-9.5536959553695961</v>
      </c>
    </row>
    <row r="46" spans="1:11" ht="14.1" customHeight="1" x14ac:dyDescent="0.2">
      <c r="A46" s="306">
        <v>54</v>
      </c>
      <c r="B46" s="307" t="s">
        <v>268</v>
      </c>
      <c r="C46" s="308"/>
      <c r="D46" s="113">
        <v>3.6776814984685946</v>
      </c>
      <c r="E46" s="115">
        <v>4779</v>
      </c>
      <c r="F46" s="114">
        <v>4851</v>
      </c>
      <c r="G46" s="114">
        <v>4893</v>
      </c>
      <c r="H46" s="114">
        <v>4819</v>
      </c>
      <c r="I46" s="140">
        <v>4882</v>
      </c>
      <c r="J46" s="115">
        <v>-103</v>
      </c>
      <c r="K46" s="116">
        <v>-2.1097910692339203</v>
      </c>
    </row>
    <row r="47" spans="1:11" ht="14.1" customHeight="1" x14ac:dyDescent="0.2">
      <c r="A47" s="306">
        <v>61</v>
      </c>
      <c r="B47" s="307" t="s">
        <v>269</v>
      </c>
      <c r="C47" s="308"/>
      <c r="D47" s="113">
        <v>6.0871438905391466</v>
      </c>
      <c r="E47" s="115">
        <v>7910</v>
      </c>
      <c r="F47" s="114">
        <v>7847</v>
      </c>
      <c r="G47" s="114">
        <v>7848</v>
      </c>
      <c r="H47" s="114">
        <v>7790</v>
      </c>
      <c r="I47" s="140">
        <v>7849</v>
      </c>
      <c r="J47" s="115">
        <v>61</v>
      </c>
      <c r="K47" s="116">
        <v>0.77716906612307302</v>
      </c>
    </row>
    <row r="48" spans="1:11" ht="14.1" customHeight="1" x14ac:dyDescent="0.2">
      <c r="A48" s="306">
        <v>62</v>
      </c>
      <c r="B48" s="307" t="s">
        <v>270</v>
      </c>
      <c r="C48" s="308"/>
      <c r="D48" s="113">
        <v>5.8770566235205397</v>
      </c>
      <c r="E48" s="115">
        <v>7637</v>
      </c>
      <c r="F48" s="114">
        <v>7688</v>
      </c>
      <c r="G48" s="114">
        <v>7665</v>
      </c>
      <c r="H48" s="114">
        <v>7576</v>
      </c>
      <c r="I48" s="140">
        <v>7782</v>
      </c>
      <c r="J48" s="115">
        <v>-145</v>
      </c>
      <c r="K48" s="116">
        <v>-1.8632742225648933</v>
      </c>
    </row>
    <row r="49" spans="1:11" ht="14.1" customHeight="1" x14ac:dyDescent="0.2">
      <c r="A49" s="306">
        <v>63</v>
      </c>
      <c r="B49" s="307" t="s">
        <v>271</v>
      </c>
      <c r="C49" s="308"/>
      <c r="D49" s="113">
        <v>1.843073276591815</v>
      </c>
      <c r="E49" s="115">
        <v>2395</v>
      </c>
      <c r="F49" s="114">
        <v>2393</v>
      </c>
      <c r="G49" s="114">
        <v>2497</v>
      </c>
      <c r="H49" s="114">
        <v>2400</v>
      </c>
      <c r="I49" s="140">
        <v>2376</v>
      </c>
      <c r="J49" s="115">
        <v>19</v>
      </c>
      <c r="K49" s="116">
        <v>0.79966329966329963</v>
      </c>
    </row>
    <row r="50" spans="1:11" ht="14.1" customHeight="1" x14ac:dyDescent="0.2">
      <c r="A50" s="306" t="s">
        <v>272</v>
      </c>
      <c r="B50" s="307" t="s">
        <v>273</v>
      </c>
      <c r="C50" s="308"/>
      <c r="D50" s="113">
        <v>0.4655780093269512</v>
      </c>
      <c r="E50" s="115">
        <v>605</v>
      </c>
      <c r="F50" s="114">
        <v>601</v>
      </c>
      <c r="G50" s="114">
        <v>596</v>
      </c>
      <c r="H50" s="114">
        <v>548</v>
      </c>
      <c r="I50" s="140">
        <v>553</v>
      </c>
      <c r="J50" s="115">
        <v>52</v>
      </c>
      <c r="K50" s="116">
        <v>9.4032549728752262</v>
      </c>
    </row>
    <row r="51" spans="1:11" ht="14.1" customHeight="1" x14ac:dyDescent="0.2">
      <c r="A51" s="306" t="s">
        <v>274</v>
      </c>
      <c r="B51" s="307" t="s">
        <v>275</v>
      </c>
      <c r="C51" s="308"/>
      <c r="D51" s="113">
        <v>1.0766010496667846</v>
      </c>
      <c r="E51" s="115">
        <v>1399</v>
      </c>
      <c r="F51" s="114">
        <v>1422</v>
      </c>
      <c r="G51" s="114">
        <v>1438</v>
      </c>
      <c r="H51" s="114">
        <v>1475</v>
      </c>
      <c r="I51" s="140">
        <v>1438</v>
      </c>
      <c r="J51" s="115">
        <v>-39</v>
      </c>
      <c r="K51" s="116">
        <v>-2.7121001390820583</v>
      </c>
    </row>
    <row r="52" spans="1:11" ht="14.1" customHeight="1" x14ac:dyDescent="0.2">
      <c r="A52" s="306">
        <v>71</v>
      </c>
      <c r="B52" s="307" t="s">
        <v>276</v>
      </c>
      <c r="C52" s="308"/>
      <c r="D52" s="113">
        <v>15.838117371831377</v>
      </c>
      <c r="E52" s="115">
        <v>20581</v>
      </c>
      <c r="F52" s="114">
        <v>20603</v>
      </c>
      <c r="G52" s="114">
        <v>20702</v>
      </c>
      <c r="H52" s="114">
        <v>20821</v>
      </c>
      <c r="I52" s="140">
        <v>21036</v>
      </c>
      <c r="J52" s="115">
        <v>-455</v>
      </c>
      <c r="K52" s="116">
        <v>-2.1629587374025481</v>
      </c>
    </row>
    <row r="53" spans="1:11" ht="14.1" customHeight="1" x14ac:dyDescent="0.2">
      <c r="A53" s="306" t="s">
        <v>277</v>
      </c>
      <c r="B53" s="307" t="s">
        <v>278</v>
      </c>
      <c r="C53" s="308"/>
      <c r="D53" s="113">
        <v>7.5877672263863447</v>
      </c>
      <c r="E53" s="115">
        <v>9860</v>
      </c>
      <c r="F53" s="114">
        <v>9840</v>
      </c>
      <c r="G53" s="114">
        <v>9921</v>
      </c>
      <c r="H53" s="114">
        <v>10010</v>
      </c>
      <c r="I53" s="140">
        <v>10141</v>
      </c>
      <c r="J53" s="115">
        <v>-281</v>
      </c>
      <c r="K53" s="116">
        <v>-2.7709298885711466</v>
      </c>
    </row>
    <row r="54" spans="1:11" ht="14.1" customHeight="1" x14ac:dyDescent="0.2">
      <c r="A54" s="306" t="s">
        <v>279</v>
      </c>
      <c r="B54" s="307" t="s">
        <v>280</v>
      </c>
      <c r="C54" s="308"/>
      <c r="D54" s="113">
        <v>6.5388699921505857</v>
      </c>
      <c r="E54" s="115">
        <v>8497</v>
      </c>
      <c r="F54" s="114">
        <v>8546</v>
      </c>
      <c r="G54" s="114">
        <v>8559</v>
      </c>
      <c r="H54" s="114">
        <v>8612</v>
      </c>
      <c r="I54" s="140">
        <v>8694</v>
      </c>
      <c r="J54" s="115">
        <v>-197</v>
      </c>
      <c r="K54" s="116">
        <v>-2.265930526800092</v>
      </c>
    </row>
    <row r="55" spans="1:11" ht="14.1" customHeight="1" x14ac:dyDescent="0.2">
      <c r="A55" s="306">
        <v>72</v>
      </c>
      <c r="B55" s="307" t="s">
        <v>281</v>
      </c>
      <c r="C55" s="308"/>
      <c r="D55" s="113">
        <v>4.2163667985163071</v>
      </c>
      <c r="E55" s="115">
        <v>5479</v>
      </c>
      <c r="F55" s="114">
        <v>5506</v>
      </c>
      <c r="G55" s="114">
        <v>5472</v>
      </c>
      <c r="H55" s="114">
        <v>5408</v>
      </c>
      <c r="I55" s="140">
        <v>5418</v>
      </c>
      <c r="J55" s="115">
        <v>61</v>
      </c>
      <c r="K55" s="116">
        <v>1.1258767072720561</v>
      </c>
    </row>
    <row r="56" spans="1:11" ht="14.1" customHeight="1" x14ac:dyDescent="0.2">
      <c r="A56" s="306" t="s">
        <v>282</v>
      </c>
      <c r="B56" s="307" t="s">
        <v>283</v>
      </c>
      <c r="C56" s="308"/>
      <c r="D56" s="113">
        <v>1.7491881242977851</v>
      </c>
      <c r="E56" s="115">
        <v>2273</v>
      </c>
      <c r="F56" s="114">
        <v>2299</v>
      </c>
      <c r="G56" s="114">
        <v>2282</v>
      </c>
      <c r="H56" s="114">
        <v>2258</v>
      </c>
      <c r="I56" s="140">
        <v>2259</v>
      </c>
      <c r="J56" s="115">
        <v>14</v>
      </c>
      <c r="K56" s="116">
        <v>0.61974324922532098</v>
      </c>
    </row>
    <row r="57" spans="1:11" ht="14.1" customHeight="1" x14ac:dyDescent="0.2">
      <c r="A57" s="306" t="s">
        <v>284</v>
      </c>
      <c r="B57" s="307" t="s">
        <v>285</v>
      </c>
      <c r="C57" s="308"/>
      <c r="D57" s="113">
        <v>1.9015591091684239</v>
      </c>
      <c r="E57" s="115">
        <v>2471</v>
      </c>
      <c r="F57" s="114">
        <v>2480</v>
      </c>
      <c r="G57" s="114">
        <v>2468</v>
      </c>
      <c r="H57" s="114">
        <v>2452</v>
      </c>
      <c r="I57" s="140">
        <v>2456</v>
      </c>
      <c r="J57" s="115">
        <v>15</v>
      </c>
      <c r="K57" s="116">
        <v>0.61074918566775249</v>
      </c>
    </row>
    <row r="58" spans="1:11" ht="14.1" customHeight="1" x14ac:dyDescent="0.2">
      <c r="A58" s="306">
        <v>73</v>
      </c>
      <c r="B58" s="307" t="s">
        <v>286</v>
      </c>
      <c r="C58" s="308"/>
      <c r="D58" s="113">
        <v>2.4794914810767548</v>
      </c>
      <c r="E58" s="115">
        <v>3222</v>
      </c>
      <c r="F58" s="114">
        <v>3212</v>
      </c>
      <c r="G58" s="114">
        <v>3180</v>
      </c>
      <c r="H58" s="114">
        <v>3113</v>
      </c>
      <c r="I58" s="140">
        <v>3553</v>
      </c>
      <c r="J58" s="115">
        <v>-331</v>
      </c>
      <c r="K58" s="116">
        <v>-9.3160709259780461</v>
      </c>
    </row>
    <row r="59" spans="1:11" ht="14.1" customHeight="1" x14ac:dyDescent="0.2">
      <c r="A59" s="306" t="s">
        <v>287</v>
      </c>
      <c r="B59" s="307" t="s">
        <v>288</v>
      </c>
      <c r="C59" s="308"/>
      <c r="D59" s="113">
        <v>2.0239176273221182</v>
      </c>
      <c r="E59" s="115">
        <v>2630</v>
      </c>
      <c r="F59" s="114">
        <v>2616</v>
      </c>
      <c r="G59" s="114">
        <v>2598</v>
      </c>
      <c r="H59" s="114">
        <v>2537</v>
      </c>
      <c r="I59" s="140">
        <v>2536</v>
      </c>
      <c r="J59" s="115">
        <v>94</v>
      </c>
      <c r="K59" s="116">
        <v>3.7066246056782335</v>
      </c>
    </row>
    <row r="60" spans="1:11" ht="14.1" customHeight="1" x14ac:dyDescent="0.2">
      <c r="A60" s="306">
        <v>81</v>
      </c>
      <c r="B60" s="307" t="s">
        <v>289</v>
      </c>
      <c r="C60" s="308"/>
      <c r="D60" s="113">
        <v>4.8627891585735616</v>
      </c>
      <c r="E60" s="115">
        <v>6319</v>
      </c>
      <c r="F60" s="114">
        <v>6232</v>
      </c>
      <c r="G60" s="114">
        <v>6036</v>
      </c>
      <c r="H60" s="114">
        <v>5868</v>
      </c>
      <c r="I60" s="140">
        <v>5811</v>
      </c>
      <c r="J60" s="115">
        <v>508</v>
      </c>
      <c r="K60" s="116">
        <v>8.7420409568060577</v>
      </c>
    </row>
    <row r="61" spans="1:11" ht="14.1" customHeight="1" x14ac:dyDescent="0.2">
      <c r="A61" s="306" t="s">
        <v>290</v>
      </c>
      <c r="B61" s="307" t="s">
        <v>291</v>
      </c>
      <c r="C61" s="308"/>
      <c r="D61" s="113">
        <v>1.7545749772982624</v>
      </c>
      <c r="E61" s="115">
        <v>2280</v>
      </c>
      <c r="F61" s="114">
        <v>2257</v>
      </c>
      <c r="G61" s="114">
        <v>2269</v>
      </c>
      <c r="H61" s="114">
        <v>2172</v>
      </c>
      <c r="I61" s="140">
        <v>2162</v>
      </c>
      <c r="J61" s="115">
        <v>118</v>
      </c>
      <c r="K61" s="116">
        <v>5.4579093432007397</v>
      </c>
    </row>
    <row r="62" spans="1:11" ht="14.1" customHeight="1" x14ac:dyDescent="0.2">
      <c r="A62" s="306" t="s">
        <v>292</v>
      </c>
      <c r="B62" s="307" t="s">
        <v>293</v>
      </c>
      <c r="C62" s="308"/>
      <c r="D62" s="113">
        <v>1.2374370892524587</v>
      </c>
      <c r="E62" s="115">
        <v>1608</v>
      </c>
      <c r="F62" s="114">
        <v>1543</v>
      </c>
      <c r="G62" s="114">
        <v>1505</v>
      </c>
      <c r="H62" s="114">
        <v>1447</v>
      </c>
      <c r="I62" s="140">
        <v>1434</v>
      </c>
      <c r="J62" s="115">
        <v>174</v>
      </c>
      <c r="K62" s="116">
        <v>12.133891213389122</v>
      </c>
    </row>
    <row r="63" spans="1:11" ht="14.1" customHeight="1" x14ac:dyDescent="0.2">
      <c r="A63" s="306"/>
      <c r="B63" s="307" t="s">
        <v>294</v>
      </c>
      <c r="C63" s="308"/>
      <c r="D63" s="113">
        <v>1.0065719606605821</v>
      </c>
      <c r="E63" s="115">
        <v>1308</v>
      </c>
      <c r="F63" s="114">
        <v>1251</v>
      </c>
      <c r="G63" s="114">
        <v>1225</v>
      </c>
      <c r="H63" s="114">
        <v>1172</v>
      </c>
      <c r="I63" s="140">
        <v>1159</v>
      </c>
      <c r="J63" s="115">
        <v>149</v>
      </c>
      <c r="K63" s="116">
        <v>12.855910267471959</v>
      </c>
    </row>
    <row r="64" spans="1:11" ht="14.1" customHeight="1" x14ac:dyDescent="0.2">
      <c r="A64" s="306" t="s">
        <v>295</v>
      </c>
      <c r="B64" s="307" t="s">
        <v>296</v>
      </c>
      <c r="C64" s="308"/>
      <c r="D64" s="113">
        <v>0.49405137518661596</v>
      </c>
      <c r="E64" s="115">
        <v>642</v>
      </c>
      <c r="F64" s="114">
        <v>610</v>
      </c>
      <c r="G64" s="114">
        <v>599</v>
      </c>
      <c r="H64" s="114">
        <v>594</v>
      </c>
      <c r="I64" s="140">
        <v>570</v>
      </c>
      <c r="J64" s="115">
        <v>72</v>
      </c>
      <c r="K64" s="116">
        <v>12.631578947368421</v>
      </c>
    </row>
    <row r="65" spans="1:11" ht="14.1" customHeight="1" x14ac:dyDescent="0.2">
      <c r="A65" s="306" t="s">
        <v>297</v>
      </c>
      <c r="B65" s="307" t="s">
        <v>298</v>
      </c>
      <c r="C65" s="308"/>
      <c r="D65" s="113">
        <v>0.4571129546119157</v>
      </c>
      <c r="E65" s="115">
        <v>594</v>
      </c>
      <c r="F65" s="114">
        <v>586</v>
      </c>
      <c r="G65" s="114">
        <v>582</v>
      </c>
      <c r="H65" s="114">
        <v>564</v>
      </c>
      <c r="I65" s="140">
        <v>519</v>
      </c>
      <c r="J65" s="115">
        <v>75</v>
      </c>
      <c r="K65" s="116">
        <v>14.450867052023121</v>
      </c>
    </row>
    <row r="66" spans="1:11" ht="14.1" customHeight="1" x14ac:dyDescent="0.2">
      <c r="A66" s="306">
        <v>82</v>
      </c>
      <c r="B66" s="307" t="s">
        <v>299</v>
      </c>
      <c r="C66" s="308"/>
      <c r="D66" s="113">
        <v>2.1593585027626863</v>
      </c>
      <c r="E66" s="115">
        <v>2806</v>
      </c>
      <c r="F66" s="114">
        <v>2815</v>
      </c>
      <c r="G66" s="114">
        <v>2770</v>
      </c>
      <c r="H66" s="114">
        <v>2670</v>
      </c>
      <c r="I66" s="140">
        <v>2706</v>
      </c>
      <c r="J66" s="115">
        <v>100</v>
      </c>
      <c r="K66" s="116">
        <v>3.695491500369549</v>
      </c>
    </row>
    <row r="67" spans="1:11" ht="14.1" customHeight="1" x14ac:dyDescent="0.2">
      <c r="A67" s="306" t="s">
        <v>300</v>
      </c>
      <c r="B67" s="307" t="s">
        <v>301</v>
      </c>
      <c r="C67" s="308"/>
      <c r="D67" s="113">
        <v>1.2282024841087837</v>
      </c>
      <c r="E67" s="115">
        <v>1596</v>
      </c>
      <c r="F67" s="114">
        <v>1603</v>
      </c>
      <c r="G67" s="114">
        <v>1557</v>
      </c>
      <c r="H67" s="114">
        <v>1498</v>
      </c>
      <c r="I67" s="140">
        <v>1508</v>
      </c>
      <c r="J67" s="115">
        <v>88</v>
      </c>
      <c r="K67" s="116">
        <v>5.8355437665782492</v>
      </c>
    </row>
    <row r="68" spans="1:11" ht="14.1" customHeight="1" x14ac:dyDescent="0.2">
      <c r="A68" s="306" t="s">
        <v>302</v>
      </c>
      <c r="B68" s="307" t="s">
        <v>303</v>
      </c>
      <c r="C68" s="308"/>
      <c r="D68" s="113">
        <v>0.47096486232742829</v>
      </c>
      <c r="E68" s="115">
        <v>612</v>
      </c>
      <c r="F68" s="114">
        <v>616</v>
      </c>
      <c r="G68" s="114">
        <v>622</v>
      </c>
      <c r="H68" s="114">
        <v>609</v>
      </c>
      <c r="I68" s="140">
        <v>635</v>
      </c>
      <c r="J68" s="115">
        <v>-23</v>
      </c>
      <c r="K68" s="116">
        <v>-3.622047244094488</v>
      </c>
    </row>
    <row r="69" spans="1:11" ht="14.1" customHeight="1" x14ac:dyDescent="0.2">
      <c r="A69" s="306">
        <v>83</v>
      </c>
      <c r="B69" s="307" t="s">
        <v>304</v>
      </c>
      <c r="C69" s="308"/>
      <c r="D69" s="113">
        <v>4.2463792652332506</v>
      </c>
      <c r="E69" s="115">
        <v>5518</v>
      </c>
      <c r="F69" s="114">
        <v>5461</v>
      </c>
      <c r="G69" s="114">
        <v>5383</v>
      </c>
      <c r="H69" s="114">
        <v>5202</v>
      </c>
      <c r="I69" s="140">
        <v>5172</v>
      </c>
      <c r="J69" s="115">
        <v>346</v>
      </c>
      <c r="K69" s="116">
        <v>6.6898685228151589</v>
      </c>
    </row>
    <row r="70" spans="1:11" ht="14.1" customHeight="1" x14ac:dyDescent="0.2">
      <c r="A70" s="306" t="s">
        <v>305</v>
      </c>
      <c r="B70" s="307" t="s">
        <v>306</v>
      </c>
      <c r="C70" s="308"/>
      <c r="D70" s="113">
        <v>3.7877272097640557</v>
      </c>
      <c r="E70" s="115">
        <v>4922</v>
      </c>
      <c r="F70" s="114">
        <v>4881</v>
      </c>
      <c r="G70" s="114">
        <v>4807</v>
      </c>
      <c r="H70" s="114">
        <v>4636</v>
      </c>
      <c r="I70" s="140">
        <v>4607</v>
      </c>
      <c r="J70" s="115">
        <v>315</v>
      </c>
      <c r="K70" s="116">
        <v>6.8374213153896246</v>
      </c>
    </row>
    <row r="71" spans="1:11" ht="14.1" customHeight="1" x14ac:dyDescent="0.2">
      <c r="A71" s="306"/>
      <c r="B71" s="307" t="s">
        <v>307</v>
      </c>
      <c r="C71" s="308"/>
      <c r="D71" s="113">
        <v>2.7572991858156466</v>
      </c>
      <c r="E71" s="115">
        <v>3583</v>
      </c>
      <c r="F71" s="114">
        <v>3560</v>
      </c>
      <c r="G71" s="114">
        <v>3521</v>
      </c>
      <c r="H71" s="114">
        <v>3428</v>
      </c>
      <c r="I71" s="140">
        <v>3401</v>
      </c>
      <c r="J71" s="115">
        <v>182</v>
      </c>
      <c r="K71" s="116">
        <v>5.3513672449279621</v>
      </c>
    </row>
    <row r="72" spans="1:11" ht="14.1" customHeight="1" x14ac:dyDescent="0.2">
      <c r="A72" s="306">
        <v>84</v>
      </c>
      <c r="B72" s="307" t="s">
        <v>308</v>
      </c>
      <c r="C72" s="308"/>
      <c r="D72" s="113">
        <v>1.1612515968171395</v>
      </c>
      <c r="E72" s="115">
        <v>1509</v>
      </c>
      <c r="F72" s="114">
        <v>1477</v>
      </c>
      <c r="G72" s="114">
        <v>1449</v>
      </c>
      <c r="H72" s="114">
        <v>1355</v>
      </c>
      <c r="I72" s="140">
        <v>1408</v>
      </c>
      <c r="J72" s="115">
        <v>101</v>
      </c>
      <c r="K72" s="116">
        <v>7.1732954545454541</v>
      </c>
    </row>
    <row r="73" spans="1:11" ht="14.1" customHeight="1" x14ac:dyDescent="0.2">
      <c r="A73" s="306" t="s">
        <v>309</v>
      </c>
      <c r="B73" s="307" t="s">
        <v>310</v>
      </c>
      <c r="C73" s="308"/>
      <c r="D73" s="113">
        <v>0.51944653933172236</v>
      </c>
      <c r="E73" s="115">
        <v>675</v>
      </c>
      <c r="F73" s="114">
        <v>644</v>
      </c>
      <c r="G73" s="114">
        <v>635</v>
      </c>
      <c r="H73" s="114">
        <v>573</v>
      </c>
      <c r="I73" s="140">
        <v>641</v>
      </c>
      <c r="J73" s="115">
        <v>34</v>
      </c>
      <c r="K73" s="116">
        <v>5.3042121684867398</v>
      </c>
    </row>
    <row r="74" spans="1:11" ht="14.1" customHeight="1" x14ac:dyDescent="0.2">
      <c r="A74" s="306" t="s">
        <v>311</v>
      </c>
      <c r="B74" s="307" t="s">
        <v>312</v>
      </c>
      <c r="C74" s="308"/>
      <c r="D74" s="113">
        <v>0.26241669616609975</v>
      </c>
      <c r="E74" s="115">
        <v>341</v>
      </c>
      <c r="F74" s="114">
        <v>339</v>
      </c>
      <c r="G74" s="114">
        <v>334</v>
      </c>
      <c r="H74" s="114">
        <v>308</v>
      </c>
      <c r="I74" s="140">
        <v>307</v>
      </c>
      <c r="J74" s="115">
        <v>34</v>
      </c>
      <c r="K74" s="116">
        <v>11.074918566775244</v>
      </c>
    </row>
    <row r="75" spans="1:11" ht="14.1" customHeight="1" x14ac:dyDescent="0.2">
      <c r="A75" s="306" t="s">
        <v>313</v>
      </c>
      <c r="B75" s="307" t="s">
        <v>314</v>
      </c>
      <c r="C75" s="308"/>
      <c r="D75" s="113">
        <v>5.8485832576608748E-2</v>
      </c>
      <c r="E75" s="115">
        <v>76</v>
      </c>
      <c r="F75" s="114">
        <v>77</v>
      </c>
      <c r="G75" s="114">
        <v>75</v>
      </c>
      <c r="H75" s="114">
        <v>72</v>
      </c>
      <c r="I75" s="140">
        <v>68</v>
      </c>
      <c r="J75" s="115">
        <v>8</v>
      </c>
      <c r="K75" s="116">
        <v>11.764705882352942</v>
      </c>
    </row>
    <row r="76" spans="1:11" ht="14.1" customHeight="1" x14ac:dyDescent="0.2">
      <c r="A76" s="306">
        <v>91</v>
      </c>
      <c r="B76" s="307" t="s">
        <v>315</v>
      </c>
      <c r="C76" s="308"/>
      <c r="D76" s="113">
        <v>0.11851076601049666</v>
      </c>
      <c r="E76" s="115">
        <v>154</v>
      </c>
      <c r="F76" s="114">
        <v>142</v>
      </c>
      <c r="G76" s="114" t="s">
        <v>513</v>
      </c>
      <c r="H76" s="114" t="s">
        <v>513</v>
      </c>
      <c r="I76" s="140">
        <v>131</v>
      </c>
      <c r="J76" s="115">
        <v>23</v>
      </c>
      <c r="K76" s="116">
        <v>17.557251908396946</v>
      </c>
    </row>
    <row r="77" spans="1:11" ht="14.1" customHeight="1" x14ac:dyDescent="0.2">
      <c r="A77" s="306">
        <v>92</v>
      </c>
      <c r="B77" s="307" t="s">
        <v>316</v>
      </c>
      <c r="C77" s="308"/>
      <c r="D77" s="113">
        <v>2.2424699490557618</v>
      </c>
      <c r="E77" s="115">
        <v>2914</v>
      </c>
      <c r="F77" s="114">
        <v>2885</v>
      </c>
      <c r="G77" s="114">
        <v>2871</v>
      </c>
      <c r="H77" s="114">
        <v>2847</v>
      </c>
      <c r="I77" s="140">
        <v>2852</v>
      </c>
      <c r="J77" s="115">
        <v>62</v>
      </c>
      <c r="K77" s="116">
        <v>2.1739130434782608</v>
      </c>
    </row>
    <row r="78" spans="1:11" ht="14.1" customHeight="1" x14ac:dyDescent="0.2">
      <c r="A78" s="306">
        <v>93</v>
      </c>
      <c r="B78" s="307" t="s">
        <v>317</v>
      </c>
      <c r="C78" s="308"/>
      <c r="D78" s="113">
        <v>0.21393501916180568</v>
      </c>
      <c r="E78" s="115">
        <v>278</v>
      </c>
      <c r="F78" s="114">
        <v>284</v>
      </c>
      <c r="G78" s="114">
        <v>289</v>
      </c>
      <c r="H78" s="114">
        <v>278</v>
      </c>
      <c r="I78" s="140">
        <v>287</v>
      </c>
      <c r="J78" s="115">
        <v>-9</v>
      </c>
      <c r="K78" s="116">
        <v>-3.1358885017421603</v>
      </c>
    </row>
    <row r="79" spans="1:11" ht="14.1" customHeight="1" x14ac:dyDescent="0.2">
      <c r="A79" s="306">
        <v>94</v>
      </c>
      <c r="B79" s="307" t="s">
        <v>318</v>
      </c>
      <c r="C79" s="308"/>
      <c r="D79" s="113" t="s">
        <v>513</v>
      </c>
      <c r="E79" s="115" t="s">
        <v>513</v>
      </c>
      <c r="F79" s="114" t="s">
        <v>513</v>
      </c>
      <c r="G79" s="114">
        <v>157</v>
      </c>
      <c r="H79" s="114">
        <v>161</v>
      </c>
      <c r="I79" s="140">
        <v>146</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v>6</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30820</v>
      </c>
      <c r="E12" s="114">
        <v>32045</v>
      </c>
      <c r="F12" s="114">
        <v>32122</v>
      </c>
      <c r="G12" s="114">
        <v>32123</v>
      </c>
      <c r="H12" s="140">
        <v>32247</v>
      </c>
      <c r="I12" s="115">
        <v>-1427</v>
      </c>
      <c r="J12" s="116">
        <v>-4.425217849722455</v>
      </c>
      <c r="K12"/>
      <c r="L12"/>
      <c r="M12"/>
      <c r="N12"/>
      <c r="O12"/>
      <c r="P12"/>
    </row>
    <row r="13" spans="1:16" s="110" customFormat="1" ht="14.45" customHeight="1" x14ac:dyDescent="0.2">
      <c r="A13" s="120" t="s">
        <v>105</v>
      </c>
      <c r="B13" s="119" t="s">
        <v>106</v>
      </c>
      <c r="C13" s="113">
        <v>41.823491239454903</v>
      </c>
      <c r="D13" s="115">
        <v>12890</v>
      </c>
      <c r="E13" s="114">
        <v>13308</v>
      </c>
      <c r="F13" s="114">
        <v>13276</v>
      </c>
      <c r="G13" s="114">
        <v>13146</v>
      </c>
      <c r="H13" s="140">
        <v>12847</v>
      </c>
      <c r="I13" s="115">
        <v>43</v>
      </c>
      <c r="J13" s="116">
        <v>0.33470849225500116</v>
      </c>
      <c r="K13"/>
      <c r="L13"/>
      <c r="M13"/>
      <c r="N13"/>
      <c r="O13"/>
      <c r="P13"/>
    </row>
    <row r="14" spans="1:16" s="110" customFormat="1" ht="14.45" customHeight="1" x14ac:dyDescent="0.2">
      <c r="A14" s="120"/>
      <c r="B14" s="119" t="s">
        <v>107</v>
      </c>
      <c r="C14" s="113">
        <v>58.176508760545097</v>
      </c>
      <c r="D14" s="115">
        <v>17930</v>
      </c>
      <c r="E14" s="114">
        <v>18737</v>
      </c>
      <c r="F14" s="114">
        <v>18846</v>
      </c>
      <c r="G14" s="114">
        <v>18977</v>
      </c>
      <c r="H14" s="140">
        <v>19400</v>
      </c>
      <c r="I14" s="115">
        <v>-1470</v>
      </c>
      <c r="J14" s="116">
        <v>-7.5773195876288657</v>
      </c>
      <c r="K14"/>
      <c r="L14"/>
      <c r="M14"/>
      <c r="N14"/>
      <c r="O14"/>
      <c r="P14"/>
    </row>
    <row r="15" spans="1:16" s="110" customFormat="1" ht="14.45" customHeight="1" x14ac:dyDescent="0.2">
      <c r="A15" s="118" t="s">
        <v>105</v>
      </c>
      <c r="B15" s="121" t="s">
        <v>108</v>
      </c>
      <c r="C15" s="113">
        <v>14.724205061648281</v>
      </c>
      <c r="D15" s="115">
        <v>4538</v>
      </c>
      <c r="E15" s="114">
        <v>4822</v>
      </c>
      <c r="F15" s="114">
        <v>4875</v>
      </c>
      <c r="G15" s="114">
        <v>4950</v>
      </c>
      <c r="H15" s="140">
        <v>4805</v>
      </c>
      <c r="I15" s="115">
        <v>-267</v>
      </c>
      <c r="J15" s="116">
        <v>-5.5567117585848074</v>
      </c>
      <c r="K15"/>
      <c r="L15"/>
      <c r="M15"/>
      <c r="N15"/>
      <c r="O15"/>
      <c r="P15"/>
    </row>
    <row r="16" spans="1:16" s="110" customFormat="1" ht="14.45" customHeight="1" x14ac:dyDescent="0.2">
      <c r="A16" s="118"/>
      <c r="B16" s="121" t="s">
        <v>109</v>
      </c>
      <c r="C16" s="113">
        <v>52.585983127839064</v>
      </c>
      <c r="D16" s="115">
        <v>16207</v>
      </c>
      <c r="E16" s="114">
        <v>16928</v>
      </c>
      <c r="F16" s="114">
        <v>17041</v>
      </c>
      <c r="G16" s="114">
        <v>16971</v>
      </c>
      <c r="H16" s="140">
        <v>17106</v>
      </c>
      <c r="I16" s="115">
        <v>-899</v>
      </c>
      <c r="J16" s="116">
        <v>-5.2554659183912076</v>
      </c>
      <c r="K16"/>
      <c r="L16"/>
      <c r="M16"/>
      <c r="N16"/>
      <c r="O16"/>
      <c r="P16"/>
    </row>
    <row r="17" spans="1:16" s="110" customFormat="1" ht="14.45" customHeight="1" x14ac:dyDescent="0.2">
      <c r="A17" s="118"/>
      <c r="B17" s="121" t="s">
        <v>110</v>
      </c>
      <c r="C17" s="113">
        <v>17.90395846852693</v>
      </c>
      <c r="D17" s="115">
        <v>5518</v>
      </c>
      <c r="E17" s="114">
        <v>5635</v>
      </c>
      <c r="F17" s="114">
        <v>5586</v>
      </c>
      <c r="G17" s="114">
        <v>5621</v>
      </c>
      <c r="H17" s="140">
        <v>5732</v>
      </c>
      <c r="I17" s="115">
        <v>-214</v>
      </c>
      <c r="J17" s="116">
        <v>-3.7334263782274948</v>
      </c>
      <c r="K17"/>
      <c r="L17"/>
      <c r="M17"/>
      <c r="N17"/>
      <c r="O17"/>
      <c r="P17"/>
    </row>
    <row r="18" spans="1:16" s="110" customFormat="1" ht="14.45" customHeight="1" x14ac:dyDescent="0.2">
      <c r="A18" s="120"/>
      <c r="B18" s="121" t="s">
        <v>111</v>
      </c>
      <c r="C18" s="113">
        <v>14.785853341985723</v>
      </c>
      <c r="D18" s="115">
        <v>4557</v>
      </c>
      <c r="E18" s="114">
        <v>4660</v>
      </c>
      <c r="F18" s="114">
        <v>4620</v>
      </c>
      <c r="G18" s="114">
        <v>4581</v>
      </c>
      <c r="H18" s="140">
        <v>4604</v>
      </c>
      <c r="I18" s="115">
        <v>-47</v>
      </c>
      <c r="J18" s="116">
        <v>-1.0208514335360557</v>
      </c>
      <c r="K18"/>
      <c r="L18"/>
      <c r="M18"/>
      <c r="N18"/>
      <c r="O18"/>
      <c r="P18"/>
    </row>
    <row r="19" spans="1:16" s="110" customFormat="1" ht="14.45" customHeight="1" x14ac:dyDescent="0.2">
      <c r="A19" s="120"/>
      <c r="B19" s="121" t="s">
        <v>112</v>
      </c>
      <c r="C19" s="113">
        <v>1.2946138870863075</v>
      </c>
      <c r="D19" s="115">
        <v>399</v>
      </c>
      <c r="E19" s="114">
        <v>406</v>
      </c>
      <c r="F19" s="114">
        <v>420</v>
      </c>
      <c r="G19" s="114">
        <v>375</v>
      </c>
      <c r="H19" s="140">
        <v>366</v>
      </c>
      <c r="I19" s="115">
        <v>33</v>
      </c>
      <c r="J19" s="116">
        <v>9.0163934426229506</v>
      </c>
      <c r="K19"/>
      <c r="L19"/>
      <c r="M19"/>
      <c r="N19"/>
      <c r="O19"/>
      <c r="P19"/>
    </row>
    <row r="20" spans="1:16" s="110" customFormat="1" ht="14.45" customHeight="1" x14ac:dyDescent="0.2">
      <c r="A20" s="120" t="s">
        <v>113</v>
      </c>
      <c r="B20" s="119" t="s">
        <v>116</v>
      </c>
      <c r="C20" s="113">
        <v>74.000648929266717</v>
      </c>
      <c r="D20" s="115">
        <v>22807</v>
      </c>
      <c r="E20" s="114">
        <v>23690</v>
      </c>
      <c r="F20" s="114">
        <v>23791</v>
      </c>
      <c r="G20" s="114">
        <v>23848</v>
      </c>
      <c r="H20" s="140">
        <v>24063</v>
      </c>
      <c r="I20" s="115">
        <v>-1256</v>
      </c>
      <c r="J20" s="116">
        <v>-5.2196317998587043</v>
      </c>
      <c r="K20"/>
      <c r="L20"/>
      <c r="M20"/>
      <c r="N20"/>
      <c r="O20"/>
      <c r="P20"/>
    </row>
    <row r="21" spans="1:16" s="110" customFormat="1" ht="14.45" customHeight="1" x14ac:dyDescent="0.2">
      <c r="A21" s="123"/>
      <c r="B21" s="124" t="s">
        <v>117</v>
      </c>
      <c r="C21" s="125">
        <v>25.691109669046075</v>
      </c>
      <c r="D21" s="143">
        <v>7918</v>
      </c>
      <c r="E21" s="144">
        <v>8261</v>
      </c>
      <c r="F21" s="144">
        <v>8233</v>
      </c>
      <c r="G21" s="144">
        <v>8174</v>
      </c>
      <c r="H21" s="145">
        <v>8088</v>
      </c>
      <c r="I21" s="143">
        <v>-170</v>
      </c>
      <c r="J21" s="146">
        <v>-2.1018793273986152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31699</v>
      </c>
      <c r="E56" s="114">
        <v>33167</v>
      </c>
      <c r="F56" s="114">
        <v>32951</v>
      </c>
      <c r="G56" s="114">
        <v>32706</v>
      </c>
      <c r="H56" s="140">
        <v>32295</v>
      </c>
      <c r="I56" s="115">
        <v>-596</v>
      </c>
      <c r="J56" s="116">
        <v>-1.8454869174794859</v>
      </c>
      <c r="K56"/>
      <c r="L56"/>
      <c r="M56"/>
      <c r="N56"/>
      <c r="O56"/>
      <c r="P56"/>
    </row>
    <row r="57" spans="1:16" s="110" customFormat="1" ht="14.45" customHeight="1" x14ac:dyDescent="0.2">
      <c r="A57" s="120" t="s">
        <v>105</v>
      </c>
      <c r="B57" s="119" t="s">
        <v>106</v>
      </c>
      <c r="C57" s="113">
        <v>42.499763399476322</v>
      </c>
      <c r="D57" s="115">
        <v>13472</v>
      </c>
      <c r="E57" s="114">
        <v>14190</v>
      </c>
      <c r="F57" s="114">
        <v>14010</v>
      </c>
      <c r="G57" s="114">
        <v>13800</v>
      </c>
      <c r="H57" s="140">
        <v>13546</v>
      </c>
      <c r="I57" s="115">
        <v>-74</v>
      </c>
      <c r="J57" s="116">
        <v>-0.54628672670899159</v>
      </c>
    </row>
    <row r="58" spans="1:16" s="110" customFormat="1" ht="14.45" customHeight="1" x14ac:dyDescent="0.2">
      <c r="A58" s="120"/>
      <c r="B58" s="119" t="s">
        <v>107</v>
      </c>
      <c r="C58" s="113">
        <v>57.500236600523678</v>
      </c>
      <c r="D58" s="115">
        <v>18227</v>
      </c>
      <c r="E58" s="114">
        <v>18977</v>
      </c>
      <c r="F58" s="114">
        <v>18941</v>
      </c>
      <c r="G58" s="114">
        <v>18906</v>
      </c>
      <c r="H58" s="140">
        <v>18749</v>
      </c>
      <c r="I58" s="115">
        <v>-522</v>
      </c>
      <c r="J58" s="116">
        <v>-2.7841484879193557</v>
      </c>
    </row>
    <row r="59" spans="1:16" s="110" customFormat="1" ht="14.45" customHeight="1" x14ac:dyDescent="0.2">
      <c r="A59" s="118" t="s">
        <v>105</v>
      </c>
      <c r="B59" s="121" t="s">
        <v>108</v>
      </c>
      <c r="C59" s="113">
        <v>17.388561153348686</v>
      </c>
      <c r="D59" s="115">
        <v>5512</v>
      </c>
      <c r="E59" s="114">
        <v>5995</v>
      </c>
      <c r="F59" s="114">
        <v>5962</v>
      </c>
      <c r="G59" s="114">
        <v>6014</v>
      </c>
      <c r="H59" s="140">
        <v>5730</v>
      </c>
      <c r="I59" s="115">
        <v>-218</v>
      </c>
      <c r="J59" s="116">
        <v>-3.8045375218150088</v>
      </c>
    </row>
    <row r="60" spans="1:16" s="110" customFormat="1" ht="14.45" customHeight="1" x14ac:dyDescent="0.2">
      <c r="A60" s="118"/>
      <c r="B60" s="121" t="s">
        <v>109</v>
      </c>
      <c r="C60" s="113">
        <v>50.995299536262976</v>
      </c>
      <c r="D60" s="115">
        <v>16165</v>
      </c>
      <c r="E60" s="114">
        <v>16969</v>
      </c>
      <c r="F60" s="114">
        <v>16819</v>
      </c>
      <c r="G60" s="114">
        <v>16621</v>
      </c>
      <c r="H60" s="140">
        <v>16581</v>
      </c>
      <c r="I60" s="115">
        <v>-416</v>
      </c>
      <c r="J60" s="116">
        <v>-2.5088957240214702</v>
      </c>
    </row>
    <row r="61" spans="1:16" s="110" customFormat="1" ht="14.45" customHeight="1" x14ac:dyDescent="0.2">
      <c r="A61" s="118"/>
      <c r="B61" s="121" t="s">
        <v>110</v>
      </c>
      <c r="C61" s="113">
        <v>16.763935770844505</v>
      </c>
      <c r="D61" s="115">
        <v>5314</v>
      </c>
      <c r="E61" s="114">
        <v>5403</v>
      </c>
      <c r="F61" s="114">
        <v>5409</v>
      </c>
      <c r="G61" s="114">
        <v>5390</v>
      </c>
      <c r="H61" s="140">
        <v>5355</v>
      </c>
      <c r="I61" s="115">
        <v>-41</v>
      </c>
      <c r="J61" s="116">
        <v>-0.76563958916900099</v>
      </c>
    </row>
    <row r="62" spans="1:16" s="110" customFormat="1" ht="14.45" customHeight="1" x14ac:dyDescent="0.2">
      <c r="A62" s="120"/>
      <c r="B62" s="121" t="s">
        <v>111</v>
      </c>
      <c r="C62" s="113">
        <v>14.852203539543835</v>
      </c>
      <c r="D62" s="115">
        <v>4708</v>
      </c>
      <c r="E62" s="114">
        <v>4800</v>
      </c>
      <c r="F62" s="114">
        <v>4761</v>
      </c>
      <c r="G62" s="114">
        <v>4681</v>
      </c>
      <c r="H62" s="140">
        <v>4629</v>
      </c>
      <c r="I62" s="115">
        <v>79</v>
      </c>
      <c r="J62" s="116">
        <v>1.7066321019658675</v>
      </c>
    </row>
    <row r="63" spans="1:16" s="110" customFormat="1" ht="14.45" customHeight="1" x14ac:dyDescent="0.2">
      <c r="A63" s="120"/>
      <c r="B63" s="121" t="s">
        <v>112</v>
      </c>
      <c r="C63" s="113">
        <v>1.3628190163727563</v>
      </c>
      <c r="D63" s="115">
        <v>432</v>
      </c>
      <c r="E63" s="114">
        <v>412</v>
      </c>
      <c r="F63" s="114">
        <v>420</v>
      </c>
      <c r="G63" s="114">
        <v>380</v>
      </c>
      <c r="H63" s="140">
        <v>373</v>
      </c>
      <c r="I63" s="115">
        <v>59</v>
      </c>
      <c r="J63" s="116">
        <v>15.817694369973191</v>
      </c>
    </row>
    <row r="64" spans="1:16" s="110" customFormat="1" ht="14.45" customHeight="1" x14ac:dyDescent="0.2">
      <c r="A64" s="120" t="s">
        <v>113</v>
      </c>
      <c r="B64" s="119" t="s">
        <v>116</v>
      </c>
      <c r="C64" s="113">
        <v>76.832076721663142</v>
      </c>
      <c r="D64" s="115">
        <v>24355</v>
      </c>
      <c r="E64" s="114">
        <v>25457</v>
      </c>
      <c r="F64" s="114">
        <v>25362</v>
      </c>
      <c r="G64" s="114">
        <v>25265</v>
      </c>
      <c r="H64" s="140">
        <v>24940</v>
      </c>
      <c r="I64" s="115">
        <v>-585</v>
      </c>
      <c r="J64" s="116">
        <v>-2.3456295108259821</v>
      </c>
    </row>
    <row r="65" spans="1:10" s="110" customFormat="1" ht="14.45" customHeight="1" x14ac:dyDescent="0.2">
      <c r="A65" s="123"/>
      <c r="B65" s="124" t="s">
        <v>117</v>
      </c>
      <c r="C65" s="125">
        <v>22.842991892488723</v>
      </c>
      <c r="D65" s="143">
        <v>7241</v>
      </c>
      <c r="E65" s="144">
        <v>7609</v>
      </c>
      <c r="F65" s="144">
        <v>7486</v>
      </c>
      <c r="G65" s="144">
        <v>7333</v>
      </c>
      <c r="H65" s="145">
        <v>7258</v>
      </c>
      <c r="I65" s="143">
        <v>-17</v>
      </c>
      <c r="J65" s="146">
        <v>-0.23422430421603749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30820</v>
      </c>
      <c r="G11" s="114">
        <v>32045</v>
      </c>
      <c r="H11" s="114">
        <v>32122</v>
      </c>
      <c r="I11" s="114">
        <v>32123</v>
      </c>
      <c r="J11" s="140">
        <v>32247</v>
      </c>
      <c r="K11" s="114">
        <v>-1427</v>
      </c>
      <c r="L11" s="116">
        <v>-4.425217849722455</v>
      </c>
    </row>
    <row r="12" spans="1:17" s="110" customFormat="1" ht="24" customHeight="1" x14ac:dyDescent="0.2">
      <c r="A12" s="604" t="s">
        <v>185</v>
      </c>
      <c r="B12" s="605"/>
      <c r="C12" s="605"/>
      <c r="D12" s="606"/>
      <c r="E12" s="113">
        <v>41.823491239454903</v>
      </c>
      <c r="F12" s="115">
        <v>12890</v>
      </c>
      <c r="G12" s="114">
        <v>13308</v>
      </c>
      <c r="H12" s="114">
        <v>13276</v>
      </c>
      <c r="I12" s="114">
        <v>13146</v>
      </c>
      <c r="J12" s="140">
        <v>12847</v>
      </c>
      <c r="K12" s="114">
        <v>43</v>
      </c>
      <c r="L12" s="116">
        <v>0.33470849225500116</v>
      </c>
    </row>
    <row r="13" spans="1:17" s="110" customFormat="1" ht="15" customHeight="1" x14ac:dyDescent="0.2">
      <c r="A13" s="120"/>
      <c r="B13" s="612" t="s">
        <v>107</v>
      </c>
      <c r="C13" s="612"/>
      <c r="E13" s="113">
        <v>58.176508760545097</v>
      </c>
      <c r="F13" s="115">
        <v>17930</v>
      </c>
      <c r="G13" s="114">
        <v>18737</v>
      </c>
      <c r="H13" s="114">
        <v>18846</v>
      </c>
      <c r="I13" s="114">
        <v>18977</v>
      </c>
      <c r="J13" s="140">
        <v>19400</v>
      </c>
      <c r="K13" s="114">
        <v>-1470</v>
      </c>
      <c r="L13" s="116">
        <v>-7.5773195876288657</v>
      </c>
    </row>
    <row r="14" spans="1:17" s="110" customFormat="1" ht="22.5" customHeight="1" x14ac:dyDescent="0.2">
      <c r="A14" s="604" t="s">
        <v>186</v>
      </c>
      <c r="B14" s="605"/>
      <c r="C14" s="605"/>
      <c r="D14" s="606"/>
      <c r="E14" s="113">
        <v>14.724205061648281</v>
      </c>
      <c r="F14" s="115">
        <v>4538</v>
      </c>
      <c r="G14" s="114">
        <v>4822</v>
      </c>
      <c r="H14" s="114">
        <v>4875</v>
      </c>
      <c r="I14" s="114">
        <v>4950</v>
      </c>
      <c r="J14" s="140">
        <v>4805</v>
      </c>
      <c r="K14" s="114">
        <v>-267</v>
      </c>
      <c r="L14" s="116">
        <v>-5.5567117585848074</v>
      </c>
    </row>
    <row r="15" spans="1:17" s="110" customFormat="1" ht="15" customHeight="1" x14ac:dyDescent="0.2">
      <c r="A15" s="120"/>
      <c r="B15" s="119"/>
      <c r="C15" s="258" t="s">
        <v>106</v>
      </c>
      <c r="E15" s="113">
        <v>50.1322168356104</v>
      </c>
      <c r="F15" s="115">
        <v>2275</v>
      </c>
      <c r="G15" s="114">
        <v>2389</v>
      </c>
      <c r="H15" s="114">
        <v>2434</v>
      </c>
      <c r="I15" s="114">
        <v>2454</v>
      </c>
      <c r="J15" s="140">
        <v>2361</v>
      </c>
      <c r="K15" s="114">
        <v>-86</v>
      </c>
      <c r="L15" s="116">
        <v>-3.6425243540872509</v>
      </c>
    </row>
    <row r="16" spans="1:17" s="110" customFormat="1" ht="15" customHeight="1" x14ac:dyDescent="0.2">
      <c r="A16" s="120"/>
      <c r="B16" s="119"/>
      <c r="C16" s="258" t="s">
        <v>107</v>
      </c>
      <c r="E16" s="113">
        <v>49.8677831643896</v>
      </c>
      <c r="F16" s="115">
        <v>2263</v>
      </c>
      <c r="G16" s="114">
        <v>2433</v>
      </c>
      <c r="H16" s="114">
        <v>2441</v>
      </c>
      <c r="I16" s="114">
        <v>2496</v>
      </c>
      <c r="J16" s="140">
        <v>2444</v>
      </c>
      <c r="K16" s="114">
        <v>-181</v>
      </c>
      <c r="L16" s="116">
        <v>-7.4058919803600656</v>
      </c>
    </row>
    <row r="17" spans="1:12" s="110" customFormat="1" ht="15" customHeight="1" x14ac:dyDescent="0.2">
      <c r="A17" s="120"/>
      <c r="B17" s="121" t="s">
        <v>109</v>
      </c>
      <c r="C17" s="258"/>
      <c r="E17" s="113">
        <v>52.585983127839064</v>
      </c>
      <c r="F17" s="115">
        <v>16207</v>
      </c>
      <c r="G17" s="114">
        <v>16928</v>
      </c>
      <c r="H17" s="114">
        <v>17041</v>
      </c>
      <c r="I17" s="114">
        <v>16971</v>
      </c>
      <c r="J17" s="140">
        <v>17106</v>
      </c>
      <c r="K17" s="114">
        <v>-899</v>
      </c>
      <c r="L17" s="116">
        <v>-5.2554659183912076</v>
      </c>
    </row>
    <row r="18" spans="1:12" s="110" customFormat="1" ht="15" customHeight="1" x14ac:dyDescent="0.2">
      <c r="A18" s="120"/>
      <c r="B18" s="119"/>
      <c r="C18" s="258" t="s">
        <v>106</v>
      </c>
      <c r="E18" s="113">
        <v>39.285493922379217</v>
      </c>
      <c r="F18" s="115">
        <v>6367</v>
      </c>
      <c r="G18" s="114">
        <v>6585</v>
      </c>
      <c r="H18" s="114">
        <v>6539</v>
      </c>
      <c r="I18" s="114">
        <v>6408</v>
      </c>
      <c r="J18" s="140">
        <v>6263</v>
      </c>
      <c r="K18" s="114">
        <v>104</v>
      </c>
      <c r="L18" s="116">
        <v>1.6605460641864922</v>
      </c>
    </row>
    <row r="19" spans="1:12" s="110" customFormat="1" ht="15" customHeight="1" x14ac:dyDescent="0.2">
      <c r="A19" s="120"/>
      <c r="B19" s="119"/>
      <c r="C19" s="258" t="s">
        <v>107</v>
      </c>
      <c r="E19" s="113">
        <v>60.714506077620783</v>
      </c>
      <c r="F19" s="115">
        <v>9840</v>
      </c>
      <c r="G19" s="114">
        <v>10343</v>
      </c>
      <c r="H19" s="114">
        <v>10502</v>
      </c>
      <c r="I19" s="114">
        <v>10563</v>
      </c>
      <c r="J19" s="140">
        <v>10843</v>
      </c>
      <c r="K19" s="114">
        <v>-1003</v>
      </c>
      <c r="L19" s="116">
        <v>-9.2502075071474685</v>
      </c>
    </row>
    <row r="20" spans="1:12" s="110" customFormat="1" ht="15" customHeight="1" x14ac:dyDescent="0.2">
      <c r="A20" s="120"/>
      <c r="B20" s="121" t="s">
        <v>110</v>
      </c>
      <c r="C20" s="258"/>
      <c r="E20" s="113">
        <v>17.90395846852693</v>
      </c>
      <c r="F20" s="115">
        <v>5518</v>
      </c>
      <c r="G20" s="114">
        <v>5635</v>
      </c>
      <c r="H20" s="114">
        <v>5586</v>
      </c>
      <c r="I20" s="114">
        <v>5621</v>
      </c>
      <c r="J20" s="140">
        <v>5732</v>
      </c>
      <c r="K20" s="114">
        <v>-214</v>
      </c>
      <c r="L20" s="116">
        <v>-3.7334263782274948</v>
      </c>
    </row>
    <row r="21" spans="1:12" s="110" customFormat="1" ht="15" customHeight="1" x14ac:dyDescent="0.2">
      <c r="A21" s="120"/>
      <c r="B21" s="119"/>
      <c r="C21" s="258" t="s">
        <v>106</v>
      </c>
      <c r="E21" s="113">
        <v>36.498731424429138</v>
      </c>
      <c r="F21" s="115">
        <v>2014</v>
      </c>
      <c r="G21" s="114">
        <v>2072</v>
      </c>
      <c r="H21" s="114">
        <v>2049</v>
      </c>
      <c r="I21" s="114">
        <v>2033</v>
      </c>
      <c r="J21" s="140">
        <v>2001</v>
      </c>
      <c r="K21" s="114">
        <v>13</v>
      </c>
      <c r="L21" s="116">
        <v>0.64967516241879064</v>
      </c>
    </row>
    <row r="22" spans="1:12" s="110" customFormat="1" ht="15" customHeight="1" x14ac:dyDescent="0.2">
      <c r="A22" s="120"/>
      <c r="B22" s="119"/>
      <c r="C22" s="258" t="s">
        <v>107</v>
      </c>
      <c r="E22" s="113">
        <v>63.501268575570862</v>
      </c>
      <c r="F22" s="115">
        <v>3504</v>
      </c>
      <c r="G22" s="114">
        <v>3563</v>
      </c>
      <c r="H22" s="114">
        <v>3537</v>
      </c>
      <c r="I22" s="114">
        <v>3588</v>
      </c>
      <c r="J22" s="140">
        <v>3731</v>
      </c>
      <c r="K22" s="114">
        <v>-227</v>
      </c>
      <c r="L22" s="116">
        <v>-6.0841597426963281</v>
      </c>
    </row>
    <row r="23" spans="1:12" s="110" customFormat="1" ht="15" customHeight="1" x14ac:dyDescent="0.2">
      <c r="A23" s="120"/>
      <c r="B23" s="121" t="s">
        <v>111</v>
      </c>
      <c r="C23" s="258"/>
      <c r="E23" s="113">
        <v>14.785853341985723</v>
      </c>
      <c r="F23" s="115">
        <v>4557</v>
      </c>
      <c r="G23" s="114">
        <v>4660</v>
      </c>
      <c r="H23" s="114">
        <v>4620</v>
      </c>
      <c r="I23" s="114">
        <v>4581</v>
      </c>
      <c r="J23" s="140">
        <v>4604</v>
      </c>
      <c r="K23" s="114">
        <v>-47</v>
      </c>
      <c r="L23" s="116">
        <v>-1.0208514335360557</v>
      </c>
    </row>
    <row r="24" spans="1:12" s="110" customFormat="1" ht="15" customHeight="1" x14ac:dyDescent="0.2">
      <c r="A24" s="120"/>
      <c r="B24" s="119"/>
      <c r="C24" s="258" t="s">
        <v>106</v>
      </c>
      <c r="E24" s="113">
        <v>49.023480359885887</v>
      </c>
      <c r="F24" s="115">
        <v>2234</v>
      </c>
      <c r="G24" s="114">
        <v>2262</v>
      </c>
      <c r="H24" s="114">
        <v>2254</v>
      </c>
      <c r="I24" s="114">
        <v>2251</v>
      </c>
      <c r="J24" s="140">
        <v>2222</v>
      </c>
      <c r="K24" s="114">
        <v>12</v>
      </c>
      <c r="L24" s="116">
        <v>0.54005400540054005</v>
      </c>
    </row>
    <row r="25" spans="1:12" s="110" customFormat="1" ht="15" customHeight="1" x14ac:dyDescent="0.2">
      <c r="A25" s="120"/>
      <c r="B25" s="119"/>
      <c r="C25" s="258" t="s">
        <v>107</v>
      </c>
      <c r="E25" s="113">
        <v>50.976519640114113</v>
      </c>
      <c r="F25" s="115">
        <v>2323</v>
      </c>
      <c r="G25" s="114">
        <v>2398</v>
      </c>
      <c r="H25" s="114">
        <v>2366</v>
      </c>
      <c r="I25" s="114">
        <v>2330</v>
      </c>
      <c r="J25" s="140">
        <v>2382</v>
      </c>
      <c r="K25" s="114">
        <v>-59</v>
      </c>
      <c r="L25" s="116">
        <v>-2.4769101595298069</v>
      </c>
    </row>
    <row r="26" spans="1:12" s="110" customFormat="1" ht="15" customHeight="1" x14ac:dyDescent="0.2">
      <c r="A26" s="120"/>
      <c r="C26" s="121" t="s">
        <v>187</v>
      </c>
      <c r="D26" s="110" t="s">
        <v>188</v>
      </c>
      <c r="E26" s="113">
        <v>1.2946138870863075</v>
      </c>
      <c r="F26" s="115">
        <v>399</v>
      </c>
      <c r="G26" s="114">
        <v>406</v>
      </c>
      <c r="H26" s="114">
        <v>420</v>
      </c>
      <c r="I26" s="114">
        <v>375</v>
      </c>
      <c r="J26" s="140">
        <v>366</v>
      </c>
      <c r="K26" s="114">
        <v>33</v>
      </c>
      <c r="L26" s="116">
        <v>9.0163934426229506</v>
      </c>
    </row>
    <row r="27" spans="1:12" s="110" customFormat="1" ht="15" customHeight="1" x14ac:dyDescent="0.2">
      <c r="A27" s="120"/>
      <c r="B27" s="119"/>
      <c r="D27" s="259" t="s">
        <v>106</v>
      </c>
      <c r="E27" s="113">
        <v>44.110275689223059</v>
      </c>
      <c r="F27" s="115">
        <v>176</v>
      </c>
      <c r="G27" s="114">
        <v>160</v>
      </c>
      <c r="H27" s="114">
        <v>175</v>
      </c>
      <c r="I27" s="114">
        <v>171</v>
      </c>
      <c r="J27" s="140">
        <v>170</v>
      </c>
      <c r="K27" s="114">
        <v>6</v>
      </c>
      <c r="L27" s="116">
        <v>3.5294117647058822</v>
      </c>
    </row>
    <row r="28" spans="1:12" s="110" customFormat="1" ht="15" customHeight="1" x14ac:dyDescent="0.2">
      <c r="A28" s="120"/>
      <c r="B28" s="119"/>
      <c r="D28" s="259" t="s">
        <v>107</v>
      </c>
      <c r="E28" s="113">
        <v>55.889724310776941</v>
      </c>
      <c r="F28" s="115">
        <v>223</v>
      </c>
      <c r="G28" s="114">
        <v>246</v>
      </c>
      <c r="H28" s="114">
        <v>245</v>
      </c>
      <c r="I28" s="114">
        <v>204</v>
      </c>
      <c r="J28" s="140">
        <v>196</v>
      </c>
      <c r="K28" s="114">
        <v>27</v>
      </c>
      <c r="L28" s="116">
        <v>13.775510204081632</v>
      </c>
    </row>
    <row r="29" spans="1:12" s="110" customFormat="1" ht="24" customHeight="1" x14ac:dyDescent="0.2">
      <c r="A29" s="604" t="s">
        <v>189</v>
      </c>
      <c r="B29" s="605"/>
      <c r="C29" s="605"/>
      <c r="D29" s="606"/>
      <c r="E29" s="113">
        <v>74.000648929266717</v>
      </c>
      <c r="F29" s="115">
        <v>22807</v>
      </c>
      <c r="G29" s="114">
        <v>23690</v>
      </c>
      <c r="H29" s="114">
        <v>23791</v>
      </c>
      <c r="I29" s="114">
        <v>23848</v>
      </c>
      <c r="J29" s="140">
        <v>24063</v>
      </c>
      <c r="K29" s="114">
        <v>-1256</v>
      </c>
      <c r="L29" s="116">
        <v>-5.2196317998587043</v>
      </c>
    </row>
    <row r="30" spans="1:12" s="110" customFormat="1" ht="15" customHeight="1" x14ac:dyDescent="0.2">
      <c r="A30" s="120"/>
      <c r="B30" s="119"/>
      <c r="C30" s="258" t="s">
        <v>106</v>
      </c>
      <c r="E30" s="113">
        <v>42.066032358486432</v>
      </c>
      <c r="F30" s="115">
        <v>9594</v>
      </c>
      <c r="G30" s="114">
        <v>9901</v>
      </c>
      <c r="H30" s="114">
        <v>9922</v>
      </c>
      <c r="I30" s="114">
        <v>9857</v>
      </c>
      <c r="J30" s="140">
        <v>9678</v>
      </c>
      <c r="K30" s="114">
        <v>-84</v>
      </c>
      <c r="L30" s="116">
        <v>-0.86794792312461255</v>
      </c>
    </row>
    <row r="31" spans="1:12" s="110" customFormat="1" ht="15" customHeight="1" x14ac:dyDescent="0.2">
      <c r="A31" s="120"/>
      <c r="B31" s="119"/>
      <c r="C31" s="258" t="s">
        <v>107</v>
      </c>
      <c r="E31" s="113">
        <v>57.933967641513568</v>
      </c>
      <c r="F31" s="115">
        <v>13213</v>
      </c>
      <c r="G31" s="114">
        <v>13789</v>
      </c>
      <c r="H31" s="114">
        <v>13869</v>
      </c>
      <c r="I31" s="114">
        <v>13991</v>
      </c>
      <c r="J31" s="140">
        <v>14385</v>
      </c>
      <c r="K31" s="114">
        <v>-1172</v>
      </c>
      <c r="L31" s="116">
        <v>-8.1473757386166152</v>
      </c>
    </row>
    <row r="32" spans="1:12" s="110" customFormat="1" ht="15" customHeight="1" x14ac:dyDescent="0.2">
      <c r="A32" s="120"/>
      <c r="B32" s="119" t="s">
        <v>117</v>
      </c>
      <c r="C32" s="258"/>
      <c r="E32" s="113">
        <v>25.691109669046075</v>
      </c>
      <c r="F32" s="114">
        <v>7918</v>
      </c>
      <c r="G32" s="114">
        <v>8261</v>
      </c>
      <c r="H32" s="114">
        <v>8233</v>
      </c>
      <c r="I32" s="114">
        <v>8174</v>
      </c>
      <c r="J32" s="140">
        <v>8088</v>
      </c>
      <c r="K32" s="114">
        <v>-170</v>
      </c>
      <c r="L32" s="116">
        <v>-2.1018793273986152</v>
      </c>
    </row>
    <row r="33" spans="1:12" s="110" customFormat="1" ht="15" customHeight="1" x14ac:dyDescent="0.2">
      <c r="A33" s="120"/>
      <c r="B33" s="119"/>
      <c r="C33" s="258" t="s">
        <v>106</v>
      </c>
      <c r="E33" s="113">
        <v>41.2351603940389</v>
      </c>
      <c r="F33" s="114">
        <v>3265</v>
      </c>
      <c r="G33" s="114">
        <v>3378</v>
      </c>
      <c r="H33" s="114">
        <v>3319</v>
      </c>
      <c r="I33" s="114">
        <v>3254</v>
      </c>
      <c r="J33" s="140">
        <v>3143</v>
      </c>
      <c r="K33" s="114">
        <v>122</v>
      </c>
      <c r="L33" s="116">
        <v>3.8816417435571111</v>
      </c>
    </row>
    <row r="34" spans="1:12" s="110" customFormat="1" ht="15" customHeight="1" x14ac:dyDescent="0.2">
      <c r="A34" s="120"/>
      <c r="B34" s="119"/>
      <c r="C34" s="258" t="s">
        <v>107</v>
      </c>
      <c r="E34" s="113">
        <v>58.7648396059611</v>
      </c>
      <c r="F34" s="114">
        <v>4653</v>
      </c>
      <c r="G34" s="114">
        <v>4883</v>
      </c>
      <c r="H34" s="114">
        <v>4914</v>
      </c>
      <c r="I34" s="114">
        <v>4920</v>
      </c>
      <c r="J34" s="140">
        <v>4945</v>
      </c>
      <c r="K34" s="114">
        <v>-292</v>
      </c>
      <c r="L34" s="116">
        <v>-5.9049544994944387</v>
      </c>
    </row>
    <row r="35" spans="1:12" s="110" customFormat="1" ht="24" customHeight="1" x14ac:dyDescent="0.2">
      <c r="A35" s="604" t="s">
        <v>192</v>
      </c>
      <c r="B35" s="605"/>
      <c r="C35" s="605"/>
      <c r="D35" s="606"/>
      <c r="E35" s="113">
        <v>21.761842959117455</v>
      </c>
      <c r="F35" s="114">
        <v>6707</v>
      </c>
      <c r="G35" s="114">
        <v>6965</v>
      </c>
      <c r="H35" s="114">
        <v>6962</v>
      </c>
      <c r="I35" s="114">
        <v>7054</v>
      </c>
      <c r="J35" s="114">
        <v>6876</v>
      </c>
      <c r="K35" s="318">
        <v>-169</v>
      </c>
      <c r="L35" s="319">
        <v>-2.4578243164630598</v>
      </c>
    </row>
    <row r="36" spans="1:12" s="110" customFormat="1" ht="15" customHeight="1" x14ac:dyDescent="0.2">
      <c r="A36" s="120"/>
      <c r="B36" s="119"/>
      <c r="C36" s="258" t="s">
        <v>106</v>
      </c>
      <c r="E36" s="113">
        <v>45.802892500372742</v>
      </c>
      <c r="F36" s="114">
        <v>3072</v>
      </c>
      <c r="G36" s="114">
        <v>3150</v>
      </c>
      <c r="H36" s="114">
        <v>3130</v>
      </c>
      <c r="I36" s="114">
        <v>3161</v>
      </c>
      <c r="J36" s="114">
        <v>3018</v>
      </c>
      <c r="K36" s="318">
        <v>54</v>
      </c>
      <c r="L36" s="116">
        <v>1.7892644135188867</v>
      </c>
    </row>
    <row r="37" spans="1:12" s="110" customFormat="1" ht="15" customHeight="1" x14ac:dyDescent="0.2">
      <c r="A37" s="120"/>
      <c r="B37" s="119"/>
      <c r="C37" s="258" t="s">
        <v>107</v>
      </c>
      <c r="E37" s="113">
        <v>54.197107499627258</v>
      </c>
      <c r="F37" s="114">
        <v>3635</v>
      </c>
      <c r="G37" s="114">
        <v>3815</v>
      </c>
      <c r="H37" s="114">
        <v>3832</v>
      </c>
      <c r="I37" s="114">
        <v>3893</v>
      </c>
      <c r="J37" s="140">
        <v>3858</v>
      </c>
      <c r="K37" s="114">
        <v>-223</v>
      </c>
      <c r="L37" s="116">
        <v>-5.7801969932607573</v>
      </c>
    </row>
    <row r="38" spans="1:12" s="110" customFormat="1" ht="15" customHeight="1" x14ac:dyDescent="0.2">
      <c r="A38" s="120"/>
      <c r="B38" s="119" t="s">
        <v>328</v>
      </c>
      <c r="C38" s="258"/>
      <c r="E38" s="113">
        <v>46.791044776119406</v>
      </c>
      <c r="F38" s="114">
        <v>14421</v>
      </c>
      <c r="G38" s="114">
        <v>14808</v>
      </c>
      <c r="H38" s="114">
        <v>14803</v>
      </c>
      <c r="I38" s="114">
        <v>14720</v>
      </c>
      <c r="J38" s="140">
        <v>14899</v>
      </c>
      <c r="K38" s="114">
        <v>-478</v>
      </c>
      <c r="L38" s="116">
        <v>-3.208269011343043</v>
      </c>
    </row>
    <row r="39" spans="1:12" s="110" customFormat="1" ht="15" customHeight="1" x14ac:dyDescent="0.2">
      <c r="A39" s="120"/>
      <c r="B39" s="119"/>
      <c r="C39" s="258" t="s">
        <v>106</v>
      </c>
      <c r="E39" s="113">
        <v>41.67533458151307</v>
      </c>
      <c r="F39" s="115">
        <v>6010</v>
      </c>
      <c r="G39" s="114">
        <v>6182</v>
      </c>
      <c r="H39" s="114">
        <v>6166</v>
      </c>
      <c r="I39" s="114">
        <v>6062</v>
      </c>
      <c r="J39" s="140">
        <v>5980</v>
      </c>
      <c r="K39" s="114">
        <v>30</v>
      </c>
      <c r="L39" s="116">
        <v>0.50167224080267558</v>
      </c>
    </row>
    <row r="40" spans="1:12" s="110" customFormat="1" ht="15" customHeight="1" x14ac:dyDescent="0.2">
      <c r="A40" s="120"/>
      <c r="B40" s="119"/>
      <c r="C40" s="258" t="s">
        <v>107</v>
      </c>
      <c r="E40" s="113">
        <v>58.32466541848693</v>
      </c>
      <c r="F40" s="115">
        <v>8411</v>
      </c>
      <c r="G40" s="114">
        <v>8626</v>
      </c>
      <c r="H40" s="114">
        <v>8637</v>
      </c>
      <c r="I40" s="114">
        <v>8658</v>
      </c>
      <c r="J40" s="140">
        <v>8919</v>
      </c>
      <c r="K40" s="114">
        <v>-508</v>
      </c>
      <c r="L40" s="116">
        <v>-5.6957057966139706</v>
      </c>
    </row>
    <row r="41" spans="1:12" s="110" customFormat="1" ht="15" customHeight="1" x14ac:dyDescent="0.2">
      <c r="A41" s="120"/>
      <c r="B41" s="320" t="s">
        <v>516</v>
      </c>
      <c r="C41" s="258"/>
      <c r="E41" s="113">
        <v>7.3361453601557427</v>
      </c>
      <c r="F41" s="115">
        <v>2261</v>
      </c>
      <c r="G41" s="114">
        <v>2295</v>
      </c>
      <c r="H41" s="114">
        <v>2284</v>
      </c>
      <c r="I41" s="114">
        <v>2269</v>
      </c>
      <c r="J41" s="140">
        <v>2230</v>
      </c>
      <c r="K41" s="114">
        <v>31</v>
      </c>
      <c r="L41" s="116">
        <v>1.3901345291479821</v>
      </c>
    </row>
    <row r="42" spans="1:12" s="110" customFormat="1" ht="15" customHeight="1" x14ac:dyDescent="0.2">
      <c r="A42" s="120"/>
      <c r="B42" s="119"/>
      <c r="C42" s="268" t="s">
        <v>106</v>
      </c>
      <c r="D42" s="182"/>
      <c r="E42" s="113">
        <v>44.316674038036268</v>
      </c>
      <c r="F42" s="115">
        <v>1002</v>
      </c>
      <c r="G42" s="114">
        <v>1027</v>
      </c>
      <c r="H42" s="114">
        <v>1019</v>
      </c>
      <c r="I42" s="114">
        <v>999</v>
      </c>
      <c r="J42" s="140">
        <v>976</v>
      </c>
      <c r="K42" s="114">
        <v>26</v>
      </c>
      <c r="L42" s="116">
        <v>2.6639344262295084</v>
      </c>
    </row>
    <row r="43" spans="1:12" s="110" customFormat="1" ht="15" customHeight="1" x14ac:dyDescent="0.2">
      <c r="A43" s="120"/>
      <c r="B43" s="119"/>
      <c r="C43" s="268" t="s">
        <v>107</v>
      </c>
      <c r="D43" s="182"/>
      <c r="E43" s="113">
        <v>55.683325961963732</v>
      </c>
      <c r="F43" s="115">
        <v>1259</v>
      </c>
      <c r="G43" s="114">
        <v>1268</v>
      </c>
      <c r="H43" s="114">
        <v>1265</v>
      </c>
      <c r="I43" s="114">
        <v>1270</v>
      </c>
      <c r="J43" s="140">
        <v>1254</v>
      </c>
      <c r="K43" s="114">
        <v>5</v>
      </c>
      <c r="L43" s="116">
        <v>0.39872408293460926</v>
      </c>
    </row>
    <row r="44" spans="1:12" s="110" customFormat="1" ht="15" customHeight="1" x14ac:dyDescent="0.2">
      <c r="A44" s="120"/>
      <c r="B44" s="119" t="s">
        <v>205</v>
      </c>
      <c r="C44" s="268"/>
      <c r="D44" s="182"/>
      <c r="E44" s="113">
        <v>24.110966904607398</v>
      </c>
      <c r="F44" s="115">
        <v>7431</v>
      </c>
      <c r="G44" s="114">
        <v>7977</v>
      </c>
      <c r="H44" s="114">
        <v>8073</v>
      </c>
      <c r="I44" s="114">
        <v>8080</v>
      </c>
      <c r="J44" s="140">
        <v>8242</v>
      </c>
      <c r="K44" s="114">
        <v>-811</v>
      </c>
      <c r="L44" s="116">
        <v>-9.8398446978888625</v>
      </c>
    </row>
    <row r="45" spans="1:12" s="110" customFormat="1" ht="15" customHeight="1" x14ac:dyDescent="0.2">
      <c r="A45" s="120"/>
      <c r="B45" s="119"/>
      <c r="C45" s="268" t="s">
        <v>106</v>
      </c>
      <c r="D45" s="182"/>
      <c r="E45" s="113">
        <v>37.760732068362266</v>
      </c>
      <c r="F45" s="115">
        <v>2806</v>
      </c>
      <c r="G45" s="114">
        <v>2949</v>
      </c>
      <c r="H45" s="114">
        <v>2961</v>
      </c>
      <c r="I45" s="114">
        <v>2924</v>
      </c>
      <c r="J45" s="140">
        <v>2873</v>
      </c>
      <c r="K45" s="114">
        <v>-67</v>
      </c>
      <c r="L45" s="116">
        <v>-2.332057083188305</v>
      </c>
    </row>
    <row r="46" spans="1:12" s="110" customFormat="1" ht="15" customHeight="1" x14ac:dyDescent="0.2">
      <c r="A46" s="123"/>
      <c r="B46" s="124"/>
      <c r="C46" s="260" t="s">
        <v>107</v>
      </c>
      <c r="D46" s="261"/>
      <c r="E46" s="125">
        <v>62.239267931637734</v>
      </c>
      <c r="F46" s="143">
        <v>4625</v>
      </c>
      <c r="G46" s="144">
        <v>5028</v>
      </c>
      <c r="H46" s="144">
        <v>5112</v>
      </c>
      <c r="I46" s="144">
        <v>5156</v>
      </c>
      <c r="J46" s="145">
        <v>5369</v>
      </c>
      <c r="K46" s="144">
        <v>-744</v>
      </c>
      <c r="L46" s="146">
        <v>-13.857329111566401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30820</v>
      </c>
      <c r="E11" s="114">
        <v>32045</v>
      </c>
      <c r="F11" s="114">
        <v>32122</v>
      </c>
      <c r="G11" s="114">
        <v>32123</v>
      </c>
      <c r="H11" s="140">
        <v>32247</v>
      </c>
      <c r="I11" s="115">
        <v>-1427</v>
      </c>
      <c r="J11" s="116">
        <v>-4.425217849722455</v>
      </c>
    </row>
    <row r="12" spans="1:15" s="110" customFormat="1" ht="24.95" customHeight="1" x14ac:dyDescent="0.2">
      <c r="A12" s="193" t="s">
        <v>132</v>
      </c>
      <c r="B12" s="194" t="s">
        <v>133</v>
      </c>
      <c r="C12" s="113">
        <v>0.33095392602206358</v>
      </c>
      <c r="D12" s="115">
        <v>102</v>
      </c>
      <c r="E12" s="114">
        <v>114</v>
      </c>
      <c r="F12" s="114">
        <v>124</v>
      </c>
      <c r="G12" s="114">
        <v>115</v>
      </c>
      <c r="H12" s="140">
        <v>115</v>
      </c>
      <c r="I12" s="115">
        <v>-13</v>
      </c>
      <c r="J12" s="116">
        <v>-11.304347826086957</v>
      </c>
    </row>
    <row r="13" spans="1:15" s="110" customFormat="1" ht="24.95" customHeight="1" x14ac:dyDescent="0.2">
      <c r="A13" s="193" t="s">
        <v>134</v>
      </c>
      <c r="B13" s="199" t="s">
        <v>214</v>
      </c>
      <c r="C13" s="113">
        <v>0.53536664503569109</v>
      </c>
      <c r="D13" s="115">
        <v>165</v>
      </c>
      <c r="E13" s="114">
        <v>159</v>
      </c>
      <c r="F13" s="114">
        <v>161</v>
      </c>
      <c r="G13" s="114">
        <v>165</v>
      </c>
      <c r="H13" s="140">
        <v>165</v>
      </c>
      <c r="I13" s="115">
        <v>0</v>
      </c>
      <c r="J13" s="116">
        <v>0</v>
      </c>
    </row>
    <row r="14" spans="1:15" s="287" customFormat="1" ht="24.95" customHeight="1" x14ac:dyDescent="0.2">
      <c r="A14" s="193" t="s">
        <v>215</v>
      </c>
      <c r="B14" s="199" t="s">
        <v>137</v>
      </c>
      <c r="C14" s="113">
        <v>6.2913692407527577</v>
      </c>
      <c r="D14" s="115">
        <v>1939</v>
      </c>
      <c r="E14" s="114">
        <v>2030</v>
      </c>
      <c r="F14" s="114">
        <v>2076</v>
      </c>
      <c r="G14" s="114">
        <v>2120</v>
      </c>
      <c r="H14" s="140">
        <v>2118</v>
      </c>
      <c r="I14" s="115">
        <v>-179</v>
      </c>
      <c r="J14" s="116">
        <v>-8.4513692162417371</v>
      </c>
      <c r="K14" s="110"/>
      <c r="L14" s="110"/>
      <c r="M14" s="110"/>
      <c r="N14" s="110"/>
      <c r="O14" s="110"/>
    </row>
    <row r="15" spans="1:15" s="110" customFormat="1" ht="24.95" customHeight="1" x14ac:dyDescent="0.2">
      <c r="A15" s="193" t="s">
        <v>216</v>
      </c>
      <c r="B15" s="199" t="s">
        <v>217</v>
      </c>
      <c r="C15" s="113">
        <v>2.2160934458144061</v>
      </c>
      <c r="D15" s="115">
        <v>683</v>
      </c>
      <c r="E15" s="114">
        <v>718</v>
      </c>
      <c r="F15" s="114">
        <v>716</v>
      </c>
      <c r="G15" s="114">
        <v>728</v>
      </c>
      <c r="H15" s="140">
        <v>712</v>
      </c>
      <c r="I15" s="115">
        <v>-29</v>
      </c>
      <c r="J15" s="116">
        <v>-4.0730337078651688</v>
      </c>
    </row>
    <row r="16" spans="1:15" s="287" customFormat="1" ht="24.95" customHeight="1" x14ac:dyDescent="0.2">
      <c r="A16" s="193" t="s">
        <v>218</v>
      </c>
      <c r="B16" s="199" t="s">
        <v>141</v>
      </c>
      <c r="C16" s="113">
        <v>3.4587929915639197</v>
      </c>
      <c r="D16" s="115">
        <v>1066</v>
      </c>
      <c r="E16" s="114">
        <v>1107</v>
      </c>
      <c r="F16" s="114">
        <v>1160</v>
      </c>
      <c r="G16" s="114">
        <v>1188</v>
      </c>
      <c r="H16" s="140">
        <v>1206</v>
      </c>
      <c r="I16" s="115">
        <v>-140</v>
      </c>
      <c r="J16" s="116">
        <v>-11.608623548922056</v>
      </c>
      <c r="K16" s="110"/>
      <c r="L16" s="110"/>
      <c r="M16" s="110"/>
      <c r="N16" s="110"/>
      <c r="O16" s="110"/>
    </row>
    <row r="17" spans="1:15" s="110" customFormat="1" ht="24.95" customHeight="1" x14ac:dyDescent="0.2">
      <c r="A17" s="193" t="s">
        <v>142</v>
      </c>
      <c r="B17" s="199" t="s">
        <v>220</v>
      </c>
      <c r="C17" s="113">
        <v>0.61648280337443218</v>
      </c>
      <c r="D17" s="115">
        <v>190</v>
      </c>
      <c r="E17" s="114">
        <v>205</v>
      </c>
      <c r="F17" s="114">
        <v>200</v>
      </c>
      <c r="G17" s="114">
        <v>204</v>
      </c>
      <c r="H17" s="140">
        <v>200</v>
      </c>
      <c r="I17" s="115">
        <v>-10</v>
      </c>
      <c r="J17" s="116">
        <v>-5</v>
      </c>
    </row>
    <row r="18" spans="1:15" s="287" customFormat="1" ht="24.95" customHeight="1" x14ac:dyDescent="0.2">
      <c r="A18" s="201" t="s">
        <v>144</v>
      </c>
      <c r="B18" s="202" t="s">
        <v>145</v>
      </c>
      <c r="C18" s="113">
        <v>3.9422452952628162</v>
      </c>
      <c r="D18" s="115">
        <v>1215</v>
      </c>
      <c r="E18" s="114">
        <v>1230</v>
      </c>
      <c r="F18" s="114">
        <v>1231</v>
      </c>
      <c r="G18" s="114">
        <v>1197</v>
      </c>
      <c r="H18" s="140">
        <v>1197</v>
      </c>
      <c r="I18" s="115">
        <v>18</v>
      </c>
      <c r="J18" s="116">
        <v>1.5037593984962405</v>
      </c>
      <c r="K18" s="110"/>
      <c r="L18" s="110"/>
      <c r="M18" s="110"/>
      <c r="N18" s="110"/>
      <c r="O18" s="110"/>
    </row>
    <row r="19" spans="1:15" s="110" customFormat="1" ht="24.95" customHeight="1" x14ac:dyDescent="0.2">
      <c r="A19" s="193" t="s">
        <v>146</v>
      </c>
      <c r="B19" s="199" t="s">
        <v>147</v>
      </c>
      <c r="C19" s="113">
        <v>18.157040882543804</v>
      </c>
      <c r="D19" s="115">
        <v>5596</v>
      </c>
      <c r="E19" s="114">
        <v>5798</v>
      </c>
      <c r="F19" s="114">
        <v>5630</v>
      </c>
      <c r="G19" s="114">
        <v>5691</v>
      </c>
      <c r="H19" s="140">
        <v>6165</v>
      </c>
      <c r="I19" s="115">
        <v>-569</v>
      </c>
      <c r="J19" s="116">
        <v>-9.2295214922952145</v>
      </c>
    </row>
    <row r="20" spans="1:15" s="287" customFormat="1" ht="24.95" customHeight="1" x14ac:dyDescent="0.2">
      <c r="A20" s="193" t="s">
        <v>148</v>
      </c>
      <c r="B20" s="199" t="s">
        <v>149</v>
      </c>
      <c r="C20" s="113">
        <v>3.9876703439325114</v>
      </c>
      <c r="D20" s="115">
        <v>1229</v>
      </c>
      <c r="E20" s="114">
        <v>1308</v>
      </c>
      <c r="F20" s="114">
        <v>1321</v>
      </c>
      <c r="G20" s="114">
        <v>1337</v>
      </c>
      <c r="H20" s="140">
        <v>1301</v>
      </c>
      <c r="I20" s="115">
        <v>-72</v>
      </c>
      <c r="J20" s="116">
        <v>-5.534204458109147</v>
      </c>
      <c r="K20" s="110"/>
      <c r="L20" s="110"/>
      <c r="M20" s="110"/>
      <c r="N20" s="110"/>
      <c r="O20" s="110"/>
    </row>
    <row r="21" spans="1:15" s="110" customFormat="1" ht="24.95" customHeight="1" x14ac:dyDescent="0.2">
      <c r="A21" s="201" t="s">
        <v>150</v>
      </c>
      <c r="B21" s="202" t="s">
        <v>151</v>
      </c>
      <c r="C21" s="113">
        <v>6.6417910447761193</v>
      </c>
      <c r="D21" s="115">
        <v>2047</v>
      </c>
      <c r="E21" s="114">
        <v>2341</v>
      </c>
      <c r="F21" s="114">
        <v>2447</v>
      </c>
      <c r="G21" s="114">
        <v>2452</v>
      </c>
      <c r="H21" s="140">
        <v>2243</v>
      </c>
      <c r="I21" s="115">
        <v>-196</v>
      </c>
      <c r="J21" s="116">
        <v>-8.7382969237628174</v>
      </c>
    </row>
    <row r="22" spans="1:15" s="110" customFormat="1" ht="24.95" customHeight="1" x14ac:dyDescent="0.2">
      <c r="A22" s="201" t="s">
        <v>152</v>
      </c>
      <c r="B22" s="199" t="s">
        <v>153</v>
      </c>
      <c r="C22" s="113">
        <v>1.8526930564568462</v>
      </c>
      <c r="D22" s="115">
        <v>571</v>
      </c>
      <c r="E22" s="114">
        <v>598</v>
      </c>
      <c r="F22" s="114">
        <v>600</v>
      </c>
      <c r="G22" s="114">
        <v>613</v>
      </c>
      <c r="H22" s="140">
        <v>613</v>
      </c>
      <c r="I22" s="115">
        <v>-42</v>
      </c>
      <c r="J22" s="116">
        <v>-6.8515497553017948</v>
      </c>
    </row>
    <row r="23" spans="1:15" s="110" customFormat="1" ht="24.95" customHeight="1" x14ac:dyDescent="0.2">
      <c r="A23" s="193" t="s">
        <v>154</v>
      </c>
      <c r="B23" s="199" t="s">
        <v>155</v>
      </c>
      <c r="C23" s="113">
        <v>0.87280986372485403</v>
      </c>
      <c r="D23" s="115">
        <v>269</v>
      </c>
      <c r="E23" s="114">
        <v>268</v>
      </c>
      <c r="F23" s="114">
        <v>269</v>
      </c>
      <c r="G23" s="114">
        <v>271</v>
      </c>
      <c r="H23" s="140">
        <v>287</v>
      </c>
      <c r="I23" s="115">
        <v>-18</v>
      </c>
      <c r="J23" s="116">
        <v>-6.2717770034843205</v>
      </c>
    </row>
    <row r="24" spans="1:15" s="110" customFormat="1" ht="24.95" customHeight="1" x14ac:dyDescent="0.2">
      <c r="A24" s="193" t="s">
        <v>156</v>
      </c>
      <c r="B24" s="199" t="s">
        <v>221</v>
      </c>
      <c r="C24" s="113">
        <v>10.025957170668397</v>
      </c>
      <c r="D24" s="115">
        <v>3090</v>
      </c>
      <c r="E24" s="114">
        <v>3128</v>
      </c>
      <c r="F24" s="114">
        <v>3087</v>
      </c>
      <c r="G24" s="114">
        <v>3114</v>
      </c>
      <c r="H24" s="140">
        <v>3072</v>
      </c>
      <c r="I24" s="115">
        <v>18</v>
      </c>
      <c r="J24" s="116">
        <v>0.5859375</v>
      </c>
    </row>
    <row r="25" spans="1:15" s="110" customFormat="1" ht="24.95" customHeight="1" x14ac:dyDescent="0.2">
      <c r="A25" s="193" t="s">
        <v>222</v>
      </c>
      <c r="B25" s="204" t="s">
        <v>159</v>
      </c>
      <c r="C25" s="113">
        <v>24.954574951330304</v>
      </c>
      <c r="D25" s="115">
        <v>7691</v>
      </c>
      <c r="E25" s="114">
        <v>7988</v>
      </c>
      <c r="F25" s="114">
        <v>8097</v>
      </c>
      <c r="G25" s="114">
        <v>8043</v>
      </c>
      <c r="H25" s="140">
        <v>8013</v>
      </c>
      <c r="I25" s="115">
        <v>-322</v>
      </c>
      <c r="J25" s="116">
        <v>-4.0184699862723079</v>
      </c>
    </row>
    <row r="26" spans="1:15" s="110" customFormat="1" ht="24.95" customHeight="1" x14ac:dyDescent="0.2">
      <c r="A26" s="201">
        <v>782.78300000000002</v>
      </c>
      <c r="B26" s="203" t="s">
        <v>160</v>
      </c>
      <c r="C26" s="113">
        <v>0.75275794938351714</v>
      </c>
      <c r="D26" s="115">
        <v>232</v>
      </c>
      <c r="E26" s="114">
        <v>252</v>
      </c>
      <c r="F26" s="114">
        <v>243</v>
      </c>
      <c r="G26" s="114">
        <v>206</v>
      </c>
      <c r="H26" s="140">
        <v>212</v>
      </c>
      <c r="I26" s="115">
        <v>20</v>
      </c>
      <c r="J26" s="116">
        <v>9.433962264150944</v>
      </c>
    </row>
    <row r="27" spans="1:15" s="110" customFormat="1" ht="24.95" customHeight="1" x14ac:dyDescent="0.2">
      <c r="A27" s="193" t="s">
        <v>161</v>
      </c>
      <c r="B27" s="199" t="s">
        <v>162</v>
      </c>
      <c r="C27" s="113">
        <v>1.4438676184295911</v>
      </c>
      <c r="D27" s="115">
        <v>445</v>
      </c>
      <c r="E27" s="114">
        <v>464</v>
      </c>
      <c r="F27" s="114">
        <v>474</v>
      </c>
      <c r="G27" s="114">
        <v>454</v>
      </c>
      <c r="H27" s="140">
        <v>455</v>
      </c>
      <c r="I27" s="115">
        <v>-10</v>
      </c>
      <c r="J27" s="116">
        <v>-2.197802197802198</v>
      </c>
    </row>
    <row r="28" spans="1:15" s="110" customFormat="1" ht="24.95" customHeight="1" x14ac:dyDescent="0.2">
      <c r="A28" s="193" t="s">
        <v>163</v>
      </c>
      <c r="B28" s="199" t="s">
        <v>164</v>
      </c>
      <c r="C28" s="113">
        <v>1.7748215444516549</v>
      </c>
      <c r="D28" s="115">
        <v>547</v>
      </c>
      <c r="E28" s="114">
        <v>554</v>
      </c>
      <c r="F28" s="114">
        <v>547</v>
      </c>
      <c r="G28" s="114">
        <v>550</v>
      </c>
      <c r="H28" s="140">
        <v>537</v>
      </c>
      <c r="I28" s="115">
        <v>10</v>
      </c>
      <c r="J28" s="116">
        <v>1.8621973929236499</v>
      </c>
    </row>
    <row r="29" spans="1:15" s="110" customFormat="1" ht="24.95" customHeight="1" x14ac:dyDescent="0.2">
      <c r="A29" s="193">
        <v>86</v>
      </c>
      <c r="B29" s="199" t="s">
        <v>165</v>
      </c>
      <c r="C29" s="113">
        <v>4.9351070733290072</v>
      </c>
      <c r="D29" s="115">
        <v>1521</v>
      </c>
      <c r="E29" s="114">
        <v>1515</v>
      </c>
      <c r="F29" s="114">
        <v>1526</v>
      </c>
      <c r="G29" s="114">
        <v>1528</v>
      </c>
      <c r="H29" s="140">
        <v>1519</v>
      </c>
      <c r="I29" s="115">
        <v>2</v>
      </c>
      <c r="J29" s="116">
        <v>0.1316655694535879</v>
      </c>
    </row>
    <row r="30" spans="1:15" s="110" customFormat="1" ht="24.95" customHeight="1" x14ac:dyDescent="0.2">
      <c r="A30" s="193">
        <v>87.88</v>
      </c>
      <c r="B30" s="204" t="s">
        <v>166</v>
      </c>
      <c r="C30" s="113">
        <v>3.1083711875405582</v>
      </c>
      <c r="D30" s="115">
        <v>958</v>
      </c>
      <c r="E30" s="114">
        <v>958</v>
      </c>
      <c r="F30" s="114">
        <v>941</v>
      </c>
      <c r="G30" s="114">
        <v>960</v>
      </c>
      <c r="H30" s="140">
        <v>935</v>
      </c>
      <c r="I30" s="115">
        <v>23</v>
      </c>
      <c r="J30" s="116">
        <v>2.4598930481283423</v>
      </c>
    </row>
    <row r="31" spans="1:15" s="110" customFormat="1" ht="24.95" customHeight="1" x14ac:dyDescent="0.2">
      <c r="A31" s="193" t="s">
        <v>167</v>
      </c>
      <c r="B31" s="199" t="s">
        <v>168</v>
      </c>
      <c r="C31" s="113">
        <v>10.376378974691759</v>
      </c>
      <c r="D31" s="115">
        <v>3198</v>
      </c>
      <c r="E31" s="114">
        <v>3335</v>
      </c>
      <c r="F31" s="114">
        <v>3344</v>
      </c>
      <c r="G31" s="114">
        <v>3305</v>
      </c>
      <c r="H31" s="140">
        <v>3297</v>
      </c>
      <c r="I31" s="115">
        <v>-99</v>
      </c>
      <c r="J31" s="116">
        <v>-3.002729754322111</v>
      </c>
    </row>
    <row r="32" spans="1:15" s="110" customFormat="1" ht="24.95" customHeight="1" x14ac:dyDescent="0.2">
      <c r="A32" s="193"/>
      <c r="B32" s="204" t="s">
        <v>169</v>
      </c>
      <c r="C32" s="113">
        <v>1.6223231667748216E-2</v>
      </c>
      <c r="D32" s="115">
        <v>5</v>
      </c>
      <c r="E32" s="114">
        <v>5</v>
      </c>
      <c r="F32" s="114">
        <v>4</v>
      </c>
      <c r="G32" s="114" t="s">
        <v>513</v>
      </c>
      <c r="H32" s="140">
        <v>3</v>
      </c>
      <c r="I32" s="115">
        <v>2</v>
      </c>
      <c r="J32" s="116">
        <v>66.666666666666671</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0.33095392602206358</v>
      </c>
      <c r="D34" s="115">
        <v>102</v>
      </c>
      <c r="E34" s="114">
        <v>114</v>
      </c>
      <c r="F34" s="114">
        <v>124</v>
      </c>
      <c r="G34" s="114">
        <v>115</v>
      </c>
      <c r="H34" s="140">
        <v>115</v>
      </c>
      <c r="I34" s="115">
        <v>-13</v>
      </c>
      <c r="J34" s="116">
        <v>-11.304347826086957</v>
      </c>
    </row>
    <row r="35" spans="1:10" s="110" customFormat="1" ht="24.95" customHeight="1" x14ac:dyDescent="0.2">
      <c r="A35" s="292" t="s">
        <v>171</v>
      </c>
      <c r="B35" s="293" t="s">
        <v>172</v>
      </c>
      <c r="C35" s="113">
        <v>10.768981181051265</v>
      </c>
      <c r="D35" s="115">
        <v>3319</v>
      </c>
      <c r="E35" s="114">
        <v>3419</v>
      </c>
      <c r="F35" s="114">
        <v>3468</v>
      </c>
      <c r="G35" s="114">
        <v>3482</v>
      </c>
      <c r="H35" s="140">
        <v>3480</v>
      </c>
      <c r="I35" s="115">
        <v>-161</v>
      </c>
      <c r="J35" s="116">
        <v>-4.6264367816091951</v>
      </c>
    </row>
    <row r="36" spans="1:10" s="110" customFormat="1" ht="24.95" customHeight="1" x14ac:dyDescent="0.2">
      <c r="A36" s="294" t="s">
        <v>173</v>
      </c>
      <c r="B36" s="295" t="s">
        <v>174</v>
      </c>
      <c r="C36" s="125">
        <v>88.883841661258927</v>
      </c>
      <c r="D36" s="143">
        <v>27394</v>
      </c>
      <c r="E36" s="144">
        <v>28507</v>
      </c>
      <c r="F36" s="144">
        <v>28526</v>
      </c>
      <c r="G36" s="144">
        <v>28524</v>
      </c>
      <c r="H36" s="145">
        <v>28649</v>
      </c>
      <c r="I36" s="143">
        <v>-1255</v>
      </c>
      <c r="J36" s="146">
        <v>-4.3806066529372751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30820</v>
      </c>
      <c r="F11" s="264">
        <v>32045</v>
      </c>
      <c r="G11" s="264">
        <v>32122</v>
      </c>
      <c r="H11" s="264">
        <v>32123</v>
      </c>
      <c r="I11" s="265">
        <v>32247</v>
      </c>
      <c r="J11" s="263">
        <v>-1427</v>
      </c>
      <c r="K11" s="266">
        <v>-4.425217849722455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44.954574951330308</v>
      </c>
      <c r="E13" s="115">
        <v>13855</v>
      </c>
      <c r="F13" s="114">
        <v>14381</v>
      </c>
      <c r="G13" s="114">
        <v>14454</v>
      </c>
      <c r="H13" s="114">
        <v>14432</v>
      </c>
      <c r="I13" s="140">
        <v>14809</v>
      </c>
      <c r="J13" s="115">
        <v>-954</v>
      </c>
      <c r="K13" s="116">
        <v>-6.4420284961847525</v>
      </c>
    </row>
    <row r="14" spans="1:15" ht="15.95" customHeight="1" x14ac:dyDescent="0.2">
      <c r="A14" s="306" t="s">
        <v>230</v>
      </c>
      <c r="B14" s="307"/>
      <c r="C14" s="308"/>
      <c r="D14" s="113">
        <v>44.289422452952628</v>
      </c>
      <c r="E14" s="115">
        <v>13650</v>
      </c>
      <c r="F14" s="114">
        <v>14214</v>
      </c>
      <c r="G14" s="114">
        <v>14242</v>
      </c>
      <c r="H14" s="114">
        <v>14307</v>
      </c>
      <c r="I14" s="140">
        <v>14107</v>
      </c>
      <c r="J14" s="115">
        <v>-457</v>
      </c>
      <c r="K14" s="116">
        <v>-3.2395264762174807</v>
      </c>
    </row>
    <row r="15" spans="1:15" ht="15.95" customHeight="1" x14ac:dyDescent="0.2">
      <c r="A15" s="306" t="s">
        <v>231</v>
      </c>
      <c r="B15" s="307"/>
      <c r="C15" s="308"/>
      <c r="D15" s="113">
        <v>5.4510058403634005</v>
      </c>
      <c r="E15" s="115">
        <v>1680</v>
      </c>
      <c r="F15" s="114">
        <v>1756</v>
      </c>
      <c r="G15" s="114">
        <v>1746</v>
      </c>
      <c r="H15" s="114">
        <v>1705</v>
      </c>
      <c r="I15" s="140">
        <v>1700</v>
      </c>
      <c r="J15" s="115">
        <v>-20</v>
      </c>
      <c r="K15" s="116">
        <v>-1.1764705882352942</v>
      </c>
    </row>
    <row r="16" spans="1:15" ht="15.95" customHeight="1" x14ac:dyDescent="0.2">
      <c r="A16" s="306" t="s">
        <v>232</v>
      </c>
      <c r="B16" s="307"/>
      <c r="C16" s="308"/>
      <c r="D16" s="113">
        <v>2.1836469824789098</v>
      </c>
      <c r="E16" s="115">
        <v>673</v>
      </c>
      <c r="F16" s="114">
        <v>698</v>
      </c>
      <c r="G16" s="114">
        <v>697</v>
      </c>
      <c r="H16" s="114">
        <v>691</v>
      </c>
      <c r="I16" s="140">
        <v>666</v>
      </c>
      <c r="J16" s="115">
        <v>7</v>
      </c>
      <c r="K16" s="116">
        <v>1.0510510510510511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0.29526281635301754</v>
      </c>
      <c r="E18" s="115">
        <v>91</v>
      </c>
      <c r="F18" s="114">
        <v>95</v>
      </c>
      <c r="G18" s="114">
        <v>109</v>
      </c>
      <c r="H18" s="114">
        <v>102</v>
      </c>
      <c r="I18" s="140">
        <v>99</v>
      </c>
      <c r="J18" s="115">
        <v>-8</v>
      </c>
      <c r="K18" s="116">
        <v>-8.0808080808080813</v>
      </c>
    </row>
    <row r="19" spans="1:11" ht="14.1" customHeight="1" x14ac:dyDescent="0.2">
      <c r="A19" s="306" t="s">
        <v>235</v>
      </c>
      <c r="B19" s="307" t="s">
        <v>236</v>
      </c>
      <c r="C19" s="308"/>
      <c r="D19" s="113">
        <v>9.0850097339390007E-2</v>
      </c>
      <c r="E19" s="115">
        <v>28</v>
      </c>
      <c r="F19" s="114">
        <v>29</v>
      </c>
      <c r="G19" s="114">
        <v>34</v>
      </c>
      <c r="H19" s="114">
        <v>35</v>
      </c>
      <c r="I19" s="140">
        <v>38</v>
      </c>
      <c r="J19" s="115">
        <v>-10</v>
      </c>
      <c r="K19" s="116">
        <v>-26.315789473684209</v>
      </c>
    </row>
    <row r="20" spans="1:11" ht="14.1" customHeight="1" x14ac:dyDescent="0.2">
      <c r="A20" s="306">
        <v>12</v>
      </c>
      <c r="B20" s="307" t="s">
        <v>237</v>
      </c>
      <c r="C20" s="308"/>
      <c r="D20" s="113">
        <v>0.86956521739130432</v>
      </c>
      <c r="E20" s="115">
        <v>268</v>
      </c>
      <c r="F20" s="114">
        <v>259</v>
      </c>
      <c r="G20" s="114">
        <v>270</v>
      </c>
      <c r="H20" s="114">
        <v>261</v>
      </c>
      <c r="I20" s="140">
        <v>238</v>
      </c>
      <c r="J20" s="115">
        <v>30</v>
      </c>
      <c r="K20" s="116">
        <v>12.605042016806722</v>
      </c>
    </row>
    <row r="21" spans="1:11" ht="14.1" customHeight="1" x14ac:dyDescent="0.2">
      <c r="A21" s="306">
        <v>21</v>
      </c>
      <c r="B21" s="307" t="s">
        <v>238</v>
      </c>
      <c r="C21" s="308"/>
      <c r="D21" s="113">
        <v>6.4892926670992862E-2</v>
      </c>
      <c r="E21" s="115">
        <v>20</v>
      </c>
      <c r="F21" s="114">
        <v>22</v>
      </c>
      <c r="G21" s="114">
        <v>16</v>
      </c>
      <c r="H21" s="114" t="s">
        <v>513</v>
      </c>
      <c r="I21" s="140">
        <v>11</v>
      </c>
      <c r="J21" s="115">
        <v>9</v>
      </c>
      <c r="K21" s="116">
        <v>81.818181818181813</v>
      </c>
    </row>
    <row r="22" spans="1:11" ht="14.1" customHeight="1" x14ac:dyDescent="0.2">
      <c r="A22" s="306">
        <v>22</v>
      </c>
      <c r="B22" s="307" t="s">
        <v>239</v>
      </c>
      <c r="C22" s="308"/>
      <c r="D22" s="113">
        <v>0.32121998702141469</v>
      </c>
      <c r="E22" s="115">
        <v>99</v>
      </c>
      <c r="F22" s="114">
        <v>111</v>
      </c>
      <c r="G22" s="114">
        <v>104</v>
      </c>
      <c r="H22" s="114">
        <v>107</v>
      </c>
      <c r="I22" s="140">
        <v>106</v>
      </c>
      <c r="J22" s="115">
        <v>-7</v>
      </c>
      <c r="K22" s="116">
        <v>-6.6037735849056602</v>
      </c>
    </row>
    <row r="23" spans="1:11" ht="14.1" customHeight="1" x14ac:dyDescent="0.2">
      <c r="A23" s="306">
        <v>23</v>
      </c>
      <c r="B23" s="307" t="s">
        <v>240</v>
      </c>
      <c r="C23" s="308"/>
      <c r="D23" s="113">
        <v>0.71057754704737186</v>
      </c>
      <c r="E23" s="115">
        <v>219</v>
      </c>
      <c r="F23" s="114">
        <v>231</v>
      </c>
      <c r="G23" s="114">
        <v>241</v>
      </c>
      <c r="H23" s="114">
        <v>232</v>
      </c>
      <c r="I23" s="140">
        <v>226</v>
      </c>
      <c r="J23" s="115">
        <v>-7</v>
      </c>
      <c r="K23" s="116">
        <v>-3.0973451327433628</v>
      </c>
    </row>
    <row r="24" spans="1:11" ht="14.1" customHeight="1" x14ac:dyDescent="0.2">
      <c r="A24" s="306">
        <v>24</v>
      </c>
      <c r="B24" s="307" t="s">
        <v>241</v>
      </c>
      <c r="C24" s="308"/>
      <c r="D24" s="113">
        <v>0.79818299805321224</v>
      </c>
      <c r="E24" s="115">
        <v>246</v>
      </c>
      <c r="F24" s="114">
        <v>251</v>
      </c>
      <c r="G24" s="114">
        <v>259</v>
      </c>
      <c r="H24" s="114">
        <v>267</v>
      </c>
      <c r="I24" s="140">
        <v>273</v>
      </c>
      <c r="J24" s="115">
        <v>-27</v>
      </c>
      <c r="K24" s="116">
        <v>-9.8901098901098905</v>
      </c>
    </row>
    <row r="25" spans="1:11" ht="14.1" customHeight="1" x14ac:dyDescent="0.2">
      <c r="A25" s="306">
        <v>25</v>
      </c>
      <c r="B25" s="307" t="s">
        <v>242</v>
      </c>
      <c r="C25" s="308"/>
      <c r="D25" s="113">
        <v>1.2070084360804672</v>
      </c>
      <c r="E25" s="115">
        <v>372</v>
      </c>
      <c r="F25" s="114">
        <v>389</v>
      </c>
      <c r="G25" s="114">
        <v>402</v>
      </c>
      <c r="H25" s="114">
        <v>399</v>
      </c>
      <c r="I25" s="140">
        <v>377</v>
      </c>
      <c r="J25" s="115">
        <v>-5</v>
      </c>
      <c r="K25" s="116">
        <v>-1.3262599469496021</v>
      </c>
    </row>
    <row r="26" spans="1:11" ht="14.1" customHeight="1" x14ac:dyDescent="0.2">
      <c r="A26" s="306">
        <v>26</v>
      </c>
      <c r="B26" s="307" t="s">
        <v>243</v>
      </c>
      <c r="C26" s="308"/>
      <c r="D26" s="113">
        <v>1.0512654120700844</v>
      </c>
      <c r="E26" s="115">
        <v>324</v>
      </c>
      <c r="F26" s="114">
        <v>328</v>
      </c>
      <c r="G26" s="114">
        <v>324</v>
      </c>
      <c r="H26" s="114">
        <v>331</v>
      </c>
      <c r="I26" s="140">
        <v>339</v>
      </c>
      <c r="J26" s="115">
        <v>-15</v>
      </c>
      <c r="K26" s="116">
        <v>-4.4247787610619467</v>
      </c>
    </row>
    <row r="27" spans="1:11" ht="14.1" customHeight="1" x14ac:dyDescent="0.2">
      <c r="A27" s="306">
        <v>27</v>
      </c>
      <c r="B27" s="307" t="s">
        <v>244</v>
      </c>
      <c r="C27" s="308"/>
      <c r="D27" s="113">
        <v>0.37962362102530822</v>
      </c>
      <c r="E27" s="115">
        <v>117</v>
      </c>
      <c r="F27" s="114">
        <v>122</v>
      </c>
      <c r="G27" s="114">
        <v>122</v>
      </c>
      <c r="H27" s="114">
        <v>119</v>
      </c>
      <c r="I27" s="140">
        <v>114</v>
      </c>
      <c r="J27" s="115">
        <v>3</v>
      </c>
      <c r="K27" s="116">
        <v>2.6315789473684212</v>
      </c>
    </row>
    <row r="28" spans="1:11" ht="14.1" customHeight="1" x14ac:dyDescent="0.2">
      <c r="A28" s="306">
        <v>28</v>
      </c>
      <c r="B28" s="307" t="s">
        <v>245</v>
      </c>
      <c r="C28" s="308"/>
      <c r="D28" s="113">
        <v>0.27579493835171964</v>
      </c>
      <c r="E28" s="115">
        <v>85</v>
      </c>
      <c r="F28" s="114">
        <v>96</v>
      </c>
      <c r="G28" s="114">
        <v>102</v>
      </c>
      <c r="H28" s="114">
        <v>107</v>
      </c>
      <c r="I28" s="140">
        <v>99</v>
      </c>
      <c r="J28" s="115">
        <v>-14</v>
      </c>
      <c r="K28" s="116">
        <v>-14.141414141414142</v>
      </c>
    </row>
    <row r="29" spans="1:11" ht="14.1" customHeight="1" x14ac:dyDescent="0.2">
      <c r="A29" s="306">
        <v>29</v>
      </c>
      <c r="B29" s="307" t="s">
        <v>246</v>
      </c>
      <c r="C29" s="308"/>
      <c r="D29" s="113">
        <v>2.3458792991563922</v>
      </c>
      <c r="E29" s="115">
        <v>723</v>
      </c>
      <c r="F29" s="114">
        <v>806</v>
      </c>
      <c r="G29" s="114">
        <v>788</v>
      </c>
      <c r="H29" s="114">
        <v>787</v>
      </c>
      <c r="I29" s="140">
        <v>770</v>
      </c>
      <c r="J29" s="115">
        <v>-47</v>
      </c>
      <c r="K29" s="116">
        <v>-6.1038961038961039</v>
      </c>
    </row>
    <row r="30" spans="1:11" ht="14.1" customHeight="1" x14ac:dyDescent="0.2">
      <c r="A30" s="306" t="s">
        <v>247</v>
      </c>
      <c r="B30" s="307" t="s">
        <v>248</v>
      </c>
      <c r="C30" s="308"/>
      <c r="D30" s="113">
        <v>0.35042180402336143</v>
      </c>
      <c r="E30" s="115">
        <v>108</v>
      </c>
      <c r="F30" s="114">
        <v>102</v>
      </c>
      <c r="G30" s="114">
        <v>97</v>
      </c>
      <c r="H30" s="114">
        <v>94</v>
      </c>
      <c r="I30" s="140">
        <v>94</v>
      </c>
      <c r="J30" s="115">
        <v>14</v>
      </c>
      <c r="K30" s="116">
        <v>14.893617021276595</v>
      </c>
    </row>
    <row r="31" spans="1:11" ht="14.1" customHeight="1" x14ac:dyDescent="0.2">
      <c r="A31" s="306" t="s">
        <v>249</v>
      </c>
      <c r="B31" s="307" t="s">
        <v>250</v>
      </c>
      <c r="C31" s="308"/>
      <c r="D31" s="113">
        <v>1.9792342634652822</v>
      </c>
      <c r="E31" s="115">
        <v>610</v>
      </c>
      <c r="F31" s="114">
        <v>697</v>
      </c>
      <c r="G31" s="114">
        <v>684</v>
      </c>
      <c r="H31" s="114">
        <v>686</v>
      </c>
      <c r="I31" s="140">
        <v>669</v>
      </c>
      <c r="J31" s="115">
        <v>-59</v>
      </c>
      <c r="K31" s="116">
        <v>-8.8191330343796714</v>
      </c>
    </row>
    <row r="32" spans="1:11" ht="14.1" customHeight="1" x14ac:dyDescent="0.2">
      <c r="A32" s="306">
        <v>31</v>
      </c>
      <c r="B32" s="307" t="s">
        <v>251</v>
      </c>
      <c r="C32" s="308"/>
      <c r="D32" s="113">
        <v>0.15249837767683322</v>
      </c>
      <c r="E32" s="115">
        <v>47</v>
      </c>
      <c r="F32" s="114">
        <v>46</v>
      </c>
      <c r="G32" s="114">
        <v>50</v>
      </c>
      <c r="H32" s="114">
        <v>49</v>
      </c>
      <c r="I32" s="140">
        <v>48</v>
      </c>
      <c r="J32" s="115">
        <v>-1</v>
      </c>
      <c r="K32" s="116">
        <v>-2.0833333333333335</v>
      </c>
    </row>
    <row r="33" spans="1:11" ht="14.1" customHeight="1" x14ac:dyDescent="0.2">
      <c r="A33" s="306">
        <v>32</v>
      </c>
      <c r="B33" s="307" t="s">
        <v>252</v>
      </c>
      <c r="C33" s="308"/>
      <c r="D33" s="113">
        <v>0.63919532770927967</v>
      </c>
      <c r="E33" s="115">
        <v>197</v>
      </c>
      <c r="F33" s="114">
        <v>197</v>
      </c>
      <c r="G33" s="114">
        <v>203</v>
      </c>
      <c r="H33" s="114">
        <v>183</v>
      </c>
      <c r="I33" s="140">
        <v>193</v>
      </c>
      <c r="J33" s="115">
        <v>4</v>
      </c>
      <c r="K33" s="116">
        <v>2.0725388601036268</v>
      </c>
    </row>
    <row r="34" spans="1:11" ht="14.1" customHeight="1" x14ac:dyDescent="0.2">
      <c r="A34" s="306">
        <v>33</v>
      </c>
      <c r="B34" s="307" t="s">
        <v>253</v>
      </c>
      <c r="C34" s="308"/>
      <c r="D34" s="113">
        <v>0.53536664503569109</v>
      </c>
      <c r="E34" s="115">
        <v>165</v>
      </c>
      <c r="F34" s="114">
        <v>169</v>
      </c>
      <c r="G34" s="114">
        <v>163</v>
      </c>
      <c r="H34" s="114">
        <v>164</v>
      </c>
      <c r="I34" s="140">
        <v>153</v>
      </c>
      <c r="J34" s="115">
        <v>12</v>
      </c>
      <c r="K34" s="116">
        <v>7.8431372549019605</v>
      </c>
    </row>
    <row r="35" spans="1:11" ht="14.1" customHeight="1" x14ac:dyDescent="0.2">
      <c r="A35" s="306">
        <v>34</v>
      </c>
      <c r="B35" s="307" t="s">
        <v>254</v>
      </c>
      <c r="C35" s="308"/>
      <c r="D35" s="113">
        <v>4.4548994159636601</v>
      </c>
      <c r="E35" s="115">
        <v>1373</v>
      </c>
      <c r="F35" s="114">
        <v>1372</v>
      </c>
      <c r="G35" s="114">
        <v>1378</v>
      </c>
      <c r="H35" s="114">
        <v>1353</v>
      </c>
      <c r="I35" s="140">
        <v>1321</v>
      </c>
      <c r="J35" s="115">
        <v>52</v>
      </c>
      <c r="K35" s="116">
        <v>3.9364118092354277</v>
      </c>
    </row>
    <row r="36" spans="1:11" ht="14.1" customHeight="1" x14ac:dyDescent="0.2">
      <c r="A36" s="306">
        <v>41</v>
      </c>
      <c r="B36" s="307" t="s">
        <v>255</v>
      </c>
      <c r="C36" s="308"/>
      <c r="D36" s="113">
        <v>7.4626865671641784E-2</v>
      </c>
      <c r="E36" s="115">
        <v>23</v>
      </c>
      <c r="F36" s="114">
        <v>22</v>
      </c>
      <c r="G36" s="114">
        <v>20</v>
      </c>
      <c r="H36" s="114">
        <v>16</v>
      </c>
      <c r="I36" s="140">
        <v>16</v>
      </c>
      <c r="J36" s="115">
        <v>7</v>
      </c>
      <c r="K36" s="116">
        <v>43.75</v>
      </c>
    </row>
    <row r="37" spans="1:11" ht="14.1" customHeight="1" x14ac:dyDescent="0.2">
      <c r="A37" s="306">
        <v>42</v>
      </c>
      <c r="B37" s="307" t="s">
        <v>256</v>
      </c>
      <c r="C37" s="308"/>
      <c r="D37" s="113">
        <v>3.2446463335496431E-2</v>
      </c>
      <c r="E37" s="115">
        <v>10</v>
      </c>
      <c r="F37" s="114">
        <v>12</v>
      </c>
      <c r="G37" s="114" t="s">
        <v>513</v>
      </c>
      <c r="H37" s="114">
        <v>12</v>
      </c>
      <c r="I37" s="140" t="s">
        <v>513</v>
      </c>
      <c r="J37" s="115" t="s">
        <v>513</v>
      </c>
      <c r="K37" s="116" t="s">
        <v>513</v>
      </c>
    </row>
    <row r="38" spans="1:11" ht="14.1" customHeight="1" x14ac:dyDescent="0.2">
      <c r="A38" s="306">
        <v>43</v>
      </c>
      <c r="B38" s="307" t="s">
        <v>257</v>
      </c>
      <c r="C38" s="308"/>
      <c r="D38" s="113">
        <v>0.56132381570408829</v>
      </c>
      <c r="E38" s="115">
        <v>173</v>
      </c>
      <c r="F38" s="114">
        <v>172</v>
      </c>
      <c r="G38" s="114">
        <v>177</v>
      </c>
      <c r="H38" s="114">
        <v>183</v>
      </c>
      <c r="I38" s="140">
        <v>180</v>
      </c>
      <c r="J38" s="115">
        <v>-7</v>
      </c>
      <c r="K38" s="116">
        <v>-3.8888888888888888</v>
      </c>
    </row>
    <row r="39" spans="1:11" ht="14.1" customHeight="1" x14ac:dyDescent="0.2">
      <c r="A39" s="306">
        <v>51</v>
      </c>
      <c r="B39" s="307" t="s">
        <v>258</v>
      </c>
      <c r="C39" s="308"/>
      <c r="D39" s="113">
        <v>5.6651524983776769</v>
      </c>
      <c r="E39" s="115">
        <v>1746</v>
      </c>
      <c r="F39" s="114">
        <v>1809</v>
      </c>
      <c r="G39" s="114">
        <v>1791</v>
      </c>
      <c r="H39" s="114">
        <v>1766</v>
      </c>
      <c r="I39" s="140">
        <v>2266</v>
      </c>
      <c r="J39" s="115">
        <v>-520</v>
      </c>
      <c r="K39" s="116">
        <v>-22.947925860547219</v>
      </c>
    </row>
    <row r="40" spans="1:11" ht="14.1" customHeight="1" x14ac:dyDescent="0.2">
      <c r="A40" s="306" t="s">
        <v>259</v>
      </c>
      <c r="B40" s="307" t="s">
        <v>260</v>
      </c>
      <c r="C40" s="308"/>
      <c r="D40" s="113">
        <v>5.3082414016872157</v>
      </c>
      <c r="E40" s="115">
        <v>1636</v>
      </c>
      <c r="F40" s="114">
        <v>1694</v>
      </c>
      <c r="G40" s="114">
        <v>1681</v>
      </c>
      <c r="H40" s="114">
        <v>1670</v>
      </c>
      <c r="I40" s="140">
        <v>2172</v>
      </c>
      <c r="J40" s="115">
        <v>-536</v>
      </c>
      <c r="K40" s="116">
        <v>-24.677716390423573</v>
      </c>
    </row>
    <row r="41" spans="1:11" ht="14.1" customHeight="1" x14ac:dyDescent="0.2">
      <c r="A41" s="306"/>
      <c r="B41" s="307" t="s">
        <v>261</v>
      </c>
      <c r="C41" s="308"/>
      <c r="D41" s="113">
        <v>4.2829331602855287</v>
      </c>
      <c r="E41" s="115">
        <v>1320</v>
      </c>
      <c r="F41" s="114">
        <v>1374</v>
      </c>
      <c r="G41" s="114">
        <v>1371</v>
      </c>
      <c r="H41" s="114">
        <v>1359</v>
      </c>
      <c r="I41" s="140">
        <v>1863</v>
      </c>
      <c r="J41" s="115">
        <v>-543</v>
      </c>
      <c r="K41" s="116">
        <v>-29.146537842190018</v>
      </c>
    </row>
    <row r="42" spans="1:11" ht="14.1" customHeight="1" x14ac:dyDescent="0.2">
      <c r="A42" s="306">
        <v>52</v>
      </c>
      <c r="B42" s="307" t="s">
        <v>262</v>
      </c>
      <c r="C42" s="308"/>
      <c r="D42" s="113">
        <v>3.9617131732641142</v>
      </c>
      <c r="E42" s="115">
        <v>1221</v>
      </c>
      <c r="F42" s="114">
        <v>1252</v>
      </c>
      <c r="G42" s="114">
        <v>1255</v>
      </c>
      <c r="H42" s="114">
        <v>1267</v>
      </c>
      <c r="I42" s="140">
        <v>1243</v>
      </c>
      <c r="J42" s="115">
        <v>-22</v>
      </c>
      <c r="K42" s="116">
        <v>-1.7699115044247788</v>
      </c>
    </row>
    <row r="43" spans="1:11" ht="14.1" customHeight="1" x14ac:dyDescent="0.2">
      <c r="A43" s="306" t="s">
        <v>263</v>
      </c>
      <c r="B43" s="307" t="s">
        <v>264</v>
      </c>
      <c r="C43" s="308"/>
      <c r="D43" s="113">
        <v>3.8870863075924724</v>
      </c>
      <c r="E43" s="115">
        <v>1198</v>
      </c>
      <c r="F43" s="114">
        <v>1232</v>
      </c>
      <c r="G43" s="114">
        <v>1231</v>
      </c>
      <c r="H43" s="114">
        <v>1245</v>
      </c>
      <c r="I43" s="140">
        <v>1219</v>
      </c>
      <c r="J43" s="115">
        <v>-21</v>
      </c>
      <c r="K43" s="116">
        <v>-1.7227235438884332</v>
      </c>
    </row>
    <row r="44" spans="1:11" ht="14.1" customHeight="1" x14ac:dyDescent="0.2">
      <c r="A44" s="306">
        <v>53</v>
      </c>
      <c r="B44" s="307" t="s">
        <v>265</v>
      </c>
      <c r="C44" s="308"/>
      <c r="D44" s="113">
        <v>2.1706683971447114</v>
      </c>
      <c r="E44" s="115">
        <v>669</v>
      </c>
      <c r="F44" s="114">
        <v>686</v>
      </c>
      <c r="G44" s="114">
        <v>675</v>
      </c>
      <c r="H44" s="114">
        <v>679</v>
      </c>
      <c r="I44" s="140">
        <v>623</v>
      </c>
      <c r="J44" s="115">
        <v>46</v>
      </c>
      <c r="K44" s="116">
        <v>7.3836276083467096</v>
      </c>
    </row>
    <row r="45" spans="1:11" ht="14.1" customHeight="1" x14ac:dyDescent="0.2">
      <c r="A45" s="306" t="s">
        <v>266</v>
      </c>
      <c r="B45" s="307" t="s">
        <v>267</v>
      </c>
      <c r="C45" s="308"/>
      <c r="D45" s="113">
        <v>2.1609344581440624</v>
      </c>
      <c r="E45" s="115">
        <v>666</v>
      </c>
      <c r="F45" s="114">
        <v>684</v>
      </c>
      <c r="G45" s="114">
        <v>674</v>
      </c>
      <c r="H45" s="114">
        <v>678</v>
      </c>
      <c r="I45" s="140">
        <v>621</v>
      </c>
      <c r="J45" s="115">
        <v>45</v>
      </c>
      <c r="K45" s="116">
        <v>7.2463768115942031</v>
      </c>
    </row>
    <row r="46" spans="1:11" ht="14.1" customHeight="1" x14ac:dyDescent="0.2">
      <c r="A46" s="306">
        <v>54</v>
      </c>
      <c r="B46" s="307" t="s">
        <v>268</v>
      </c>
      <c r="C46" s="308"/>
      <c r="D46" s="113">
        <v>24.523036988968201</v>
      </c>
      <c r="E46" s="115">
        <v>7558</v>
      </c>
      <c r="F46" s="114">
        <v>7847</v>
      </c>
      <c r="G46" s="114">
        <v>8046</v>
      </c>
      <c r="H46" s="114">
        <v>7996</v>
      </c>
      <c r="I46" s="140">
        <v>8039</v>
      </c>
      <c r="J46" s="115">
        <v>-481</v>
      </c>
      <c r="K46" s="116">
        <v>-5.9833312601069784</v>
      </c>
    </row>
    <row r="47" spans="1:11" ht="14.1" customHeight="1" x14ac:dyDescent="0.2">
      <c r="A47" s="306">
        <v>61</v>
      </c>
      <c r="B47" s="307" t="s">
        <v>269</v>
      </c>
      <c r="C47" s="308"/>
      <c r="D47" s="113">
        <v>0.89876703439325112</v>
      </c>
      <c r="E47" s="115">
        <v>277</v>
      </c>
      <c r="F47" s="114">
        <v>287</v>
      </c>
      <c r="G47" s="114">
        <v>270</v>
      </c>
      <c r="H47" s="114">
        <v>264</v>
      </c>
      <c r="I47" s="140">
        <v>251</v>
      </c>
      <c r="J47" s="115">
        <v>26</v>
      </c>
      <c r="K47" s="116">
        <v>10.358565737051793</v>
      </c>
    </row>
    <row r="48" spans="1:11" ht="14.1" customHeight="1" x14ac:dyDescent="0.2">
      <c r="A48" s="306">
        <v>62</v>
      </c>
      <c r="B48" s="307" t="s">
        <v>270</v>
      </c>
      <c r="C48" s="308"/>
      <c r="D48" s="113">
        <v>10.82089552238806</v>
      </c>
      <c r="E48" s="115">
        <v>3335</v>
      </c>
      <c r="F48" s="114">
        <v>3482</v>
      </c>
      <c r="G48" s="114">
        <v>3338</v>
      </c>
      <c r="H48" s="114">
        <v>3428</v>
      </c>
      <c r="I48" s="140">
        <v>3430</v>
      </c>
      <c r="J48" s="115">
        <v>-95</v>
      </c>
      <c r="K48" s="116">
        <v>-2.7696793002915454</v>
      </c>
    </row>
    <row r="49" spans="1:11" ht="14.1" customHeight="1" x14ac:dyDescent="0.2">
      <c r="A49" s="306">
        <v>63</v>
      </c>
      <c r="B49" s="307" t="s">
        <v>271</v>
      </c>
      <c r="C49" s="308"/>
      <c r="D49" s="113">
        <v>5.8500973393900066</v>
      </c>
      <c r="E49" s="115">
        <v>1803</v>
      </c>
      <c r="F49" s="114">
        <v>2079</v>
      </c>
      <c r="G49" s="114">
        <v>2148</v>
      </c>
      <c r="H49" s="114">
        <v>2183</v>
      </c>
      <c r="I49" s="140">
        <v>2017</v>
      </c>
      <c r="J49" s="115">
        <v>-214</v>
      </c>
      <c r="K49" s="116">
        <v>-10.609816559246406</v>
      </c>
    </row>
    <row r="50" spans="1:11" ht="14.1" customHeight="1" x14ac:dyDescent="0.2">
      <c r="A50" s="306" t="s">
        <v>272</v>
      </c>
      <c r="B50" s="307" t="s">
        <v>273</v>
      </c>
      <c r="C50" s="308"/>
      <c r="D50" s="113">
        <v>0.60674886437378328</v>
      </c>
      <c r="E50" s="115">
        <v>187</v>
      </c>
      <c r="F50" s="114">
        <v>202</v>
      </c>
      <c r="G50" s="114">
        <v>199</v>
      </c>
      <c r="H50" s="114">
        <v>201</v>
      </c>
      <c r="I50" s="140">
        <v>205</v>
      </c>
      <c r="J50" s="115">
        <v>-18</v>
      </c>
      <c r="K50" s="116">
        <v>-8.7804878048780495</v>
      </c>
    </row>
    <row r="51" spans="1:11" ht="14.1" customHeight="1" x14ac:dyDescent="0.2">
      <c r="A51" s="306" t="s">
        <v>274</v>
      </c>
      <c r="B51" s="307" t="s">
        <v>275</v>
      </c>
      <c r="C51" s="308"/>
      <c r="D51" s="113">
        <v>4.4613887086307589</v>
      </c>
      <c r="E51" s="115">
        <v>1375</v>
      </c>
      <c r="F51" s="114">
        <v>1621</v>
      </c>
      <c r="G51" s="114">
        <v>1692</v>
      </c>
      <c r="H51" s="114">
        <v>1704</v>
      </c>
      <c r="I51" s="140">
        <v>1530</v>
      </c>
      <c r="J51" s="115">
        <v>-155</v>
      </c>
      <c r="K51" s="116">
        <v>-10.130718954248366</v>
      </c>
    </row>
    <row r="52" spans="1:11" ht="14.1" customHeight="1" x14ac:dyDescent="0.2">
      <c r="A52" s="306">
        <v>71</v>
      </c>
      <c r="B52" s="307" t="s">
        <v>276</v>
      </c>
      <c r="C52" s="308"/>
      <c r="D52" s="113">
        <v>15.736534717715768</v>
      </c>
      <c r="E52" s="115">
        <v>4850</v>
      </c>
      <c r="F52" s="114">
        <v>4919</v>
      </c>
      <c r="G52" s="114">
        <v>4905</v>
      </c>
      <c r="H52" s="114">
        <v>4938</v>
      </c>
      <c r="I52" s="140">
        <v>4938</v>
      </c>
      <c r="J52" s="115">
        <v>-88</v>
      </c>
      <c r="K52" s="116">
        <v>-1.7820980153908466</v>
      </c>
    </row>
    <row r="53" spans="1:11" ht="14.1" customHeight="1" x14ac:dyDescent="0.2">
      <c r="A53" s="306" t="s">
        <v>277</v>
      </c>
      <c r="B53" s="307" t="s">
        <v>278</v>
      </c>
      <c r="C53" s="308"/>
      <c r="D53" s="113">
        <v>1.3530175210902011</v>
      </c>
      <c r="E53" s="115">
        <v>417</v>
      </c>
      <c r="F53" s="114">
        <v>436</v>
      </c>
      <c r="G53" s="114">
        <v>441</v>
      </c>
      <c r="H53" s="114">
        <v>438</v>
      </c>
      <c r="I53" s="140">
        <v>441</v>
      </c>
      <c r="J53" s="115">
        <v>-24</v>
      </c>
      <c r="K53" s="116">
        <v>-5.4421768707482991</v>
      </c>
    </row>
    <row r="54" spans="1:11" ht="14.1" customHeight="1" x14ac:dyDescent="0.2">
      <c r="A54" s="306" t="s">
        <v>279</v>
      </c>
      <c r="B54" s="307" t="s">
        <v>280</v>
      </c>
      <c r="C54" s="308"/>
      <c r="D54" s="113">
        <v>13.990914990266061</v>
      </c>
      <c r="E54" s="115">
        <v>4312</v>
      </c>
      <c r="F54" s="114">
        <v>4356</v>
      </c>
      <c r="G54" s="114">
        <v>4333</v>
      </c>
      <c r="H54" s="114">
        <v>4367</v>
      </c>
      <c r="I54" s="140">
        <v>4368</v>
      </c>
      <c r="J54" s="115">
        <v>-56</v>
      </c>
      <c r="K54" s="116">
        <v>-1.2820512820512822</v>
      </c>
    </row>
    <row r="55" spans="1:11" ht="14.1" customHeight="1" x14ac:dyDescent="0.2">
      <c r="A55" s="306">
        <v>72</v>
      </c>
      <c r="B55" s="307" t="s">
        <v>281</v>
      </c>
      <c r="C55" s="308"/>
      <c r="D55" s="113">
        <v>1.4957819597663855</v>
      </c>
      <c r="E55" s="115">
        <v>461</v>
      </c>
      <c r="F55" s="114">
        <v>475</v>
      </c>
      <c r="G55" s="114">
        <v>479</v>
      </c>
      <c r="H55" s="114">
        <v>484</v>
      </c>
      <c r="I55" s="140">
        <v>484</v>
      </c>
      <c r="J55" s="115">
        <v>-23</v>
      </c>
      <c r="K55" s="116">
        <v>-4.7520661157024797</v>
      </c>
    </row>
    <row r="56" spans="1:11" ht="14.1" customHeight="1" x14ac:dyDescent="0.2">
      <c r="A56" s="306" t="s">
        <v>282</v>
      </c>
      <c r="B56" s="307" t="s">
        <v>283</v>
      </c>
      <c r="C56" s="308"/>
      <c r="D56" s="113">
        <v>0.15574302401038287</v>
      </c>
      <c r="E56" s="115">
        <v>48</v>
      </c>
      <c r="F56" s="114">
        <v>48</v>
      </c>
      <c r="G56" s="114">
        <v>48</v>
      </c>
      <c r="H56" s="114">
        <v>46</v>
      </c>
      <c r="I56" s="140">
        <v>53</v>
      </c>
      <c r="J56" s="115">
        <v>-5</v>
      </c>
      <c r="K56" s="116">
        <v>-9.433962264150944</v>
      </c>
    </row>
    <row r="57" spans="1:11" ht="14.1" customHeight="1" x14ac:dyDescent="0.2">
      <c r="A57" s="306" t="s">
        <v>284</v>
      </c>
      <c r="B57" s="307" t="s">
        <v>285</v>
      </c>
      <c r="C57" s="308"/>
      <c r="D57" s="113">
        <v>0.94419208306294611</v>
      </c>
      <c r="E57" s="115">
        <v>291</v>
      </c>
      <c r="F57" s="114">
        <v>297</v>
      </c>
      <c r="G57" s="114">
        <v>296</v>
      </c>
      <c r="H57" s="114">
        <v>295</v>
      </c>
      <c r="I57" s="140">
        <v>295</v>
      </c>
      <c r="J57" s="115">
        <v>-4</v>
      </c>
      <c r="K57" s="116">
        <v>-1.3559322033898304</v>
      </c>
    </row>
    <row r="58" spans="1:11" ht="14.1" customHeight="1" x14ac:dyDescent="0.2">
      <c r="A58" s="306">
        <v>73</v>
      </c>
      <c r="B58" s="307" t="s">
        <v>286</v>
      </c>
      <c r="C58" s="308"/>
      <c r="D58" s="113">
        <v>0.95717066839714471</v>
      </c>
      <c r="E58" s="115">
        <v>295</v>
      </c>
      <c r="F58" s="114">
        <v>288</v>
      </c>
      <c r="G58" s="114">
        <v>287</v>
      </c>
      <c r="H58" s="114">
        <v>261</v>
      </c>
      <c r="I58" s="140">
        <v>251</v>
      </c>
      <c r="J58" s="115">
        <v>44</v>
      </c>
      <c r="K58" s="116">
        <v>17.529880478087648</v>
      </c>
    </row>
    <row r="59" spans="1:11" ht="14.1" customHeight="1" x14ac:dyDescent="0.2">
      <c r="A59" s="306" t="s">
        <v>287</v>
      </c>
      <c r="B59" s="307" t="s">
        <v>288</v>
      </c>
      <c r="C59" s="308"/>
      <c r="D59" s="113">
        <v>0.75924724205061644</v>
      </c>
      <c r="E59" s="115">
        <v>234</v>
      </c>
      <c r="F59" s="114">
        <v>227</v>
      </c>
      <c r="G59" s="114">
        <v>222</v>
      </c>
      <c r="H59" s="114">
        <v>198</v>
      </c>
      <c r="I59" s="140">
        <v>184</v>
      </c>
      <c r="J59" s="115">
        <v>50</v>
      </c>
      <c r="K59" s="116">
        <v>27.173913043478262</v>
      </c>
    </row>
    <row r="60" spans="1:11" ht="14.1" customHeight="1" x14ac:dyDescent="0.2">
      <c r="A60" s="306">
        <v>81</v>
      </c>
      <c r="B60" s="307" t="s">
        <v>289</v>
      </c>
      <c r="C60" s="308"/>
      <c r="D60" s="113">
        <v>3.5853341985723555</v>
      </c>
      <c r="E60" s="115">
        <v>1105</v>
      </c>
      <c r="F60" s="114">
        <v>1127</v>
      </c>
      <c r="G60" s="114">
        <v>1123</v>
      </c>
      <c r="H60" s="114">
        <v>1122</v>
      </c>
      <c r="I60" s="140">
        <v>1087</v>
      </c>
      <c r="J60" s="115">
        <v>18</v>
      </c>
      <c r="K60" s="116">
        <v>1.6559337626494941</v>
      </c>
    </row>
    <row r="61" spans="1:11" ht="14.1" customHeight="1" x14ac:dyDescent="0.2">
      <c r="A61" s="306" t="s">
        <v>290</v>
      </c>
      <c r="B61" s="307" t="s">
        <v>291</v>
      </c>
      <c r="C61" s="308"/>
      <c r="D61" s="113">
        <v>1.3043478260869565</v>
      </c>
      <c r="E61" s="115">
        <v>402</v>
      </c>
      <c r="F61" s="114">
        <v>423</v>
      </c>
      <c r="G61" s="114">
        <v>421</v>
      </c>
      <c r="H61" s="114">
        <v>437</v>
      </c>
      <c r="I61" s="140">
        <v>429</v>
      </c>
      <c r="J61" s="115">
        <v>-27</v>
      </c>
      <c r="K61" s="116">
        <v>-6.2937062937062933</v>
      </c>
    </row>
    <row r="62" spans="1:11" ht="14.1" customHeight="1" x14ac:dyDescent="0.2">
      <c r="A62" s="306" t="s">
        <v>292</v>
      </c>
      <c r="B62" s="307" t="s">
        <v>293</v>
      </c>
      <c r="C62" s="308"/>
      <c r="D62" s="113">
        <v>1.2037637897469176</v>
      </c>
      <c r="E62" s="115">
        <v>371</v>
      </c>
      <c r="F62" s="114">
        <v>360</v>
      </c>
      <c r="G62" s="114">
        <v>347</v>
      </c>
      <c r="H62" s="114">
        <v>337</v>
      </c>
      <c r="I62" s="140">
        <v>328</v>
      </c>
      <c r="J62" s="115">
        <v>43</v>
      </c>
      <c r="K62" s="116">
        <v>13.109756097560975</v>
      </c>
    </row>
    <row r="63" spans="1:11" ht="14.1" customHeight="1" x14ac:dyDescent="0.2">
      <c r="A63" s="306"/>
      <c r="B63" s="307" t="s">
        <v>294</v>
      </c>
      <c r="C63" s="308"/>
      <c r="D63" s="113">
        <v>0.83062946138870863</v>
      </c>
      <c r="E63" s="115">
        <v>256</v>
      </c>
      <c r="F63" s="114">
        <v>246</v>
      </c>
      <c r="G63" s="114">
        <v>237</v>
      </c>
      <c r="H63" s="114">
        <v>230</v>
      </c>
      <c r="I63" s="140">
        <v>224</v>
      </c>
      <c r="J63" s="115">
        <v>32</v>
      </c>
      <c r="K63" s="116">
        <v>14.285714285714286</v>
      </c>
    </row>
    <row r="64" spans="1:11" ht="14.1" customHeight="1" x14ac:dyDescent="0.2">
      <c r="A64" s="306" t="s">
        <v>295</v>
      </c>
      <c r="B64" s="307" t="s">
        <v>296</v>
      </c>
      <c r="C64" s="308"/>
      <c r="D64" s="113">
        <v>6.1648280337443219E-2</v>
      </c>
      <c r="E64" s="115">
        <v>19</v>
      </c>
      <c r="F64" s="114">
        <v>17</v>
      </c>
      <c r="G64" s="114">
        <v>16</v>
      </c>
      <c r="H64" s="114">
        <v>16</v>
      </c>
      <c r="I64" s="140">
        <v>17</v>
      </c>
      <c r="J64" s="115">
        <v>2</v>
      </c>
      <c r="K64" s="116">
        <v>11.764705882352942</v>
      </c>
    </row>
    <row r="65" spans="1:11" ht="14.1" customHeight="1" x14ac:dyDescent="0.2">
      <c r="A65" s="306" t="s">
        <v>297</v>
      </c>
      <c r="B65" s="307" t="s">
        <v>298</v>
      </c>
      <c r="C65" s="308"/>
      <c r="D65" s="113">
        <v>0.71706683971447116</v>
      </c>
      <c r="E65" s="115">
        <v>221</v>
      </c>
      <c r="F65" s="114">
        <v>238</v>
      </c>
      <c r="G65" s="114">
        <v>249</v>
      </c>
      <c r="H65" s="114">
        <v>239</v>
      </c>
      <c r="I65" s="140">
        <v>221</v>
      </c>
      <c r="J65" s="115">
        <v>0</v>
      </c>
      <c r="K65" s="116">
        <v>0</v>
      </c>
    </row>
    <row r="66" spans="1:11" ht="14.1" customHeight="1" x14ac:dyDescent="0.2">
      <c r="A66" s="306">
        <v>82</v>
      </c>
      <c r="B66" s="307" t="s">
        <v>299</v>
      </c>
      <c r="C66" s="308"/>
      <c r="D66" s="113">
        <v>1.8234912394548994</v>
      </c>
      <c r="E66" s="115">
        <v>562</v>
      </c>
      <c r="F66" s="114">
        <v>582</v>
      </c>
      <c r="G66" s="114">
        <v>577</v>
      </c>
      <c r="H66" s="114">
        <v>599</v>
      </c>
      <c r="I66" s="140">
        <v>600</v>
      </c>
      <c r="J66" s="115">
        <v>-38</v>
      </c>
      <c r="K66" s="116">
        <v>-6.333333333333333</v>
      </c>
    </row>
    <row r="67" spans="1:11" ht="14.1" customHeight="1" x14ac:dyDescent="0.2">
      <c r="A67" s="306" t="s">
        <v>300</v>
      </c>
      <c r="B67" s="307" t="s">
        <v>301</v>
      </c>
      <c r="C67" s="308"/>
      <c r="D67" s="113">
        <v>0.76573653471771574</v>
      </c>
      <c r="E67" s="115">
        <v>236</v>
      </c>
      <c r="F67" s="114">
        <v>244</v>
      </c>
      <c r="G67" s="114">
        <v>249</v>
      </c>
      <c r="H67" s="114">
        <v>259</v>
      </c>
      <c r="I67" s="140">
        <v>257</v>
      </c>
      <c r="J67" s="115">
        <v>-21</v>
      </c>
      <c r="K67" s="116">
        <v>-8.1712062256809332</v>
      </c>
    </row>
    <row r="68" spans="1:11" ht="14.1" customHeight="1" x14ac:dyDescent="0.2">
      <c r="A68" s="306" t="s">
        <v>302</v>
      </c>
      <c r="B68" s="307" t="s">
        <v>303</v>
      </c>
      <c r="C68" s="308"/>
      <c r="D68" s="113">
        <v>0.70408825438027256</v>
      </c>
      <c r="E68" s="115">
        <v>217</v>
      </c>
      <c r="F68" s="114">
        <v>228</v>
      </c>
      <c r="G68" s="114">
        <v>223</v>
      </c>
      <c r="H68" s="114">
        <v>228</v>
      </c>
      <c r="I68" s="140">
        <v>230</v>
      </c>
      <c r="J68" s="115">
        <v>-13</v>
      </c>
      <c r="K68" s="116">
        <v>-5.6521739130434785</v>
      </c>
    </row>
    <row r="69" spans="1:11" ht="14.1" customHeight="1" x14ac:dyDescent="0.2">
      <c r="A69" s="306">
        <v>83</v>
      </c>
      <c r="B69" s="307" t="s">
        <v>304</v>
      </c>
      <c r="C69" s="308"/>
      <c r="D69" s="113">
        <v>2.3264114211550941</v>
      </c>
      <c r="E69" s="115">
        <v>717</v>
      </c>
      <c r="F69" s="114">
        <v>766</v>
      </c>
      <c r="G69" s="114">
        <v>732</v>
      </c>
      <c r="H69" s="114">
        <v>735</v>
      </c>
      <c r="I69" s="140">
        <v>730</v>
      </c>
      <c r="J69" s="115">
        <v>-13</v>
      </c>
      <c r="K69" s="116">
        <v>-1.7808219178082192</v>
      </c>
    </row>
    <row r="70" spans="1:11" ht="14.1" customHeight="1" x14ac:dyDescent="0.2">
      <c r="A70" s="306" t="s">
        <v>305</v>
      </c>
      <c r="B70" s="307" t="s">
        <v>306</v>
      </c>
      <c r="C70" s="308"/>
      <c r="D70" s="113">
        <v>1.7942894224529526</v>
      </c>
      <c r="E70" s="115">
        <v>553</v>
      </c>
      <c r="F70" s="114">
        <v>586</v>
      </c>
      <c r="G70" s="114">
        <v>557</v>
      </c>
      <c r="H70" s="114">
        <v>561</v>
      </c>
      <c r="I70" s="140">
        <v>560</v>
      </c>
      <c r="J70" s="115">
        <v>-7</v>
      </c>
      <c r="K70" s="116">
        <v>-1.25</v>
      </c>
    </row>
    <row r="71" spans="1:11" ht="14.1" customHeight="1" x14ac:dyDescent="0.2">
      <c r="A71" s="306"/>
      <c r="B71" s="307" t="s">
        <v>307</v>
      </c>
      <c r="C71" s="308"/>
      <c r="D71" s="113">
        <v>1.1421155094094744</v>
      </c>
      <c r="E71" s="115">
        <v>352</v>
      </c>
      <c r="F71" s="114">
        <v>375</v>
      </c>
      <c r="G71" s="114">
        <v>360</v>
      </c>
      <c r="H71" s="114">
        <v>362</v>
      </c>
      <c r="I71" s="140">
        <v>365</v>
      </c>
      <c r="J71" s="115">
        <v>-13</v>
      </c>
      <c r="K71" s="116">
        <v>-3.5616438356164384</v>
      </c>
    </row>
    <row r="72" spans="1:11" ht="14.1" customHeight="1" x14ac:dyDescent="0.2">
      <c r="A72" s="306">
        <v>84</v>
      </c>
      <c r="B72" s="307" t="s">
        <v>308</v>
      </c>
      <c r="C72" s="308"/>
      <c r="D72" s="113">
        <v>1.044776119402985</v>
      </c>
      <c r="E72" s="115">
        <v>322</v>
      </c>
      <c r="F72" s="114">
        <v>323</v>
      </c>
      <c r="G72" s="114">
        <v>327</v>
      </c>
      <c r="H72" s="114">
        <v>315</v>
      </c>
      <c r="I72" s="140">
        <v>313</v>
      </c>
      <c r="J72" s="115">
        <v>9</v>
      </c>
      <c r="K72" s="116">
        <v>2.8753993610223643</v>
      </c>
    </row>
    <row r="73" spans="1:11" ht="14.1" customHeight="1" x14ac:dyDescent="0.2">
      <c r="A73" s="306" t="s">
        <v>309</v>
      </c>
      <c r="B73" s="307" t="s">
        <v>310</v>
      </c>
      <c r="C73" s="308"/>
      <c r="D73" s="113">
        <v>0.15898767034393252</v>
      </c>
      <c r="E73" s="115">
        <v>49</v>
      </c>
      <c r="F73" s="114">
        <v>47</v>
      </c>
      <c r="G73" s="114">
        <v>41</v>
      </c>
      <c r="H73" s="114">
        <v>44</v>
      </c>
      <c r="I73" s="140">
        <v>48</v>
      </c>
      <c r="J73" s="115">
        <v>1</v>
      </c>
      <c r="K73" s="116">
        <v>2.0833333333333335</v>
      </c>
    </row>
    <row r="74" spans="1:11" ht="14.1" customHeight="1" x14ac:dyDescent="0.2">
      <c r="A74" s="306" t="s">
        <v>311</v>
      </c>
      <c r="B74" s="307" t="s">
        <v>312</v>
      </c>
      <c r="C74" s="308"/>
      <c r="D74" s="113" t="s">
        <v>513</v>
      </c>
      <c r="E74" s="115" t="s">
        <v>513</v>
      </c>
      <c r="F74" s="114" t="s">
        <v>513</v>
      </c>
      <c r="G74" s="114" t="s">
        <v>513</v>
      </c>
      <c r="H74" s="114">
        <v>4</v>
      </c>
      <c r="I74" s="140">
        <v>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3.5691109669046074E-2</v>
      </c>
      <c r="E76" s="115">
        <v>11</v>
      </c>
      <c r="F76" s="114">
        <v>10</v>
      </c>
      <c r="G76" s="114">
        <v>13</v>
      </c>
      <c r="H76" s="114">
        <v>18</v>
      </c>
      <c r="I76" s="140">
        <v>17</v>
      </c>
      <c r="J76" s="115">
        <v>-6</v>
      </c>
      <c r="K76" s="116">
        <v>-35.294117647058826</v>
      </c>
    </row>
    <row r="77" spans="1:11" ht="14.1" customHeight="1" x14ac:dyDescent="0.2">
      <c r="A77" s="306">
        <v>92</v>
      </c>
      <c r="B77" s="307" t="s">
        <v>316</v>
      </c>
      <c r="C77" s="308"/>
      <c r="D77" s="113">
        <v>0.39260220635950682</v>
      </c>
      <c r="E77" s="115">
        <v>121</v>
      </c>
      <c r="F77" s="114">
        <v>128</v>
      </c>
      <c r="G77" s="114">
        <v>128</v>
      </c>
      <c r="H77" s="114">
        <v>134</v>
      </c>
      <c r="I77" s="140">
        <v>150</v>
      </c>
      <c r="J77" s="115">
        <v>-29</v>
      </c>
      <c r="K77" s="116">
        <v>-19.333333333333332</v>
      </c>
    </row>
    <row r="78" spans="1:11" ht="14.1" customHeight="1" x14ac:dyDescent="0.2">
      <c r="A78" s="306">
        <v>93</v>
      </c>
      <c r="B78" s="307" t="s">
        <v>317</v>
      </c>
      <c r="C78" s="308"/>
      <c r="D78" s="113">
        <v>0.15898767034393252</v>
      </c>
      <c r="E78" s="115">
        <v>49</v>
      </c>
      <c r="F78" s="114">
        <v>56</v>
      </c>
      <c r="G78" s="114">
        <v>54</v>
      </c>
      <c r="H78" s="114">
        <v>52</v>
      </c>
      <c r="I78" s="140">
        <v>49</v>
      </c>
      <c r="J78" s="115">
        <v>0</v>
      </c>
      <c r="K78" s="116">
        <v>0</v>
      </c>
    </row>
    <row r="79" spans="1:11" ht="14.1" customHeight="1" x14ac:dyDescent="0.2">
      <c r="A79" s="306">
        <v>94</v>
      </c>
      <c r="B79" s="307" t="s">
        <v>318</v>
      </c>
      <c r="C79" s="308"/>
      <c r="D79" s="113">
        <v>0.65217391304347827</v>
      </c>
      <c r="E79" s="115">
        <v>201</v>
      </c>
      <c r="F79" s="114">
        <v>230</v>
      </c>
      <c r="G79" s="114">
        <v>249</v>
      </c>
      <c r="H79" s="114">
        <v>208</v>
      </c>
      <c r="I79" s="140">
        <v>220</v>
      </c>
      <c r="J79" s="115">
        <v>-19</v>
      </c>
      <c r="K79" s="116">
        <v>-8.6363636363636367</v>
      </c>
    </row>
    <row r="80" spans="1:11" ht="14.1" customHeight="1" x14ac:dyDescent="0.2">
      <c r="A80" s="306" t="s">
        <v>319</v>
      </c>
      <c r="B80" s="307" t="s">
        <v>320</v>
      </c>
      <c r="C80" s="308"/>
      <c r="D80" s="113">
        <v>9.7339390006489293E-3</v>
      </c>
      <c r="E80" s="115">
        <v>3</v>
      </c>
      <c r="F80" s="114">
        <v>3</v>
      </c>
      <c r="G80" s="114" t="s">
        <v>513</v>
      </c>
      <c r="H80" s="114" t="s">
        <v>513</v>
      </c>
      <c r="I80" s="140" t="s">
        <v>513</v>
      </c>
      <c r="J80" s="115" t="s">
        <v>513</v>
      </c>
      <c r="K80" s="116" t="s">
        <v>513</v>
      </c>
    </row>
    <row r="81" spans="1:11" ht="14.1" customHeight="1" x14ac:dyDescent="0.2">
      <c r="A81" s="310" t="s">
        <v>321</v>
      </c>
      <c r="B81" s="311" t="s">
        <v>333</v>
      </c>
      <c r="C81" s="312"/>
      <c r="D81" s="125">
        <v>3.1213497728747566</v>
      </c>
      <c r="E81" s="143">
        <v>962</v>
      </c>
      <c r="F81" s="144">
        <v>996</v>
      </c>
      <c r="G81" s="144">
        <v>983</v>
      </c>
      <c r="H81" s="144">
        <v>988</v>
      </c>
      <c r="I81" s="145">
        <v>965</v>
      </c>
      <c r="J81" s="143">
        <v>-3</v>
      </c>
      <c r="K81" s="146">
        <v>-0.31088082901554404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10738</v>
      </c>
      <c r="G12" s="536">
        <v>8466</v>
      </c>
      <c r="H12" s="536">
        <v>13340</v>
      </c>
      <c r="I12" s="536">
        <v>9777</v>
      </c>
      <c r="J12" s="537">
        <v>10991</v>
      </c>
      <c r="K12" s="538">
        <v>-253</v>
      </c>
      <c r="L12" s="349">
        <v>-2.3018833591120007</v>
      </c>
    </row>
    <row r="13" spans="1:17" s="110" customFormat="1" ht="15" customHeight="1" x14ac:dyDescent="0.2">
      <c r="A13" s="350" t="s">
        <v>344</v>
      </c>
      <c r="B13" s="351" t="s">
        <v>345</v>
      </c>
      <c r="C13" s="347"/>
      <c r="D13" s="347"/>
      <c r="E13" s="348"/>
      <c r="F13" s="536">
        <v>6675</v>
      </c>
      <c r="G13" s="536">
        <v>5138</v>
      </c>
      <c r="H13" s="536">
        <v>8265</v>
      </c>
      <c r="I13" s="536">
        <v>6010</v>
      </c>
      <c r="J13" s="537">
        <v>6763</v>
      </c>
      <c r="K13" s="538">
        <v>-88</v>
      </c>
      <c r="L13" s="349">
        <v>-1.3011976933313618</v>
      </c>
    </row>
    <row r="14" spans="1:17" s="110" customFormat="1" ht="22.5" customHeight="1" x14ac:dyDescent="0.2">
      <c r="A14" s="350"/>
      <c r="B14" s="351" t="s">
        <v>346</v>
      </c>
      <c r="C14" s="347"/>
      <c r="D14" s="347"/>
      <c r="E14" s="348"/>
      <c r="F14" s="536">
        <v>4063</v>
      </c>
      <c r="G14" s="536">
        <v>3328</v>
      </c>
      <c r="H14" s="536">
        <v>5075</v>
      </c>
      <c r="I14" s="536">
        <v>3767</v>
      </c>
      <c r="J14" s="537">
        <v>4228</v>
      </c>
      <c r="K14" s="538">
        <v>-165</v>
      </c>
      <c r="L14" s="349">
        <v>-3.9025543992431411</v>
      </c>
    </row>
    <row r="15" spans="1:17" s="110" customFormat="1" ht="15" customHeight="1" x14ac:dyDescent="0.2">
      <c r="A15" s="350" t="s">
        <v>347</v>
      </c>
      <c r="B15" s="351" t="s">
        <v>108</v>
      </c>
      <c r="C15" s="347"/>
      <c r="D15" s="347"/>
      <c r="E15" s="348"/>
      <c r="F15" s="536">
        <v>2115</v>
      </c>
      <c r="G15" s="536">
        <v>1657</v>
      </c>
      <c r="H15" s="536">
        <v>4208</v>
      </c>
      <c r="I15" s="536">
        <v>1919</v>
      </c>
      <c r="J15" s="537">
        <v>2161</v>
      </c>
      <c r="K15" s="538">
        <v>-46</v>
      </c>
      <c r="L15" s="349">
        <v>-2.1286441462285977</v>
      </c>
    </row>
    <row r="16" spans="1:17" s="110" customFormat="1" ht="15" customHeight="1" x14ac:dyDescent="0.2">
      <c r="A16" s="350"/>
      <c r="B16" s="351" t="s">
        <v>109</v>
      </c>
      <c r="C16" s="347"/>
      <c r="D16" s="347"/>
      <c r="E16" s="348"/>
      <c r="F16" s="536">
        <v>7614</v>
      </c>
      <c r="G16" s="536">
        <v>6051</v>
      </c>
      <c r="H16" s="536">
        <v>8108</v>
      </c>
      <c r="I16" s="536">
        <v>7008</v>
      </c>
      <c r="J16" s="537">
        <v>7880</v>
      </c>
      <c r="K16" s="538">
        <v>-266</v>
      </c>
      <c r="L16" s="349">
        <v>-3.3756345177664975</v>
      </c>
    </row>
    <row r="17" spans="1:12" s="110" customFormat="1" ht="15" customHeight="1" x14ac:dyDescent="0.2">
      <c r="A17" s="350"/>
      <c r="B17" s="351" t="s">
        <v>110</v>
      </c>
      <c r="C17" s="347"/>
      <c r="D17" s="347"/>
      <c r="E17" s="348"/>
      <c r="F17" s="536">
        <v>903</v>
      </c>
      <c r="G17" s="536">
        <v>687</v>
      </c>
      <c r="H17" s="536">
        <v>926</v>
      </c>
      <c r="I17" s="536">
        <v>766</v>
      </c>
      <c r="J17" s="537">
        <v>850</v>
      </c>
      <c r="K17" s="538">
        <v>53</v>
      </c>
      <c r="L17" s="349">
        <v>6.2352941176470589</v>
      </c>
    </row>
    <row r="18" spans="1:12" s="110" customFormat="1" ht="15" customHeight="1" x14ac:dyDescent="0.2">
      <c r="A18" s="350"/>
      <c r="B18" s="351" t="s">
        <v>111</v>
      </c>
      <c r="C18" s="347"/>
      <c r="D18" s="347"/>
      <c r="E18" s="348"/>
      <c r="F18" s="536">
        <v>106</v>
      </c>
      <c r="G18" s="536">
        <v>71</v>
      </c>
      <c r="H18" s="536">
        <v>98</v>
      </c>
      <c r="I18" s="536">
        <v>84</v>
      </c>
      <c r="J18" s="537">
        <v>100</v>
      </c>
      <c r="K18" s="538">
        <v>6</v>
      </c>
      <c r="L18" s="349">
        <v>6</v>
      </c>
    </row>
    <row r="19" spans="1:12" s="110" customFormat="1" ht="15" customHeight="1" x14ac:dyDescent="0.2">
      <c r="A19" s="118" t="s">
        <v>113</v>
      </c>
      <c r="B19" s="119" t="s">
        <v>181</v>
      </c>
      <c r="C19" s="347"/>
      <c r="D19" s="347"/>
      <c r="E19" s="348"/>
      <c r="F19" s="536">
        <v>7164</v>
      </c>
      <c r="G19" s="536">
        <v>5391</v>
      </c>
      <c r="H19" s="536">
        <v>9401</v>
      </c>
      <c r="I19" s="536">
        <v>6390</v>
      </c>
      <c r="J19" s="537">
        <v>7066</v>
      </c>
      <c r="K19" s="538">
        <v>98</v>
      </c>
      <c r="L19" s="349">
        <v>1.3869232946504386</v>
      </c>
    </row>
    <row r="20" spans="1:12" s="110" customFormat="1" ht="15" customHeight="1" x14ac:dyDescent="0.2">
      <c r="A20" s="118"/>
      <c r="B20" s="119" t="s">
        <v>182</v>
      </c>
      <c r="C20" s="347"/>
      <c r="D20" s="347"/>
      <c r="E20" s="348"/>
      <c r="F20" s="536">
        <v>3574</v>
      </c>
      <c r="G20" s="536">
        <v>3075</v>
      </c>
      <c r="H20" s="536">
        <v>3939</v>
      </c>
      <c r="I20" s="536">
        <v>3387</v>
      </c>
      <c r="J20" s="537">
        <v>3925</v>
      </c>
      <c r="K20" s="538">
        <v>-351</v>
      </c>
      <c r="L20" s="349">
        <v>-8.9426751592356695</v>
      </c>
    </row>
    <row r="21" spans="1:12" s="110" customFormat="1" ht="15" customHeight="1" x14ac:dyDescent="0.2">
      <c r="A21" s="118" t="s">
        <v>113</v>
      </c>
      <c r="B21" s="119" t="s">
        <v>116</v>
      </c>
      <c r="C21" s="347"/>
      <c r="D21" s="347"/>
      <c r="E21" s="348"/>
      <c r="F21" s="536">
        <v>6055</v>
      </c>
      <c r="G21" s="536">
        <v>5021</v>
      </c>
      <c r="H21" s="536">
        <v>8361</v>
      </c>
      <c r="I21" s="536">
        <v>5570</v>
      </c>
      <c r="J21" s="537">
        <v>6361</v>
      </c>
      <c r="K21" s="538">
        <v>-306</v>
      </c>
      <c r="L21" s="349">
        <v>-4.8105643766703352</v>
      </c>
    </row>
    <row r="22" spans="1:12" s="110" customFormat="1" ht="15" customHeight="1" x14ac:dyDescent="0.2">
      <c r="A22" s="118"/>
      <c r="B22" s="119" t="s">
        <v>117</v>
      </c>
      <c r="C22" s="347"/>
      <c r="D22" s="347"/>
      <c r="E22" s="348"/>
      <c r="F22" s="536">
        <v>4654</v>
      </c>
      <c r="G22" s="536">
        <v>3399</v>
      </c>
      <c r="H22" s="536">
        <v>4956</v>
      </c>
      <c r="I22" s="536">
        <v>4191</v>
      </c>
      <c r="J22" s="537">
        <v>4601</v>
      </c>
      <c r="K22" s="538">
        <v>53</v>
      </c>
      <c r="L22" s="349">
        <v>1.1519234948924146</v>
      </c>
    </row>
    <row r="23" spans="1:12" s="110" customFormat="1" ht="15" customHeight="1" x14ac:dyDescent="0.2">
      <c r="A23" s="352" t="s">
        <v>347</v>
      </c>
      <c r="B23" s="353" t="s">
        <v>193</v>
      </c>
      <c r="C23" s="354"/>
      <c r="D23" s="354"/>
      <c r="E23" s="355"/>
      <c r="F23" s="539">
        <v>260</v>
      </c>
      <c r="G23" s="539">
        <v>302</v>
      </c>
      <c r="H23" s="539">
        <v>1901</v>
      </c>
      <c r="I23" s="539">
        <v>125</v>
      </c>
      <c r="J23" s="540">
        <v>205</v>
      </c>
      <c r="K23" s="541">
        <v>55</v>
      </c>
      <c r="L23" s="356">
        <v>26.829268292682926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30.6</v>
      </c>
      <c r="G25" s="542">
        <v>32.299999999999997</v>
      </c>
      <c r="H25" s="542">
        <v>35.5</v>
      </c>
      <c r="I25" s="542">
        <v>34.9</v>
      </c>
      <c r="J25" s="542">
        <v>32.1</v>
      </c>
      <c r="K25" s="543" t="s">
        <v>349</v>
      </c>
      <c r="L25" s="364">
        <v>-1.5</v>
      </c>
    </row>
    <row r="26" spans="1:12" s="110" customFormat="1" ht="15" customHeight="1" x14ac:dyDescent="0.2">
      <c r="A26" s="365" t="s">
        <v>105</v>
      </c>
      <c r="B26" s="366" t="s">
        <v>345</v>
      </c>
      <c r="C26" s="362"/>
      <c r="D26" s="362"/>
      <c r="E26" s="363"/>
      <c r="F26" s="542">
        <v>28.2</v>
      </c>
      <c r="G26" s="542">
        <v>28.6</v>
      </c>
      <c r="H26" s="542">
        <v>32.200000000000003</v>
      </c>
      <c r="I26" s="542">
        <v>31.1</v>
      </c>
      <c r="J26" s="544">
        <v>27.8</v>
      </c>
      <c r="K26" s="543" t="s">
        <v>349</v>
      </c>
      <c r="L26" s="364">
        <v>0.39999999999999858</v>
      </c>
    </row>
    <row r="27" spans="1:12" s="110" customFormat="1" ht="15" customHeight="1" x14ac:dyDescent="0.2">
      <c r="A27" s="365"/>
      <c r="B27" s="366" t="s">
        <v>346</v>
      </c>
      <c r="C27" s="362"/>
      <c r="D27" s="362"/>
      <c r="E27" s="363"/>
      <c r="F27" s="542">
        <v>34.4</v>
      </c>
      <c r="G27" s="542">
        <v>38.1</v>
      </c>
      <c r="H27" s="542">
        <v>41</v>
      </c>
      <c r="I27" s="542">
        <v>41.1</v>
      </c>
      <c r="J27" s="542">
        <v>39</v>
      </c>
      <c r="K27" s="543" t="s">
        <v>349</v>
      </c>
      <c r="L27" s="364">
        <v>-4.6000000000000014</v>
      </c>
    </row>
    <row r="28" spans="1:12" s="110" customFormat="1" ht="15" customHeight="1" x14ac:dyDescent="0.2">
      <c r="A28" s="365" t="s">
        <v>113</v>
      </c>
      <c r="B28" s="366" t="s">
        <v>108</v>
      </c>
      <c r="C28" s="362"/>
      <c r="D28" s="362"/>
      <c r="E28" s="363"/>
      <c r="F28" s="542">
        <v>42</v>
      </c>
      <c r="G28" s="542">
        <v>45.5</v>
      </c>
      <c r="H28" s="542">
        <v>52.7</v>
      </c>
      <c r="I28" s="542">
        <v>48.2</v>
      </c>
      <c r="J28" s="542">
        <v>49</v>
      </c>
      <c r="K28" s="543" t="s">
        <v>349</v>
      </c>
      <c r="L28" s="364">
        <v>-7</v>
      </c>
    </row>
    <row r="29" spans="1:12" s="110" customFormat="1" ht="11.25" x14ac:dyDescent="0.2">
      <c r="A29" s="365"/>
      <c r="B29" s="366" t="s">
        <v>109</v>
      </c>
      <c r="C29" s="362"/>
      <c r="D29" s="362"/>
      <c r="E29" s="363"/>
      <c r="F29" s="542">
        <v>28.7</v>
      </c>
      <c r="G29" s="542">
        <v>30.5</v>
      </c>
      <c r="H29" s="542">
        <v>31.8</v>
      </c>
      <c r="I29" s="542">
        <v>32.6</v>
      </c>
      <c r="J29" s="544">
        <v>29</v>
      </c>
      <c r="K29" s="543" t="s">
        <v>349</v>
      </c>
      <c r="L29" s="364">
        <v>-0.30000000000000071</v>
      </c>
    </row>
    <row r="30" spans="1:12" s="110" customFormat="1" ht="15" customHeight="1" x14ac:dyDescent="0.2">
      <c r="A30" s="365"/>
      <c r="B30" s="366" t="s">
        <v>110</v>
      </c>
      <c r="C30" s="362"/>
      <c r="D30" s="362"/>
      <c r="E30" s="363"/>
      <c r="F30" s="542">
        <v>21.9</v>
      </c>
      <c r="G30" s="542">
        <v>21.8</v>
      </c>
      <c r="H30" s="542">
        <v>24.1</v>
      </c>
      <c r="I30" s="542">
        <v>26</v>
      </c>
      <c r="J30" s="542">
        <v>22.2</v>
      </c>
      <c r="K30" s="543" t="s">
        <v>349</v>
      </c>
      <c r="L30" s="364">
        <v>-0.30000000000000071</v>
      </c>
    </row>
    <row r="31" spans="1:12" s="110" customFormat="1" ht="15" customHeight="1" x14ac:dyDescent="0.2">
      <c r="A31" s="365"/>
      <c r="B31" s="366" t="s">
        <v>111</v>
      </c>
      <c r="C31" s="362"/>
      <c r="D31" s="362"/>
      <c r="E31" s="363"/>
      <c r="F31" s="542">
        <v>34.9</v>
      </c>
      <c r="G31" s="542">
        <v>29.6</v>
      </c>
      <c r="H31" s="542">
        <v>49</v>
      </c>
      <c r="I31" s="542">
        <v>26.2</v>
      </c>
      <c r="J31" s="542">
        <v>33</v>
      </c>
      <c r="K31" s="543" t="s">
        <v>349</v>
      </c>
      <c r="L31" s="364">
        <v>1.8999999999999986</v>
      </c>
    </row>
    <row r="32" spans="1:12" s="110" customFormat="1" ht="15" customHeight="1" x14ac:dyDescent="0.2">
      <c r="A32" s="367" t="s">
        <v>113</v>
      </c>
      <c r="B32" s="368" t="s">
        <v>181</v>
      </c>
      <c r="C32" s="362"/>
      <c r="D32" s="362"/>
      <c r="E32" s="363"/>
      <c r="F32" s="542">
        <v>28.2</v>
      </c>
      <c r="G32" s="542">
        <v>28.4</v>
      </c>
      <c r="H32" s="542">
        <v>30.7</v>
      </c>
      <c r="I32" s="542">
        <v>31.3</v>
      </c>
      <c r="J32" s="544">
        <v>28.7</v>
      </c>
      <c r="K32" s="543" t="s">
        <v>349</v>
      </c>
      <c r="L32" s="364">
        <v>-0.5</v>
      </c>
    </row>
    <row r="33" spans="1:12" s="110" customFormat="1" ht="15" customHeight="1" x14ac:dyDescent="0.2">
      <c r="A33" s="367"/>
      <c r="B33" s="368" t="s">
        <v>182</v>
      </c>
      <c r="C33" s="362"/>
      <c r="D33" s="362"/>
      <c r="E33" s="363"/>
      <c r="F33" s="542">
        <v>35.1</v>
      </c>
      <c r="G33" s="542">
        <v>38.9</v>
      </c>
      <c r="H33" s="542">
        <v>44.4</v>
      </c>
      <c r="I33" s="542">
        <v>41.6</v>
      </c>
      <c r="J33" s="542">
        <v>38.1</v>
      </c>
      <c r="K33" s="543" t="s">
        <v>349</v>
      </c>
      <c r="L33" s="364">
        <v>-3</v>
      </c>
    </row>
    <row r="34" spans="1:12" s="369" customFormat="1" ht="15" customHeight="1" x14ac:dyDescent="0.2">
      <c r="A34" s="367" t="s">
        <v>113</v>
      </c>
      <c r="B34" s="368" t="s">
        <v>116</v>
      </c>
      <c r="C34" s="362"/>
      <c r="D34" s="362"/>
      <c r="E34" s="363"/>
      <c r="F34" s="542">
        <v>26.4</v>
      </c>
      <c r="G34" s="542">
        <v>28.7</v>
      </c>
      <c r="H34" s="542">
        <v>33.299999999999997</v>
      </c>
      <c r="I34" s="542">
        <v>31.3</v>
      </c>
      <c r="J34" s="542">
        <v>29.6</v>
      </c>
      <c r="K34" s="543" t="s">
        <v>349</v>
      </c>
      <c r="L34" s="364">
        <v>-3.2000000000000028</v>
      </c>
    </row>
    <row r="35" spans="1:12" s="369" customFormat="1" ht="11.25" x14ac:dyDescent="0.2">
      <c r="A35" s="370"/>
      <c r="B35" s="371" t="s">
        <v>117</v>
      </c>
      <c r="C35" s="372"/>
      <c r="D35" s="372"/>
      <c r="E35" s="373"/>
      <c r="F35" s="545">
        <v>35.700000000000003</v>
      </c>
      <c r="G35" s="545">
        <v>36.700000000000003</v>
      </c>
      <c r="H35" s="545">
        <v>38.700000000000003</v>
      </c>
      <c r="I35" s="545">
        <v>39.700000000000003</v>
      </c>
      <c r="J35" s="546">
        <v>35.700000000000003</v>
      </c>
      <c r="K35" s="547" t="s">
        <v>349</v>
      </c>
      <c r="L35" s="374">
        <v>0</v>
      </c>
    </row>
    <row r="36" spans="1:12" s="369" customFormat="1" ht="15.95" customHeight="1" x14ac:dyDescent="0.2">
      <c r="A36" s="375" t="s">
        <v>350</v>
      </c>
      <c r="B36" s="376"/>
      <c r="C36" s="377"/>
      <c r="D36" s="376"/>
      <c r="E36" s="378"/>
      <c r="F36" s="548">
        <v>10420</v>
      </c>
      <c r="G36" s="548">
        <v>8093</v>
      </c>
      <c r="H36" s="548">
        <v>11080</v>
      </c>
      <c r="I36" s="548">
        <v>9602</v>
      </c>
      <c r="J36" s="548">
        <v>10745</v>
      </c>
      <c r="K36" s="549">
        <v>-325</v>
      </c>
      <c r="L36" s="380">
        <v>-3.024662633783155</v>
      </c>
    </row>
    <row r="37" spans="1:12" s="369" customFormat="1" ht="15.95" customHeight="1" x14ac:dyDescent="0.2">
      <c r="A37" s="381"/>
      <c r="B37" s="382" t="s">
        <v>113</v>
      </c>
      <c r="C37" s="382" t="s">
        <v>351</v>
      </c>
      <c r="D37" s="382"/>
      <c r="E37" s="383"/>
      <c r="F37" s="548">
        <v>3185</v>
      </c>
      <c r="G37" s="548">
        <v>2613</v>
      </c>
      <c r="H37" s="548">
        <v>3933</v>
      </c>
      <c r="I37" s="548">
        <v>3354</v>
      </c>
      <c r="J37" s="548">
        <v>3450</v>
      </c>
      <c r="K37" s="549">
        <v>-265</v>
      </c>
      <c r="L37" s="380">
        <v>-7.6811594202898554</v>
      </c>
    </row>
    <row r="38" spans="1:12" s="369" customFormat="1" ht="15.95" customHeight="1" x14ac:dyDescent="0.2">
      <c r="A38" s="381"/>
      <c r="B38" s="384" t="s">
        <v>105</v>
      </c>
      <c r="C38" s="384" t="s">
        <v>106</v>
      </c>
      <c r="D38" s="385"/>
      <c r="E38" s="383"/>
      <c r="F38" s="548">
        <v>6486</v>
      </c>
      <c r="G38" s="548">
        <v>4949</v>
      </c>
      <c r="H38" s="548">
        <v>6888</v>
      </c>
      <c r="I38" s="548">
        <v>5915</v>
      </c>
      <c r="J38" s="550">
        <v>6631</v>
      </c>
      <c r="K38" s="549">
        <v>-145</v>
      </c>
      <c r="L38" s="380">
        <v>-2.186698838787513</v>
      </c>
    </row>
    <row r="39" spans="1:12" s="369" customFormat="1" ht="15.95" customHeight="1" x14ac:dyDescent="0.2">
      <c r="A39" s="381"/>
      <c r="B39" s="385"/>
      <c r="C39" s="382" t="s">
        <v>352</v>
      </c>
      <c r="D39" s="385"/>
      <c r="E39" s="383"/>
      <c r="F39" s="548">
        <v>1830</v>
      </c>
      <c r="G39" s="548">
        <v>1416</v>
      </c>
      <c r="H39" s="548">
        <v>2215</v>
      </c>
      <c r="I39" s="548">
        <v>1837</v>
      </c>
      <c r="J39" s="548">
        <v>1845</v>
      </c>
      <c r="K39" s="549">
        <v>-15</v>
      </c>
      <c r="L39" s="380">
        <v>-0.81300813008130079</v>
      </c>
    </row>
    <row r="40" spans="1:12" s="369" customFormat="1" ht="15.95" customHeight="1" x14ac:dyDescent="0.2">
      <c r="A40" s="381"/>
      <c r="B40" s="384"/>
      <c r="C40" s="384" t="s">
        <v>107</v>
      </c>
      <c r="D40" s="385"/>
      <c r="E40" s="383"/>
      <c r="F40" s="548">
        <v>3934</v>
      </c>
      <c r="G40" s="548">
        <v>3144</v>
      </c>
      <c r="H40" s="548">
        <v>4192</v>
      </c>
      <c r="I40" s="548">
        <v>3687</v>
      </c>
      <c r="J40" s="548">
        <v>4114</v>
      </c>
      <c r="K40" s="549">
        <v>-180</v>
      </c>
      <c r="L40" s="380">
        <v>-4.3753038405444826</v>
      </c>
    </row>
    <row r="41" spans="1:12" s="369" customFormat="1" ht="24" customHeight="1" x14ac:dyDescent="0.2">
      <c r="A41" s="381"/>
      <c r="B41" s="385"/>
      <c r="C41" s="382" t="s">
        <v>352</v>
      </c>
      <c r="D41" s="385"/>
      <c r="E41" s="383"/>
      <c r="F41" s="548">
        <v>1355</v>
      </c>
      <c r="G41" s="548">
        <v>1197</v>
      </c>
      <c r="H41" s="548">
        <v>1718</v>
      </c>
      <c r="I41" s="548">
        <v>1517</v>
      </c>
      <c r="J41" s="550">
        <v>1605</v>
      </c>
      <c r="K41" s="549">
        <v>-250</v>
      </c>
      <c r="L41" s="380">
        <v>-15.576323987538942</v>
      </c>
    </row>
    <row r="42" spans="1:12" s="110" customFormat="1" ht="15" customHeight="1" x14ac:dyDescent="0.2">
      <c r="A42" s="381"/>
      <c r="B42" s="384" t="s">
        <v>113</v>
      </c>
      <c r="C42" s="384" t="s">
        <v>353</v>
      </c>
      <c r="D42" s="385"/>
      <c r="E42" s="383"/>
      <c r="F42" s="548">
        <v>1855</v>
      </c>
      <c r="G42" s="548">
        <v>1371</v>
      </c>
      <c r="H42" s="548">
        <v>2231</v>
      </c>
      <c r="I42" s="548">
        <v>1786</v>
      </c>
      <c r="J42" s="548">
        <v>1955</v>
      </c>
      <c r="K42" s="549">
        <v>-100</v>
      </c>
      <c r="L42" s="380">
        <v>-5.1150895140664963</v>
      </c>
    </row>
    <row r="43" spans="1:12" s="110" customFormat="1" ht="15" customHeight="1" x14ac:dyDescent="0.2">
      <c r="A43" s="381"/>
      <c r="B43" s="385"/>
      <c r="C43" s="382" t="s">
        <v>352</v>
      </c>
      <c r="D43" s="385"/>
      <c r="E43" s="383"/>
      <c r="F43" s="548">
        <v>779</v>
      </c>
      <c r="G43" s="548">
        <v>624</v>
      </c>
      <c r="H43" s="548">
        <v>1176</v>
      </c>
      <c r="I43" s="548">
        <v>860</v>
      </c>
      <c r="J43" s="548">
        <v>957</v>
      </c>
      <c r="K43" s="549">
        <v>-178</v>
      </c>
      <c r="L43" s="380">
        <v>-18.599791013584117</v>
      </c>
    </row>
    <row r="44" spans="1:12" s="110" customFormat="1" ht="15" customHeight="1" x14ac:dyDescent="0.2">
      <c r="A44" s="381"/>
      <c r="B44" s="384"/>
      <c r="C44" s="366" t="s">
        <v>109</v>
      </c>
      <c r="D44" s="385"/>
      <c r="E44" s="383"/>
      <c r="F44" s="548">
        <v>7560</v>
      </c>
      <c r="G44" s="548">
        <v>5966</v>
      </c>
      <c r="H44" s="548">
        <v>7829</v>
      </c>
      <c r="I44" s="548">
        <v>6968</v>
      </c>
      <c r="J44" s="550">
        <v>7840</v>
      </c>
      <c r="K44" s="549">
        <v>-280</v>
      </c>
      <c r="L44" s="380">
        <v>-3.5714285714285716</v>
      </c>
    </row>
    <row r="45" spans="1:12" s="110" customFormat="1" ht="15" customHeight="1" x14ac:dyDescent="0.2">
      <c r="A45" s="381"/>
      <c r="B45" s="385"/>
      <c r="C45" s="382" t="s">
        <v>352</v>
      </c>
      <c r="D45" s="385"/>
      <c r="E45" s="383"/>
      <c r="F45" s="548">
        <v>2172</v>
      </c>
      <c r="G45" s="548">
        <v>1819</v>
      </c>
      <c r="H45" s="548">
        <v>2487</v>
      </c>
      <c r="I45" s="548">
        <v>2273</v>
      </c>
      <c r="J45" s="548">
        <v>2271</v>
      </c>
      <c r="K45" s="549">
        <v>-99</v>
      </c>
      <c r="L45" s="380">
        <v>-4.3593130779392339</v>
      </c>
    </row>
    <row r="46" spans="1:12" s="110" customFormat="1" ht="15" customHeight="1" x14ac:dyDescent="0.2">
      <c r="A46" s="381"/>
      <c r="B46" s="384"/>
      <c r="C46" s="366" t="s">
        <v>110</v>
      </c>
      <c r="D46" s="385"/>
      <c r="E46" s="383"/>
      <c r="F46" s="548">
        <v>899</v>
      </c>
      <c r="G46" s="548">
        <v>685</v>
      </c>
      <c r="H46" s="548">
        <v>922</v>
      </c>
      <c r="I46" s="548">
        <v>764</v>
      </c>
      <c r="J46" s="548">
        <v>850</v>
      </c>
      <c r="K46" s="549">
        <v>49</v>
      </c>
      <c r="L46" s="380">
        <v>5.7647058823529411</v>
      </c>
    </row>
    <row r="47" spans="1:12" s="110" customFormat="1" ht="15" customHeight="1" x14ac:dyDescent="0.2">
      <c r="A47" s="381"/>
      <c r="B47" s="385"/>
      <c r="C47" s="382" t="s">
        <v>352</v>
      </c>
      <c r="D47" s="385"/>
      <c r="E47" s="383"/>
      <c r="F47" s="548">
        <v>197</v>
      </c>
      <c r="G47" s="548">
        <v>149</v>
      </c>
      <c r="H47" s="548">
        <v>222</v>
      </c>
      <c r="I47" s="548">
        <v>199</v>
      </c>
      <c r="J47" s="550">
        <v>189</v>
      </c>
      <c r="K47" s="549">
        <v>8</v>
      </c>
      <c r="L47" s="380">
        <v>4.2328042328042326</v>
      </c>
    </row>
    <row r="48" spans="1:12" s="110" customFormat="1" ht="15" customHeight="1" x14ac:dyDescent="0.2">
      <c r="A48" s="381"/>
      <c r="B48" s="385"/>
      <c r="C48" s="366" t="s">
        <v>111</v>
      </c>
      <c r="D48" s="386"/>
      <c r="E48" s="387"/>
      <c r="F48" s="548">
        <v>106</v>
      </c>
      <c r="G48" s="548">
        <v>71</v>
      </c>
      <c r="H48" s="548">
        <v>98</v>
      </c>
      <c r="I48" s="548">
        <v>84</v>
      </c>
      <c r="J48" s="548">
        <v>100</v>
      </c>
      <c r="K48" s="549">
        <v>6</v>
      </c>
      <c r="L48" s="380">
        <v>6</v>
      </c>
    </row>
    <row r="49" spans="1:12" s="110" customFormat="1" ht="15" customHeight="1" x14ac:dyDescent="0.2">
      <c r="A49" s="381"/>
      <c r="B49" s="385"/>
      <c r="C49" s="382" t="s">
        <v>352</v>
      </c>
      <c r="D49" s="385"/>
      <c r="E49" s="383"/>
      <c r="F49" s="548">
        <v>37</v>
      </c>
      <c r="G49" s="548">
        <v>21</v>
      </c>
      <c r="H49" s="548">
        <v>48</v>
      </c>
      <c r="I49" s="548">
        <v>22</v>
      </c>
      <c r="J49" s="548">
        <v>33</v>
      </c>
      <c r="K49" s="549">
        <v>4</v>
      </c>
      <c r="L49" s="380">
        <v>12.121212121212121</v>
      </c>
    </row>
    <row r="50" spans="1:12" s="110" customFormat="1" ht="15" customHeight="1" x14ac:dyDescent="0.2">
      <c r="A50" s="381"/>
      <c r="B50" s="384" t="s">
        <v>113</v>
      </c>
      <c r="C50" s="382" t="s">
        <v>181</v>
      </c>
      <c r="D50" s="385"/>
      <c r="E50" s="383"/>
      <c r="F50" s="548">
        <v>6867</v>
      </c>
      <c r="G50" s="548">
        <v>5065</v>
      </c>
      <c r="H50" s="548">
        <v>7230</v>
      </c>
      <c r="I50" s="548">
        <v>6230</v>
      </c>
      <c r="J50" s="550">
        <v>6833</v>
      </c>
      <c r="K50" s="549">
        <v>34</v>
      </c>
      <c r="L50" s="380">
        <v>0.497585248060881</v>
      </c>
    </row>
    <row r="51" spans="1:12" s="110" customFormat="1" ht="15" customHeight="1" x14ac:dyDescent="0.2">
      <c r="A51" s="381"/>
      <c r="B51" s="385"/>
      <c r="C51" s="382" t="s">
        <v>352</v>
      </c>
      <c r="D51" s="385"/>
      <c r="E51" s="383"/>
      <c r="F51" s="548">
        <v>1938</v>
      </c>
      <c r="G51" s="548">
        <v>1436</v>
      </c>
      <c r="H51" s="548">
        <v>2223</v>
      </c>
      <c r="I51" s="548">
        <v>1951</v>
      </c>
      <c r="J51" s="548">
        <v>1958</v>
      </c>
      <c r="K51" s="549">
        <v>-20</v>
      </c>
      <c r="L51" s="380">
        <v>-1.0214504596527068</v>
      </c>
    </row>
    <row r="52" spans="1:12" s="110" customFormat="1" ht="15" customHeight="1" x14ac:dyDescent="0.2">
      <c r="A52" s="381"/>
      <c r="B52" s="384"/>
      <c r="C52" s="382" t="s">
        <v>182</v>
      </c>
      <c r="D52" s="385"/>
      <c r="E52" s="383"/>
      <c r="F52" s="548">
        <v>3553</v>
      </c>
      <c r="G52" s="548">
        <v>3028</v>
      </c>
      <c r="H52" s="548">
        <v>3850</v>
      </c>
      <c r="I52" s="548">
        <v>3372</v>
      </c>
      <c r="J52" s="548">
        <v>3912</v>
      </c>
      <c r="K52" s="549">
        <v>-359</v>
      </c>
      <c r="L52" s="380">
        <v>-9.1768916155419227</v>
      </c>
    </row>
    <row r="53" spans="1:12" s="269" customFormat="1" ht="11.25" customHeight="1" x14ac:dyDescent="0.2">
      <c r="A53" s="381"/>
      <c r="B53" s="385"/>
      <c r="C53" s="382" t="s">
        <v>352</v>
      </c>
      <c r="D53" s="385"/>
      <c r="E53" s="383"/>
      <c r="F53" s="548">
        <v>1247</v>
      </c>
      <c r="G53" s="548">
        <v>1177</v>
      </c>
      <c r="H53" s="548">
        <v>1710</v>
      </c>
      <c r="I53" s="548">
        <v>1403</v>
      </c>
      <c r="J53" s="550">
        <v>1492</v>
      </c>
      <c r="K53" s="549">
        <v>-245</v>
      </c>
      <c r="L53" s="380">
        <v>-16.420911528150135</v>
      </c>
    </row>
    <row r="54" spans="1:12" s="151" customFormat="1" ht="12.75" customHeight="1" x14ac:dyDescent="0.2">
      <c r="A54" s="381"/>
      <c r="B54" s="384" t="s">
        <v>113</v>
      </c>
      <c r="C54" s="384" t="s">
        <v>116</v>
      </c>
      <c r="D54" s="385"/>
      <c r="E54" s="383"/>
      <c r="F54" s="548">
        <v>5787</v>
      </c>
      <c r="G54" s="548">
        <v>4714</v>
      </c>
      <c r="H54" s="548">
        <v>6497</v>
      </c>
      <c r="I54" s="548">
        <v>5423</v>
      </c>
      <c r="J54" s="548">
        <v>6163</v>
      </c>
      <c r="K54" s="549">
        <v>-376</v>
      </c>
      <c r="L54" s="380">
        <v>-6.1009248742495537</v>
      </c>
    </row>
    <row r="55" spans="1:12" ht="11.25" x14ac:dyDescent="0.2">
      <c r="A55" s="381"/>
      <c r="B55" s="385"/>
      <c r="C55" s="382" t="s">
        <v>352</v>
      </c>
      <c r="D55" s="385"/>
      <c r="E55" s="383"/>
      <c r="F55" s="548">
        <v>1525</v>
      </c>
      <c r="G55" s="548">
        <v>1353</v>
      </c>
      <c r="H55" s="548">
        <v>2162</v>
      </c>
      <c r="I55" s="548">
        <v>1698</v>
      </c>
      <c r="J55" s="548">
        <v>1822</v>
      </c>
      <c r="K55" s="549">
        <v>-297</v>
      </c>
      <c r="L55" s="380">
        <v>-16.300768386388583</v>
      </c>
    </row>
    <row r="56" spans="1:12" ht="14.25" customHeight="1" x14ac:dyDescent="0.2">
      <c r="A56" s="381"/>
      <c r="B56" s="385"/>
      <c r="C56" s="384" t="s">
        <v>117</v>
      </c>
      <c r="D56" s="385"/>
      <c r="E56" s="383"/>
      <c r="F56" s="548">
        <v>4605</v>
      </c>
      <c r="G56" s="548">
        <v>3333</v>
      </c>
      <c r="H56" s="548">
        <v>4561</v>
      </c>
      <c r="I56" s="548">
        <v>4163</v>
      </c>
      <c r="J56" s="548">
        <v>4554</v>
      </c>
      <c r="K56" s="549">
        <v>51</v>
      </c>
      <c r="L56" s="380">
        <v>1.1198945981554678</v>
      </c>
    </row>
    <row r="57" spans="1:12" ht="18.75" customHeight="1" x14ac:dyDescent="0.2">
      <c r="A57" s="388"/>
      <c r="B57" s="389"/>
      <c r="C57" s="390" t="s">
        <v>352</v>
      </c>
      <c r="D57" s="389"/>
      <c r="E57" s="391"/>
      <c r="F57" s="551">
        <v>1646</v>
      </c>
      <c r="G57" s="552">
        <v>1224</v>
      </c>
      <c r="H57" s="552">
        <v>1764</v>
      </c>
      <c r="I57" s="552">
        <v>1651</v>
      </c>
      <c r="J57" s="552">
        <v>1625</v>
      </c>
      <c r="K57" s="553">
        <f t="shared" ref="K57" si="0">IF(OR(F57=".",J57=".")=TRUE,".",IF(OR(F57="*",J57="*")=TRUE,"*",IF(AND(F57="-",J57="-")=TRUE,"-",IF(AND(ISNUMBER(J57),ISNUMBER(F57))=TRUE,IF(F57-J57=0,0,F57-J57),IF(ISNUMBER(F57)=TRUE,F57,-J57)))))</f>
        <v>21</v>
      </c>
      <c r="L57" s="392">
        <f t="shared" ref="L57" si="1">IF(K57 =".",".",IF(K57 ="*","*",IF(K57="-","-",IF(K57=0,0,IF(OR(J57="-",J57=".",F57="-",F57=".")=TRUE,"X",IF(J57=0,"0,0",IF(ABS(K57*100/J57)&gt;250,".X",(K57*100/J57))))))))</f>
        <v>1.2923076923076924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10738</v>
      </c>
      <c r="E11" s="114">
        <v>8466</v>
      </c>
      <c r="F11" s="114">
        <v>13340</v>
      </c>
      <c r="G11" s="114">
        <v>9777</v>
      </c>
      <c r="H11" s="140">
        <v>10991</v>
      </c>
      <c r="I11" s="115">
        <v>-253</v>
      </c>
      <c r="J11" s="116">
        <v>-2.3018833591120007</v>
      </c>
    </row>
    <row r="12" spans="1:15" s="110" customFormat="1" ht="24.95" customHeight="1" x14ac:dyDescent="0.2">
      <c r="A12" s="193" t="s">
        <v>132</v>
      </c>
      <c r="B12" s="194" t="s">
        <v>133</v>
      </c>
      <c r="C12" s="113">
        <v>0.39113428943937417</v>
      </c>
      <c r="D12" s="115">
        <v>42</v>
      </c>
      <c r="E12" s="114">
        <v>30</v>
      </c>
      <c r="F12" s="114">
        <v>48</v>
      </c>
      <c r="G12" s="114">
        <v>33</v>
      </c>
      <c r="H12" s="140">
        <v>34</v>
      </c>
      <c r="I12" s="115">
        <v>8</v>
      </c>
      <c r="J12" s="116">
        <v>23.529411764705884</v>
      </c>
    </row>
    <row r="13" spans="1:15" s="110" customFormat="1" ht="24.95" customHeight="1" x14ac:dyDescent="0.2">
      <c r="A13" s="193" t="s">
        <v>134</v>
      </c>
      <c r="B13" s="199" t="s">
        <v>214</v>
      </c>
      <c r="C13" s="113">
        <v>0.66120320357608497</v>
      </c>
      <c r="D13" s="115">
        <v>71</v>
      </c>
      <c r="E13" s="114">
        <v>64</v>
      </c>
      <c r="F13" s="114">
        <v>95</v>
      </c>
      <c r="G13" s="114">
        <v>80</v>
      </c>
      <c r="H13" s="140">
        <v>90</v>
      </c>
      <c r="I13" s="115">
        <v>-19</v>
      </c>
      <c r="J13" s="116">
        <v>-21.111111111111111</v>
      </c>
    </row>
    <row r="14" spans="1:15" s="287" customFormat="1" ht="24.95" customHeight="1" x14ac:dyDescent="0.2">
      <c r="A14" s="193" t="s">
        <v>215</v>
      </c>
      <c r="B14" s="199" t="s">
        <v>137</v>
      </c>
      <c r="C14" s="113">
        <v>9.182343080648165</v>
      </c>
      <c r="D14" s="115">
        <v>986</v>
      </c>
      <c r="E14" s="114">
        <v>821</v>
      </c>
      <c r="F14" s="114">
        <v>1351</v>
      </c>
      <c r="G14" s="114">
        <v>822</v>
      </c>
      <c r="H14" s="140">
        <v>983</v>
      </c>
      <c r="I14" s="115">
        <v>3</v>
      </c>
      <c r="J14" s="116">
        <v>0.3051881993896236</v>
      </c>
      <c r="K14" s="110"/>
      <c r="L14" s="110"/>
      <c r="M14" s="110"/>
      <c r="N14" s="110"/>
      <c r="O14" s="110"/>
    </row>
    <row r="15" spans="1:15" s="110" customFormat="1" ht="24.95" customHeight="1" x14ac:dyDescent="0.2">
      <c r="A15" s="193" t="s">
        <v>216</v>
      </c>
      <c r="B15" s="199" t="s">
        <v>217</v>
      </c>
      <c r="C15" s="113">
        <v>2.0860495436766624</v>
      </c>
      <c r="D15" s="115">
        <v>224</v>
      </c>
      <c r="E15" s="114">
        <v>205</v>
      </c>
      <c r="F15" s="114">
        <v>330</v>
      </c>
      <c r="G15" s="114">
        <v>163</v>
      </c>
      <c r="H15" s="140">
        <v>245</v>
      </c>
      <c r="I15" s="115">
        <v>-21</v>
      </c>
      <c r="J15" s="116">
        <v>-8.5714285714285712</v>
      </c>
    </row>
    <row r="16" spans="1:15" s="287" customFormat="1" ht="24.95" customHeight="1" x14ac:dyDescent="0.2">
      <c r="A16" s="193" t="s">
        <v>218</v>
      </c>
      <c r="B16" s="199" t="s">
        <v>141</v>
      </c>
      <c r="C16" s="113">
        <v>5.2896256286086798</v>
      </c>
      <c r="D16" s="115">
        <v>568</v>
      </c>
      <c r="E16" s="114">
        <v>521</v>
      </c>
      <c r="F16" s="114">
        <v>823</v>
      </c>
      <c r="G16" s="114">
        <v>501</v>
      </c>
      <c r="H16" s="140">
        <v>612</v>
      </c>
      <c r="I16" s="115">
        <v>-44</v>
      </c>
      <c r="J16" s="116">
        <v>-7.1895424836601309</v>
      </c>
      <c r="K16" s="110"/>
      <c r="L16" s="110"/>
      <c r="M16" s="110"/>
      <c r="N16" s="110"/>
      <c r="O16" s="110"/>
    </row>
    <row r="17" spans="1:15" s="110" customFormat="1" ht="24.95" customHeight="1" x14ac:dyDescent="0.2">
      <c r="A17" s="193" t="s">
        <v>142</v>
      </c>
      <c r="B17" s="199" t="s">
        <v>220</v>
      </c>
      <c r="C17" s="113">
        <v>1.8066679083628236</v>
      </c>
      <c r="D17" s="115">
        <v>194</v>
      </c>
      <c r="E17" s="114">
        <v>95</v>
      </c>
      <c r="F17" s="114">
        <v>198</v>
      </c>
      <c r="G17" s="114">
        <v>158</v>
      </c>
      <c r="H17" s="140">
        <v>126</v>
      </c>
      <c r="I17" s="115">
        <v>68</v>
      </c>
      <c r="J17" s="116">
        <v>53.968253968253968</v>
      </c>
    </row>
    <row r="18" spans="1:15" s="287" customFormat="1" ht="24.95" customHeight="1" x14ac:dyDescent="0.2">
      <c r="A18" s="201" t="s">
        <v>144</v>
      </c>
      <c r="B18" s="202" t="s">
        <v>145</v>
      </c>
      <c r="C18" s="113">
        <v>11.352207114918979</v>
      </c>
      <c r="D18" s="115">
        <v>1219</v>
      </c>
      <c r="E18" s="114">
        <v>811</v>
      </c>
      <c r="F18" s="114">
        <v>1378</v>
      </c>
      <c r="G18" s="114">
        <v>1047</v>
      </c>
      <c r="H18" s="140">
        <v>1380</v>
      </c>
      <c r="I18" s="115">
        <v>-161</v>
      </c>
      <c r="J18" s="116">
        <v>-11.666666666666666</v>
      </c>
      <c r="K18" s="110"/>
      <c r="L18" s="110"/>
      <c r="M18" s="110"/>
      <c r="N18" s="110"/>
      <c r="O18" s="110"/>
    </row>
    <row r="19" spans="1:15" s="110" customFormat="1" ht="24.95" customHeight="1" x14ac:dyDescent="0.2">
      <c r="A19" s="193" t="s">
        <v>146</v>
      </c>
      <c r="B19" s="199" t="s">
        <v>147</v>
      </c>
      <c r="C19" s="113">
        <v>14.751350344570684</v>
      </c>
      <c r="D19" s="115">
        <v>1584</v>
      </c>
      <c r="E19" s="114">
        <v>1527</v>
      </c>
      <c r="F19" s="114">
        <v>1972</v>
      </c>
      <c r="G19" s="114">
        <v>1594</v>
      </c>
      <c r="H19" s="140">
        <v>1650</v>
      </c>
      <c r="I19" s="115">
        <v>-66</v>
      </c>
      <c r="J19" s="116">
        <v>-4</v>
      </c>
    </row>
    <row r="20" spans="1:15" s="287" customFormat="1" ht="24.95" customHeight="1" x14ac:dyDescent="0.2">
      <c r="A20" s="193" t="s">
        <v>148</v>
      </c>
      <c r="B20" s="199" t="s">
        <v>149</v>
      </c>
      <c r="C20" s="113">
        <v>8.7725833488545355</v>
      </c>
      <c r="D20" s="115">
        <v>942</v>
      </c>
      <c r="E20" s="114">
        <v>777</v>
      </c>
      <c r="F20" s="114">
        <v>1430</v>
      </c>
      <c r="G20" s="114">
        <v>948</v>
      </c>
      <c r="H20" s="140">
        <v>1076</v>
      </c>
      <c r="I20" s="115">
        <v>-134</v>
      </c>
      <c r="J20" s="116">
        <v>-12.453531598513012</v>
      </c>
      <c r="K20" s="110"/>
      <c r="L20" s="110"/>
      <c r="M20" s="110"/>
      <c r="N20" s="110"/>
      <c r="O20" s="110"/>
    </row>
    <row r="21" spans="1:15" s="110" customFormat="1" ht="24.95" customHeight="1" x14ac:dyDescent="0.2">
      <c r="A21" s="201" t="s">
        <v>150</v>
      </c>
      <c r="B21" s="202" t="s">
        <v>151</v>
      </c>
      <c r="C21" s="113">
        <v>4.9916185509405846</v>
      </c>
      <c r="D21" s="115">
        <v>536</v>
      </c>
      <c r="E21" s="114">
        <v>428</v>
      </c>
      <c r="F21" s="114">
        <v>545</v>
      </c>
      <c r="G21" s="114">
        <v>543</v>
      </c>
      <c r="H21" s="140">
        <v>590</v>
      </c>
      <c r="I21" s="115">
        <v>-54</v>
      </c>
      <c r="J21" s="116">
        <v>-9.1525423728813564</v>
      </c>
    </row>
    <row r="22" spans="1:15" s="110" customFormat="1" ht="24.95" customHeight="1" x14ac:dyDescent="0.2">
      <c r="A22" s="201" t="s">
        <v>152</v>
      </c>
      <c r="B22" s="199" t="s">
        <v>153</v>
      </c>
      <c r="C22" s="113">
        <v>3.1104488731607374</v>
      </c>
      <c r="D22" s="115">
        <v>334</v>
      </c>
      <c r="E22" s="114">
        <v>286</v>
      </c>
      <c r="F22" s="114">
        <v>418</v>
      </c>
      <c r="G22" s="114">
        <v>345</v>
      </c>
      <c r="H22" s="140">
        <v>373</v>
      </c>
      <c r="I22" s="115">
        <v>-39</v>
      </c>
      <c r="J22" s="116">
        <v>-10.455764075067025</v>
      </c>
    </row>
    <row r="23" spans="1:15" s="110" customFormat="1" ht="24.95" customHeight="1" x14ac:dyDescent="0.2">
      <c r="A23" s="193" t="s">
        <v>154</v>
      </c>
      <c r="B23" s="199" t="s">
        <v>155</v>
      </c>
      <c r="C23" s="113">
        <v>1.8346060718942074</v>
      </c>
      <c r="D23" s="115">
        <v>197</v>
      </c>
      <c r="E23" s="114">
        <v>195</v>
      </c>
      <c r="F23" s="114">
        <v>661</v>
      </c>
      <c r="G23" s="114">
        <v>134</v>
      </c>
      <c r="H23" s="140">
        <v>140</v>
      </c>
      <c r="I23" s="115">
        <v>57</v>
      </c>
      <c r="J23" s="116">
        <v>40.714285714285715</v>
      </c>
    </row>
    <row r="24" spans="1:15" s="110" customFormat="1" ht="24.95" customHeight="1" x14ac:dyDescent="0.2">
      <c r="A24" s="193" t="s">
        <v>156</v>
      </c>
      <c r="B24" s="199" t="s">
        <v>221</v>
      </c>
      <c r="C24" s="113">
        <v>7.3663624511082135</v>
      </c>
      <c r="D24" s="115">
        <v>791</v>
      </c>
      <c r="E24" s="114">
        <v>637</v>
      </c>
      <c r="F24" s="114">
        <v>1023</v>
      </c>
      <c r="G24" s="114">
        <v>799</v>
      </c>
      <c r="H24" s="140">
        <v>1043</v>
      </c>
      <c r="I24" s="115">
        <v>-252</v>
      </c>
      <c r="J24" s="116">
        <v>-24.161073825503355</v>
      </c>
    </row>
    <row r="25" spans="1:15" s="110" customFormat="1" ht="24.95" customHeight="1" x14ac:dyDescent="0.2">
      <c r="A25" s="193" t="s">
        <v>222</v>
      </c>
      <c r="B25" s="204" t="s">
        <v>159</v>
      </c>
      <c r="C25" s="113">
        <v>14.648910411622277</v>
      </c>
      <c r="D25" s="115">
        <v>1573</v>
      </c>
      <c r="E25" s="114">
        <v>1098</v>
      </c>
      <c r="F25" s="114">
        <v>1511</v>
      </c>
      <c r="G25" s="114">
        <v>1432</v>
      </c>
      <c r="H25" s="140">
        <v>1457</v>
      </c>
      <c r="I25" s="115">
        <v>116</v>
      </c>
      <c r="J25" s="116">
        <v>7.9615648592999317</v>
      </c>
    </row>
    <row r="26" spans="1:15" s="110" customFormat="1" ht="24.95" customHeight="1" x14ac:dyDescent="0.2">
      <c r="A26" s="201">
        <v>782.78300000000002</v>
      </c>
      <c r="B26" s="203" t="s">
        <v>160</v>
      </c>
      <c r="C26" s="113">
        <v>7.9716893276215313</v>
      </c>
      <c r="D26" s="115">
        <v>856</v>
      </c>
      <c r="E26" s="114">
        <v>493</v>
      </c>
      <c r="F26" s="114">
        <v>684</v>
      </c>
      <c r="G26" s="114">
        <v>741</v>
      </c>
      <c r="H26" s="140">
        <v>721</v>
      </c>
      <c r="I26" s="115">
        <v>135</v>
      </c>
      <c r="J26" s="116">
        <v>18.723994452149793</v>
      </c>
    </row>
    <row r="27" spans="1:15" s="110" customFormat="1" ht="24.95" customHeight="1" x14ac:dyDescent="0.2">
      <c r="A27" s="193" t="s">
        <v>161</v>
      </c>
      <c r="B27" s="199" t="s">
        <v>162</v>
      </c>
      <c r="C27" s="113">
        <v>1.9929223319053828</v>
      </c>
      <c r="D27" s="115">
        <v>214</v>
      </c>
      <c r="E27" s="114">
        <v>162</v>
      </c>
      <c r="F27" s="114">
        <v>357</v>
      </c>
      <c r="G27" s="114">
        <v>224</v>
      </c>
      <c r="H27" s="140">
        <v>197</v>
      </c>
      <c r="I27" s="115">
        <v>17</v>
      </c>
      <c r="J27" s="116">
        <v>8.6294416243654819</v>
      </c>
    </row>
    <row r="28" spans="1:15" s="110" customFormat="1" ht="24.95" customHeight="1" x14ac:dyDescent="0.2">
      <c r="A28" s="193" t="s">
        <v>163</v>
      </c>
      <c r="B28" s="199" t="s">
        <v>164</v>
      </c>
      <c r="C28" s="113">
        <v>1.7694170236543119</v>
      </c>
      <c r="D28" s="115">
        <v>190</v>
      </c>
      <c r="E28" s="114">
        <v>152</v>
      </c>
      <c r="F28" s="114">
        <v>447</v>
      </c>
      <c r="G28" s="114">
        <v>108</v>
      </c>
      <c r="H28" s="140">
        <v>218</v>
      </c>
      <c r="I28" s="115">
        <v>-28</v>
      </c>
      <c r="J28" s="116">
        <v>-12.844036697247706</v>
      </c>
    </row>
    <row r="29" spans="1:15" s="110" customFormat="1" ht="24.95" customHeight="1" x14ac:dyDescent="0.2">
      <c r="A29" s="193">
        <v>86</v>
      </c>
      <c r="B29" s="199" t="s">
        <v>165</v>
      </c>
      <c r="C29" s="113">
        <v>4.2186626932389641</v>
      </c>
      <c r="D29" s="115">
        <v>453</v>
      </c>
      <c r="E29" s="114">
        <v>321</v>
      </c>
      <c r="F29" s="114">
        <v>471</v>
      </c>
      <c r="G29" s="114">
        <v>419</v>
      </c>
      <c r="H29" s="140">
        <v>465</v>
      </c>
      <c r="I29" s="115">
        <v>-12</v>
      </c>
      <c r="J29" s="116">
        <v>-2.5806451612903225</v>
      </c>
    </row>
    <row r="30" spans="1:15" s="110" customFormat="1" ht="24.95" customHeight="1" x14ac:dyDescent="0.2">
      <c r="A30" s="193">
        <v>87.88</v>
      </c>
      <c r="B30" s="204" t="s">
        <v>166</v>
      </c>
      <c r="C30" s="113">
        <v>3.7437139132054384</v>
      </c>
      <c r="D30" s="115">
        <v>402</v>
      </c>
      <c r="E30" s="114">
        <v>390</v>
      </c>
      <c r="F30" s="114">
        <v>531</v>
      </c>
      <c r="G30" s="114">
        <v>268</v>
      </c>
      <c r="H30" s="140">
        <v>320</v>
      </c>
      <c r="I30" s="115">
        <v>82</v>
      </c>
      <c r="J30" s="116">
        <v>25.625</v>
      </c>
    </row>
    <row r="31" spans="1:15" s="110" customFormat="1" ht="24.95" customHeight="1" x14ac:dyDescent="0.2">
      <c r="A31" s="193" t="s">
        <v>167</v>
      </c>
      <c r="B31" s="199" t="s">
        <v>168</v>
      </c>
      <c r="C31" s="113">
        <v>3.240826969640529</v>
      </c>
      <c r="D31" s="115">
        <v>348</v>
      </c>
      <c r="E31" s="114">
        <v>274</v>
      </c>
      <c r="F31" s="114">
        <v>418</v>
      </c>
      <c r="G31" s="114">
        <v>240</v>
      </c>
      <c r="H31" s="140">
        <v>253</v>
      </c>
      <c r="I31" s="115">
        <v>95</v>
      </c>
      <c r="J31" s="116">
        <v>37.549407114624508</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0.39113428943937417</v>
      </c>
      <c r="D34" s="115">
        <v>42</v>
      </c>
      <c r="E34" s="114">
        <v>30</v>
      </c>
      <c r="F34" s="114">
        <v>48</v>
      </c>
      <c r="G34" s="114">
        <v>33</v>
      </c>
      <c r="H34" s="140">
        <v>34</v>
      </c>
      <c r="I34" s="115">
        <v>8</v>
      </c>
      <c r="J34" s="116">
        <v>23.529411764705884</v>
      </c>
    </row>
    <row r="35" spans="1:10" s="110" customFormat="1" ht="24.95" customHeight="1" x14ac:dyDescent="0.2">
      <c r="A35" s="292" t="s">
        <v>171</v>
      </c>
      <c r="B35" s="293" t="s">
        <v>172</v>
      </c>
      <c r="C35" s="113">
        <v>21.195753399143229</v>
      </c>
      <c r="D35" s="115">
        <v>2276</v>
      </c>
      <c r="E35" s="114">
        <v>1696</v>
      </c>
      <c r="F35" s="114">
        <v>2824</v>
      </c>
      <c r="G35" s="114">
        <v>1949</v>
      </c>
      <c r="H35" s="140">
        <v>2453</v>
      </c>
      <c r="I35" s="115">
        <v>-177</v>
      </c>
      <c r="J35" s="116">
        <v>-7.2156543008560945</v>
      </c>
    </row>
    <row r="36" spans="1:10" s="110" customFormat="1" ht="24.95" customHeight="1" x14ac:dyDescent="0.2">
      <c r="A36" s="294" t="s">
        <v>173</v>
      </c>
      <c r="B36" s="295" t="s">
        <v>174</v>
      </c>
      <c r="C36" s="125">
        <v>78.413112311417393</v>
      </c>
      <c r="D36" s="143">
        <v>8420</v>
      </c>
      <c r="E36" s="144">
        <v>6740</v>
      </c>
      <c r="F36" s="144">
        <v>10468</v>
      </c>
      <c r="G36" s="144">
        <v>7795</v>
      </c>
      <c r="H36" s="145">
        <v>8503</v>
      </c>
      <c r="I36" s="143">
        <v>-83</v>
      </c>
      <c r="J36" s="146">
        <v>-0.9761260731506527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10738</v>
      </c>
      <c r="F11" s="264">
        <v>8466</v>
      </c>
      <c r="G11" s="264">
        <v>13340</v>
      </c>
      <c r="H11" s="264">
        <v>9777</v>
      </c>
      <c r="I11" s="265">
        <v>10991</v>
      </c>
      <c r="J11" s="263">
        <v>-253</v>
      </c>
      <c r="K11" s="266">
        <v>-2.3018833591120007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29.409573477370088</v>
      </c>
      <c r="E13" s="115">
        <v>3158</v>
      </c>
      <c r="F13" s="114">
        <v>2468</v>
      </c>
      <c r="G13" s="114">
        <v>3732</v>
      </c>
      <c r="H13" s="114">
        <v>2981</v>
      </c>
      <c r="I13" s="140">
        <v>3312</v>
      </c>
      <c r="J13" s="115">
        <v>-154</v>
      </c>
      <c r="K13" s="116">
        <v>-4.64975845410628</v>
      </c>
    </row>
    <row r="14" spans="1:15" ht="15.95" customHeight="1" x14ac:dyDescent="0.2">
      <c r="A14" s="306" t="s">
        <v>230</v>
      </c>
      <c r="B14" s="307"/>
      <c r="C14" s="308"/>
      <c r="D14" s="113">
        <v>49.767181970571798</v>
      </c>
      <c r="E14" s="115">
        <v>5344</v>
      </c>
      <c r="F14" s="114">
        <v>4068</v>
      </c>
      <c r="G14" s="114">
        <v>6759</v>
      </c>
      <c r="H14" s="114">
        <v>4812</v>
      </c>
      <c r="I14" s="140">
        <v>5304</v>
      </c>
      <c r="J14" s="115">
        <v>40</v>
      </c>
      <c r="K14" s="116">
        <v>0.75414781297134237</v>
      </c>
    </row>
    <row r="15" spans="1:15" ht="15.95" customHeight="1" x14ac:dyDescent="0.2">
      <c r="A15" s="306" t="s">
        <v>231</v>
      </c>
      <c r="B15" s="307"/>
      <c r="C15" s="308"/>
      <c r="D15" s="113">
        <v>11.044887316073757</v>
      </c>
      <c r="E15" s="115">
        <v>1186</v>
      </c>
      <c r="F15" s="114">
        <v>1037</v>
      </c>
      <c r="G15" s="114">
        <v>1595</v>
      </c>
      <c r="H15" s="114">
        <v>1056</v>
      </c>
      <c r="I15" s="140">
        <v>1290</v>
      </c>
      <c r="J15" s="115">
        <v>-104</v>
      </c>
      <c r="K15" s="116">
        <v>-8.0620155038759691</v>
      </c>
    </row>
    <row r="16" spans="1:15" ht="15.95" customHeight="1" x14ac:dyDescent="0.2">
      <c r="A16" s="306" t="s">
        <v>232</v>
      </c>
      <c r="B16" s="307"/>
      <c r="C16" s="308"/>
      <c r="D16" s="113">
        <v>9.7783572359843554</v>
      </c>
      <c r="E16" s="115">
        <v>1050</v>
      </c>
      <c r="F16" s="114">
        <v>893</v>
      </c>
      <c r="G16" s="114">
        <v>1254</v>
      </c>
      <c r="H16" s="114">
        <v>928</v>
      </c>
      <c r="I16" s="140">
        <v>1085</v>
      </c>
      <c r="J16" s="115">
        <v>-35</v>
      </c>
      <c r="K16" s="116">
        <v>-3.225806451612903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0.41907245297075807</v>
      </c>
      <c r="E18" s="115">
        <v>45</v>
      </c>
      <c r="F18" s="114">
        <v>33</v>
      </c>
      <c r="G18" s="114">
        <v>42</v>
      </c>
      <c r="H18" s="114">
        <v>41</v>
      </c>
      <c r="I18" s="140">
        <v>33</v>
      </c>
      <c r="J18" s="115">
        <v>12</v>
      </c>
      <c r="K18" s="116">
        <v>36.363636363636367</v>
      </c>
    </row>
    <row r="19" spans="1:11" ht="14.1" customHeight="1" x14ac:dyDescent="0.2">
      <c r="A19" s="306" t="s">
        <v>235</v>
      </c>
      <c r="B19" s="307" t="s">
        <v>236</v>
      </c>
      <c r="C19" s="308"/>
      <c r="D19" s="113">
        <v>0.24213075060532688</v>
      </c>
      <c r="E19" s="115">
        <v>26</v>
      </c>
      <c r="F19" s="114">
        <v>13</v>
      </c>
      <c r="G19" s="114">
        <v>20</v>
      </c>
      <c r="H19" s="114">
        <v>15</v>
      </c>
      <c r="I19" s="140">
        <v>17</v>
      </c>
      <c r="J19" s="115">
        <v>9</v>
      </c>
      <c r="K19" s="116">
        <v>52.941176470588232</v>
      </c>
    </row>
    <row r="20" spans="1:11" ht="14.1" customHeight="1" x14ac:dyDescent="0.2">
      <c r="A20" s="306">
        <v>12</v>
      </c>
      <c r="B20" s="307" t="s">
        <v>237</v>
      </c>
      <c r="C20" s="308"/>
      <c r="D20" s="113">
        <v>0.94989756006705162</v>
      </c>
      <c r="E20" s="115">
        <v>102</v>
      </c>
      <c r="F20" s="114">
        <v>87</v>
      </c>
      <c r="G20" s="114">
        <v>125</v>
      </c>
      <c r="H20" s="114">
        <v>94</v>
      </c>
      <c r="I20" s="140">
        <v>115</v>
      </c>
      <c r="J20" s="115">
        <v>-13</v>
      </c>
      <c r="K20" s="116">
        <v>-11.304347826086957</v>
      </c>
    </row>
    <row r="21" spans="1:11" ht="14.1" customHeight="1" x14ac:dyDescent="0.2">
      <c r="A21" s="306">
        <v>21</v>
      </c>
      <c r="B21" s="307" t="s">
        <v>238</v>
      </c>
      <c r="C21" s="308"/>
      <c r="D21" s="113">
        <v>0.50288694356490971</v>
      </c>
      <c r="E21" s="115">
        <v>54</v>
      </c>
      <c r="F21" s="114">
        <v>15</v>
      </c>
      <c r="G21" s="114">
        <v>42</v>
      </c>
      <c r="H21" s="114">
        <v>30</v>
      </c>
      <c r="I21" s="140">
        <v>34</v>
      </c>
      <c r="J21" s="115">
        <v>20</v>
      </c>
      <c r="K21" s="116">
        <v>58.823529411764703</v>
      </c>
    </row>
    <row r="22" spans="1:11" ht="14.1" customHeight="1" x14ac:dyDescent="0.2">
      <c r="A22" s="306">
        <v>22</v>
      </c>
      <c r="B22" s="307" t="s">
        <v>239</v>
      </c>
      <c r="C22" s="308"/>
      <c r="D22" s="113">
        <v>1.1175265412553548</v>
      </c>
      <c r="E22" s="115">
        <v>120</v>
      </c>
      <c r="F22" s="114">
        <v>70</v>
      </c>
      <c r="G22" s="114">
        <v>192</v>
      </c>
      <c r="H22" s="114">
        <v>76</v>
      </c>
      <c r="I22" s="140">
        <v>108</v>
      </c>
      <c r="J22" s="115">
        <v>12</v>
      </c>
      <c r="K22" s="116">
        <v>11.111111111111111</v>
      </c>
    </row>
    <row r="23" spans="1:11" ht="14.1" customHeight="1" x14ac:dyDescent="0.2">
      <c r="A23" s="306">
        <v>23</v>
      </c>
      <c r="B23" s="307" t="s">
        <v>240</v>
      </c>
      <c r="C23" s="308"/>
      <c r="D23" s="113">
        <v>0.5215123859191656</v>
      </c>
      <c r="E23" s="115">
        <v>56</v>
      </c>
      <c r="F23" s="114">
        <v>49</v>
      </c>
      <c r="G23" s="114">
        <v>94</v>
      </c>
      <c r="H23" s="114">
        <v>30</v>
      </c>
      <c r="I23" s="140">
        <v>57</v>
      </c>
      <c r="J23" s="115">
        <v>-1</v>
      </c>
      <c r="K23" s="116">
        <v>-1.7543859649122806</v>
      </c>
    </row>
    <row r="24" spans="1:11" ht="14.1" customHeight="1" x14ac:dyDescent="0.2">
      <c r="A24" s="306">
        <v>24</v>
      </c>
      <c r="B24" s="307" t="s">
        <v>241</v>
      </c>
      <c r="C24" s="308"/>
      <c r="D24" s="113">
        <v>0.86608306947290004</v>
      </c>
      <c r="E24" s="115">
        <v>93</v>
      </c>
      <c r="F24" s="114">
        <v>67</v>
      </c>
      <c r="G24" s="114">
        <v>130</v>
      </c>
      <c r="H24" s="114">
        <v>88</v>
      </c>
      <c r="I24" s="140">
        <v>148</v>
      </c>
      <c r="J24" s="115">
        <v>-55</v>
      </c>
      <c r="K24" s="116">
        <v>-37.162162162162161</v>
      </c>
    </row>
    <row r="25" spans="1:11" ht="14.1" customHeight="1" x14ac:dyDescent="0.2">
      <c r="A25" s="306">
        <v>25</v>
      </c>
      <c r="B25" s="307" t="s">
        <v>242</v>
      </c>
      <c r="C25" s="308"/>
      <c r="D25" s="113">
        <v>4.4049171167815233</v>
      </c>
      <c r="E25" s="115">
        <v>473</v>
      </c>
      <c r="F25" s="114">
        <v>407</v>
      </c>
      <c r="G25" s="114">
        <v>516</v>
      </c>
      <c r="H25" s="114">
        <v>357</v>
      </c>
      <c r="I25" s="140">
        <v>525</v>
      </c>
      <c r="J25" s="115">
        <v>-52</v>
      </c>
      <c r="K25" s="116">
        <v>-9.9047619047619051</v>
      </c>
    </row>
    <row r="26" spans="1:11" ht="14.1" customHeight="1" x14ac:dyDescent="0.2">
      <c r="A26" s="306">
        <v>26</v>
      </c>
      <c r="B26" s="307" t="s">
        <v>243</v>
      </c>
      <c r="C26" s="308"/>
      <c r="D26" s="113">
        <v>3.1104488731607374</v>
      </c>
      <c r="E26" s="115">
        <v>334</v>
      </c>
      <c r="F26" s="114">
        <v>269</v>
      </c>
      <c r="G26" s="114">
        <v>408</v>
      </c>
      <c r="H26" s="114">
        <v>314</v>
      </c>
      <c r="I26" s="140">
        <v>341</v>
      </c>
      <c r="J26" s="115">
        <v>-7</v>
      </c>
      <c r="K26" s="116">
        <v>-2.0527859237536656</v>
      </c>
    </row>
    <row r="27" spans="1:11" ht="14.1" customHeight="1" x14ac:dyDescent="0.2">
      <c r="A27" s="306">
        <v>27</v>
      </c>
      <c r="B27" s="307" t="s">
        <v>244</v>
      </c>
      <c r="C27" s="308"/>
      <c r="D27" s="113">
        <v>1.3782827342149375</v>
      </c>
      <c r="E27" s="115">
        <v>148</v>
      </c>
      <c r="F27" s="114">
        <v>120</v>
      </c>
      <c r="G27" s="114">
        <v>323</v>
      </c>
      <c r="H27" s="114">
        <v>143</v>
      </c>
      <c r="I27" s="140">
        <v>176</v>
      </c>
      <c r="J27" s="115">
        <v>-28</v>
      </c>
      <c r="K27" s="116">
        <v>-15.909090909090908</v>
      </c>
    </row>
    <row r="28" spans="1:11" ht="14.1" customHeight="1" x14ac:dyDescent="0.2">
      <c r="A28" s="306">
        <v>28</v>
      </c>
      <c r="B28" s="307" t="s">
        <v>245</v>
      </c>
      <c r="C28" s="308"/>
      <c r="D28" s="113">
        <v>0.22350530825107096</v>
      </c>
      <c r="E28" s="115">
        <v>24</v>
      </c>
      <c r="F28" s="114">
        <v>12</v>
      </c>
      <c r="G28" s="114">
        <v>61</v>
      </c>
      <c r="H28" s="114">
        <v>27</v>
      </c>
      <c r="I28" s="140">
        <v>13</v>
      </c>
      <c r="J28" s="115">
        <v>11</v>
      </c>
      <c r="K28" s="116">
        <v>84.615384615384613</v>
      </c>
    </row>
    <row r="29" spans="1:11" ht="14.1" customHeight="1" x14ac:dyDescent="0.2">
      <c r="A29" s="306">
        <v>29</v>
      </c>
      <c r="B29" s="307" t="s">
        <v>246</v>
      </c>
      <c r="C29" s="308"/>
      <c r="D29" s="113">
        <v>2.7193145837213635</v>
      </c>
      <c r="E29" s="115">
        <v>292</v>
      </c>
      <c r="F29" s="114">
        <v>231</v>
      </c>
      <c r="G29" s="114">
        <v>305</v>
      </c>
      <c r="H29" s="114">
        <v>242</v>
      </c>
      <c r="I29" s="140">
        <v>277</v>
      </c>
      <c r="J29" s="115">
        <v>15</v>
      </c>
      <c r="K29" s="116">
        <v>5.4151624548736459</v>
      </c>
    </row>
    <row r="30" spans="1:11" ht="14.1" customHeight="1" x14ac:dyDescent="0.2">
      <c r="A30" s="306" t="s">
        <v>247</v>
      </c>
      <c r="B30" s="307" t="s">
        <v>248</v>
      </c>
      <c r="C30" s="308"/>
      <c r="D30" s="113" t="s">
        <v>513</v>
      </c>
      <c r="E30" s="115" t="s">
        <v>513</v>
      </c>
      <c r="F30" s="114" t="s">
        <v>513</v>
      </c>
      <c r="G30" s="114" t="s">
        <v>513</v>
      </c>
      <c r="H30" s="114">
        <v>55</v>
      </c>
      <c r="I30" s="140" t="s">
        <v>513</v>
      </c>
      <c r="J30" s="115" t="s">
        <v>513</v>
      </c>
      <c r="K30" s="116" t="s">
        <v>513</v>
      </c>
    </row>
    <row r="31" spans="1:11" ht="14.1" customHeight="1" x14ac:dyDescent="0.2">
      <c r="A31" s="306" t="s">
        <v>249</v>
      </c>
      <c r="B31" s="307" t="s">
        <v>250</v>
      </c>
      <c r="C31" s="308"/>
      <c r="D31" s="113">
        <v>2.0767368224995342</v>
      </c>
      <c r="E31" s="115">
        <v>223</v>
      </c>
      <c r="F31" s="114">
        <v>174</v>
      </c>
      <c r="G31" s="114">
        <v>222</v>
      </c>
      <c r="H31" s="114">
        <v>184</v>
      </c>
      <c r="I31" s="140">
        <v>195</v>
      </c>
      <c r="J31" s="115">
        <v>28</v>
      </c>
      <c r="K31" s="116">
        <v>14.358974358974359</v>
      </c>
    </row>
    <row r="32" spans="1:11" ht="14.1" customHeight="1" x14ac:dyDescent="0.2">
      <c r="A32" s="306">
        <v>31</v>
      </c>
      <c r="B32" s="307" t="s">
        <v>251</v>
      </c>
      <c r="C32" s="308"/>
      <c r="D32" s="113">
        <v>0.87539579065002793</v>
      </c>
      <c r="E32" s="115">
        <v>94</v>
      </c>
      <c r="F32" s="114">
        <v>55</v>
      </c>
      <c r="G32" s="114">
        <v>83</v>
      </c>
      <c r="H32" s="114">
        <v>56</v>
      </c>
      <c r="I32" s="140">
        <v>65</v>
      </c>
      <c r="J32" s="115">
        <v>29</v>
      </c>
      <c r="K32" s="116">
        <v>44.615384615384613</v>
      </c>
    </row>
    <row r="33" spans="1:11" ht="14.1" customHeight="1" x14ac:dyDescent="0.2">
      <c r="A33" s="306">
        <v>32</v>
      </c>
      <c r="B33" s="307" t="s">
        <v>252</v>
      </c>
      <c r="C33" s="308"/>
      <c r="D33" s="113">
        <v>4.5911715403240825</v>
      </c>
      <c r="E33" s="115">
        <v>493</v>
      </c>
      <c r="F33" s="114">
        <v>341</v>
      </c>
      <c r="G33" s="114">
        <v>577</v>
      </c>
      <c r="H33" s="114">
        <v>474</v>
      </c>
      <c r="I33" s="140">
        <v>637</v>
      </c>
      <c r="J33" s="115">
        <v>-144</v>
      </c>
      <c r="K33" s="116">
        <v>-22.605965463108319</v>
      </c>
    </row>
    <row r="34" spans="1:11" ht="14.1" customHeight="1" x14ac:dyDescent="0.2">
      <c r="A34" s="306">
        <v>33</v>
      </c>
      <c r="B34" s="307" t="s">
        <v>253</v>
      </c>
      <c r="C34" s="308"/>
      <c r="D34" s="113">
        <v>2.8310672378468991</v>
      </c>
      <c r="E34" s="115">
        <v>304</v>
      </c>
      <c r="F34" s="114">
        <v>200</v>
      </c>
      <c r="G34" s="114">
        <v>284</v>
      </c>
      <c r="H34" s="114">
        <v>260</v>
      </c>
      <c r="I34" s="140">
        <v>312</v>
      </c>
      <c r="J34" s="115">
        <v>-8</v>
      </c>
      <c r="K34" s="116">
        <v>-2.5641025641025643</v>
      </c>
    </row>
    <row r="35" spans="1:11" ht="14.1" customHeight="1" x14ac:dyDescent="0.2">
      <c r="A35" s="306">
        <v>34</v>
      </c>
      <c r="B35" s="307" t="s">
        <v>254</v>
      </c>
      <c r="C35" s="308"/>
      <c r="D35" s="113">
        <v>2.2536785248649656</v>
      </c>
      <c r="E35" s="115">
        <v>242</v>
      </c>
      <c r="F35" s="114">
        <v>151</v>
      </c>
      <c r="G35" s="114">
        <v>306</v>
      </c>
      <c r="H35" s="114">
        <v>282</v>
      </c>
      <c r="I35" s="140">
        <v>304</v>
      </c>
      <c r="J35" s="115">
        <v>-62</v>
      </c>
      <c r="K35" s="116">
        <v>-20.394736842105264</v>
      </c>
    </row>
    <row r="36" spans="1:11" ht="14.1" customHeight="1" x14ac:dyDescent="0.2">
      <c r="A36" s="306">
        <v>41</v>
      </c>
      <c r="B36" s="307" t="s">
        <v>255</v>
      </c>
      <c r="C36" s="308"/>
      <c r="D36" s="113">
        <v>0.65189048239895697</v>
      </c>
      <c r="E36" s="115">
        <v>70</v>
      </c>
      <c r="F36" s="114">
        <v>55</v>
      </c>
      <c r="G36" s="114">
        <v>99</v>
      </c>
      <c r="H36" s="114">
        <v>76</v>
      </c>
      <c r="I36" s="140">
        <v>86</v>
      </c>
      <c r="J36" s="115">
        <v>-16</v>
      </c>
      <c r="K36" s="116">
        <v>-18.604651162790699</v>
      </c>
    </row>
    <row r="37" spans="1:11" ht="14.1" customHeight="1" x14ac:dyDescent="0.2">
      <c r="A37" s="306">
        <v>42</v>
      </c>
      <c r="B37" s="307" t="s">
        <v>256</v>
      </c>
      <c r="C37" s="308"/>
      <c r="D37" s="113">
        <v>0.12106537530266344</v>
      </c>
      <c r="E37" s="115">
        <v>13</v>
      </c>
      <c r="F37" s="114">
        <v>20</v>
      </c>
      <c r="G37" s="114">
        <v>37</v>
      </c>
      <c r="H37" s="114">
        <v>19</v>
      </c>
      <c r="I37" s="140">
        <v>9</v>
      </c>
      <c r="J37" s="115">
        <v>4</v>
      </c>
      <c r="K37" s="116">
        <v>44.444444444444443</v>
      </c>
    </row>
    <row r="38" spans="1:11" ht="14.1" customHeight="1" x14ac:dyDescent="0.2">
      <c r="A38" s="306">
        <v>43</v>
      </c>
      <c r="B38" s="307" t="s">
        <v>257</v>
      </c>
      <c r="C38" s="308"/>
      <c r="D38" s="113">
        <v>2.3188675731048614</v>
      </c>
      <c r="E38" s="115">
        <v>249</v>
      </c>
      <c r="F38" s="114">
        <v>243</v>
      </c>
      <c r="G38" s="114">
        <v>389</v>
      </c>
      <c r="H38" s="114">
        <v>228</v>
      </c>
      <c r="I38" s="140">
        <v>270</v>
      </c>
      <c r="J38" s="115">
        <v>-21</v>
      </c>
      <c r="K38" s="116">
        <v>-7.7777777777777777</v>
      </c>
    </row>
    <row r="39" spans="1:11" ht="14.1" customHeight="1" x14ac:dyDescent="0.2">
      <c r="A39" s="306">
        <v>51</v>
      </c>
      <c r="B39" s="307" t="s">
        <v>258</v>
      </c>
      <c r="C39" s="308"/>
      <c r="D39" s="113">
        <v>13.028496926802012</v>
      </c>
      <c r="E39" s="115">
        <v>1399</v>
      </c>
      <c r="F39" s="114">
        <v>1015</v>
      </c>
      <c r="G39" s="114">
        <v>1551</v>
      </c>
      <c r="H39" s="114">
        <v>1365</v>
      </c>
      <c r="I39" s="140">
        <v>1297</v>
      </c>
      <c r="J39" s="115">
        <v>102</v>
      </c>
      <c r="K39" s="116">
        <v>7.8643022359290669</v>
      </c>
    </row>
    <row r="40" spans="1:11" ht="14.1" customHeight="1" x14ac:dyDescent="0.2">
      <c r="A40" s="306" t="s">
        <v>259</v>
      </c>
      <c r="B40" s="307" t="s">
        <v>260</v>
      </c>
      <c r="C40" s="308"/>
      <c r="D40" s="113">
        <v>10.923821940771093</v>
      </c>
      <c r="E40" s="115">
        <v>1173</v>
      </c>
      <c r="F40" s="114">
        <v>859</v>
      </c>
      <c r="G40" s="114">
        <v>1316</v>
      </c>
      <c r="H40" s="114">
        <v>1230</v>
      </c>
      <c r="I40" s="140">
        <v>1096</v>
      </c>
      <c r="J40" s="115">
        <v>77</v>
      </c>
      <c r="K40" s="116">
        <v>7.0255474452554747</v>
      </c>
    </row>
    <row r="41" spans="1:11" ht="14.1" customHeight="1" x14ac:dyDescent="0.2">
      <c r="A41" s="306"/>
      <c r="B41" s="307" t="s">
        <v>261</v>
      </c>
      <c r="C41" s="308"/>
      <c r="D41" s="113">
        <v>10.476811324268951</v>
      </c>
      <c r="E41" s="115">
        <v>1125</v>
      </c>
      <c r="F41" s="114">
        <v>795</v>
      </c>
      <c r="G41" s="114">
        <v>1203</v>
      </c>
      <c r="H41" s="114">
        <v>1179</v>
      </c>
      <c r="I41" s="140">
        <v>1051</v>
      </c>
      <c r="J41" s="115">
        <v>74</v>
      </c>
      <c r="K41" s="116">
        <v>7.0409134157944813</v>
      </c>
    </row>
    <row r="42" spans="1:11" ht="14.1" customHeight="1" x14ac:dyDescent="0.2">
      <c r="A42" s="306">
        <v>52</v>
      </c>
      <c r="B42" s="307" t="s">
        <v>262</v>
      </c>
      <c r="C42" s="308"/>
      <c r="D42" s="113">
        <v>4.3304153473645002</v>
      </c>
      <c r="E42" s="115">
        <v>465</v>
      </c>
      <c r="F42" s="114">
        <v>405</v>
      </c>
      <c r="G42" s="114">
        <v>648</v>
      </c>
      <c r="H42" s="114">
        <v>513</v>
      </c>
      <c r="I42" s="140">
        <v>451</v>
      </c>
      <c r="J42" s="115">
        <v>14</v>
      </c>
      <c r="K42" s="116">
        <v>3.1042128603104211</v>
      </c>
    </row>
    <row r="43" spans="1:11" ht="14.1" customHeight="1" x14ac:dyDescent="0.2">
      <c r="A43" s="306" t="s">
        <v>263</v>
      </c>
      <c r="B43" s="307" t="s">
        <v>264</v>
      </c>
      <c r="C43" s="308"/>
      <c r="D43" s="113">
        <v>4.1255354814676846</v>
      </c>
      <c r="E43" s="115">
        <v>443</v>
      </c>
      <c r="F43" s="114">
        <v>384</v>
      </c>
      <c r="G43" s="114">
        <v>611</v>
      </c>
      <c r="H43" s="114">
        <v>468</v>
      </c>
      <c r="I43" s="140">
        <v>419</v>
      </c>
      <c r="J43" s="115">
        <v>24</v>
      </c>
      <c r="K43" s="116">
        <v>5.7279236276849641</v>
      </c>
    </row>
    <row r="44" spans="1:11" ht="14.1" customHeight="1" x14ac:dyDescent="0.2">
      <c r="A44" s="306">
        <v>53</v>
      </c>
      <c r="B44" s="307" t="s">
        <v>265</v>
      </c>
      <c r="C44" s="308"/>
      <c r="D44" s="113">
        <v>1.6576643695287763</v>
      </c>
      <c r="E44" s="115">
        <v>178</v>
      </c>
      <c r="F44" s="114">
        <v>131</v>
      </c>
      <c r="G44" s="114">
        <v>110</v>
      </c>
      <c r="H44" s="114">
        <v>156</v>
      </c>
      <c r="I44" s="140">
        <v>131</v>
      </c>
      <c r="J44" s="115">
        <v>47</v>
      </c>
      <c r="K44" s="116">
        <v>35.877862595419849</v>
      </c>
    </row>
    <row r="45" spans="1:11" ht="14.1" customHeight="1" x14ac:dyDescent="0.2">
      <c r="A45" s="306" t="s">
        <v>266</v>
      </c>
      <c r="B45" s="307" t="s">
        <v>267</v>
      </c>
      <c r="C45" s="308"/>
      <c r="D45" s="113">
        <v>1.6297262059973925</v>
      </c>
      <c r="E45" s="115">
        <v>175</v>
      </c>
      <c r="F45" s="114">
        <v>129</v>
      </c>
      <c r="G45" s="114">
        <v>106</v>
      </c>
      <c r="H45" s="114">
        <v>155</v>
      </c>
      <c r="I45" s="140">
        <v>131</v>
      </c>
      <c r="J45" s="115">
        <v>44</v>
      </c>
      <c r="K45" s="116">
        <v>33.587786259541986</v>
      </c>
    </row>
    <row r="46" spans="1:11" ht="14.1" customHeight="1" x14ac:dyDescent="0.2">
      <c r="A46" s="306">
        <v>54</v>
      </c>
      <c r="B46" s="307" t="s">
        <v>268</v>
      </c>
      <c r="C46" s="308"/>
      <c r="D46" s="113">
        <v>9.2009685230024214</v>
      </c>
      <c r="E46" s="115">
        <v>988</v>
      </c>
      <c r="F46" s="114">
        <v>645</v>
      </c>
      <c r="G46" s="114">
        <v>883</v>
      </c>
      <c r="H46" s="114">
        <v>866</v>
      </c>
      <c r="I46" s="140">
        <v>905</v>
      </c>
      <c r="J46" s="115">
        <v>83</v>
      </c>
      <c r="K46" s="116">
        <v>9.1712707182320443</v>
      </c>
    </row>
    <row r="47" spans="1:11" ht="14.1" customHeight="1" x14ac:dyDescent="0.2">
      <c r="A47" s="306">
        <v>61</v>
      </c>
      <c r="B47" s="307" t="s">
        <v>269</v>
      </c>
      <c r="C47" s="308"/>
      <c r="D47" s="113">
        <v>3.6785248649655431</v>
      </c>
      <c r="E47" s="115">
        <v>395</v>
      </c>
      <c r="F47" s="114">
        <v>337</v>
      </c>
      <c r="G47" s="114">
        <v>517</v>
      </c>
      <c r="H47" s="114">
        <v>378</v>
      </c>
      <c r="I47" s="140">
        <v>514</v>
      </c>
      <c r="J47" s="115">
        <v>-119</v>
      </c>
      <c r="K47" s="116">
        <v>-23.151750972762645</v>
      </c>
    </row>
    <row r="48" spans="1:11" ht="14.1" customHeight="1" x14ac:dyDescent="0.2">
      <c r="A48" s="306">
        <v>62</v>
      </c>
      <c r="B48" s="307" t="s">
        <v>270</v>
      </c>
      <c r="C48" s="308"/>
      <c r="D48" s="113">
        <v>5.6993853604023093</v>
      </c>
      <c r="E48" s="115">
        <v>612</v>
      </c>
      <c r="F48" s="114">
        <v>625</v>
      </c>
      <c r="G48" s="114">
        <v>910</v>
      </c>
      <c r="H48" s="114">
        <v>597</v>
      </c>
      <c r="I48" s="140">
        <v>582</v>
      </c>
      <c r="J48" s="115">
        <v>30</v>
      </c>
      <c r="K48" s="116">
        <v>5.1546391752577323</v>
      </c>
    </row>
    <row r="49" spans="1:11" ht="14.1" customHeight="1" x14ac:dyDescent="0.2">
      <c r="A49" s="306">
        <v>63</v>
      </c>
      <c r="B49" s="307" t="s">
        <v>271</v>
      </c>
      <c r="C49" s="308"/>
      <c r="D49" s="113">
        <v>3.1942633637548892</v>
      </c>
      <c r="E49" s="115">
        <v>343</v>
      </c>
      <c r="F49" s="114">
        <v>272</v>
      </c>
      <c r="G49" s="114">
        <v>445</v>
      </c>
      <c r="H49" s="114">
        <v>329</v>
      </c>
      <c r="I49" s="140">
        <v>397</v>
      </c>
      <c r="J49" s="115">
        <v>-54</v>
      </c>
      <c r="K49" s="116">
        <v>-13.602015113350125</v>
      </c>
    </row>
    <row r="50" spans="1:11" ht="14.1" customHeight="1" x14ac:dyDescent="0.2">
      <c r="A50" s="306" t="s">
        <v>272</v>
      </c>
      <c r="B50" s="307" t="s">
        <v>273</v>
      </c>
      <c r="C50" s="308"/>
      <c r="D50" s="113">
        <v>0.64257776122182897</v>
      </c>
      <c r="E50" s="115">
        <v>69</v>
      </c>
      <c r="F50" s="114">
        <v>71</v>
      </c>
      <c r="G50" s="114">
        <v>95</v>
      </c>
      <c r="H50" s="114">
        <v>64</v>
      </c>
      <c r="I50" s="140">
        <v>106</v>
      </c>
      <c r="J50" s="115">
        <v>-37</v>
      </c>
      <c r="K50" s="116">
        <v>-34.905660377358494</v>
      </c>
    </row>
    <row r="51" spans="1:11" ht="14.1" customHeight="1" x14ac:dyDescent="0.2">
      <c r="A51" s="306" t="s">
        <v>274</v>
      </c>
      <c r="B51" s="307" t="s">
        <v>275</v>
      </c>
      <c r="C51" s="308"/>
      <c r="D51" s="113">
        <v>2.0860495436766624</v>
      </c>
      <c r="E51" s="115">
        <v>224</v>
      </c>
      <c r="F51" s="114">
        <v>181</v>
      </c>
      <c r="G51" s="114">
        <v>213</v>
      </c>
      <c r="H51" s="114">
        <v>233</v>
      </c>
      <c r="I51" s="140">
        <v>225</v>
      </c>
      <c r="J51" s="115">
        <v>-1</v>
      </c>
      <c r="K51" s="116">
        <v>-0.44444444444444442</v>
      </c>
    </row>
    <row r="52" spans="1:11" ht="14.1" customHeight="1" x14ac:dyDescent="0.2">
      <c r="A52" s="306">
        <v>71</v>
      </c>
      <c r="B52" s="307" t="s">
        <v>276</v>
      </c>
      <c r="C52" s="308"/>
      <c r="D52" s="113">
        <v>10.625814863102999</v>
      </c>
      <c r="E52" s="115">
        <v>1141</v>
      </c>
      <c r="F52" s="114">
        <v>933</v>
      </c>
      <c r="G52" s="114">
        <v>1545</v>
      </c>
      <c r="H52" s="114">
        <v>1074</v>
      </c>
      <c r="I52" s="140">
        <v>1291</v>
      </c>
      <c r="J52" s="115">
        <v>-150</v>
      </c>
      <c r="K52" s="116">
        <v>-11.618900077459333</v>
      </c>
    </row>
    <row r="53" spans="1:11" ht="14.1" customHeight="1" x14ac:dyDescent="0.2">
      <c r="A53" s="306" t="s">
        <v>277</v>
      </c>
      <c r="B53" s="307" t="s">
        <v>278</v>
      </c>
      <c r="C53" s="308"/>
      <c r="D53" s="113">
        <v>4.2186626932389641</v>
      </c>
      <c r="E53" s="115">
        <v>453</v>
      </c>
      <c r="F53" s="114">
        <v>351</v>
      </c>
      <c r="G53" s="114">
        <v>723</v>
      </c>
      <c r="H53" s="114">
        <v>458</v>
      </c>
      <c r="I53" s="140">
        <v>523</v>
      </c>
      <c r="J53" s="115">
        <v>-70</v>
      </c>
      <c r="K53" s="116">
        <v>-13.384321223709369</v>
      </c>
    </row>
    <row r="54" spans="1:11" ht="14.1" customHeight="1" x14ac:dyDescent="0.2">
      <c r="A54" s="306" t="s">
        <v>279</v>
      </c>
      <c r="B54" s="307" t="s">
        <v>280</v>
      </c>
      <c r="C54" s="308"/>
      <c r="D54" s="113">
        <v>5.0754330415347368</v>
      </c>
      <c r="E54" s="115">
        <v>545</v>
      </c>
      <c r="F54" s="114">
        <v>464</v>
      </c>
      <c r="G54" s="114">
        <v>663</v>
      </c>
      <c r="H54" s="114">
        <v>498</v>
      </c>
      <c r="I54" s="140">
        <v>640</v>
      </c>
      <c r="J54" s="115">
        <v>-95</v>
      </c>
      <c r="K54" s="116">
        <v>-14.84375</v>
      </c>
    </row>
    <row r="55" spans="1:11" ht="14.1" customHeight="1" x14ac:dyDescent="0.2">
      <c r="A55" s="306">
        <v>72</v>
      </c>
      <c r="B55" s="307" t="s">
        <v>281</v>
      </c>
      <c r="C55" s="308"/>
      <c r="D55" s="113">
        <v>2.9148817284410504</v>
      </c>
      <c r="E55" s="115">
        <v>313</v>
      </c>
      <c r="F55" s="114">
        <v>239</v>
      </c>
      <c r="G55" s="114">
        <v>351</v>
      </c>
      <c r="H55" s="114">
        <v>240</v>
      </c>
      <c r="I55" s="140">
        <v>268</v>
      </c>
      <c r="J55" s="115">
        <v>45</v>
      </c>
      <c r="K55" s="116">
        <v>16.791044776119403</v>
      </c>
    </row>
    <row r="56" spans="1:11" ht="14.1" customHeight="1" x14ac:dyDescent="0.2">
      <c r="A56" s="306" t="s">
        <v>282</v>
      </c>
      <c r="B56" s="307" t="s">
        <v>283</v>
      </c>
      <c r="C56" s="308"/>
      <c r="D56" s="113">
        <v>1.0243993294840752</v>
      </c>
      <c r="E56" s="115">
        <v>110</v>
      </c>
      <c r="F56" s="114">
        <v>89</v>
      </c>
      <c r="G56" s="114">
        <v>120</v>
      </c>
      <c r="H56" s="114">
        <v>88</v>
      </c>
      <c r="I56" s="140">
        <v>91</v>
      </c>
      <c r="J56" s="115">
        <v>19</v>
      </c>
      <c r="K56" s="116">
        <v>20.87912087912088</v>
      </c>
    </row>
    <row r="57" spans="1:11" ht="14.1" customHeight="1" x14ac:dyDescent="0.2">
      <c r="A57" s="306" t="s">
        <v>284</v>
      </c>
      <c r="B57" s="307" t="s">
        <v>285</v>
      </c>
      <c r="C57" s="308"/>
      <c r="D57" s="113">
        <v>1.4434717824548333</v>
      </c>
      <c r="E57" s="115">
        <v>155</v>
      </c>
      <c r="F57" s="114">
        <v>124</v>
      </c>
      <c r="G57" s="114">
        <v>172</v>
      </c>
      <c r="H57" s="114">
        <v>114</v>
      </c>
      <c r="I57" s="140">
        <v>135</v>
      </c>
      <c r="J57" s="115">
        <v>20</v>
      </c>
      <c r="K57" s="116">
        <v>14.814814814814815</v>
      </c>
    </row>
    <row r="58" spans="1:11" ht="14.1" customHeight="1" x14ac:dyDescent="0.2">
      <c r="A58" s="306">
        <v>73</v>
      </c>
      <c r="B58" s="307" t="s">
        <v>286</v>
      </c>
      <c r="C58" s="308"/>
      <c r="D58" s="113">
        <v>1.080275656546843</v>
      </c>
      <c r="E58" s="115">
        <v>116</v>
      </c>
      <c r="F58" s="114">
        <v>105</v>
      </c>
      <c r="G58" s="114">
        <v>160</v>
      </c>
      <c r="H58" s="114">
        <v>121</v>
      </c>
      <c r="I58" s="140">
        <v>123</v>
      </c>
      <c r="J58" s="115">
        <v>-7</v>
      </c>
      <c r="K58" s="116">
        <v>-5.691056910569106</v>
      </c>
    </row>
    <row r="59" spans="1:11" ht="14.1" customHeight="1" x14ac:dyDescent="0.2">
      <c r="A59" s="306" t="s">
        <v>287</v>
      </c>
      <c r="B59" s="307" t="s">
        <v>288</v>
      </c>
      <c r="C59" s="308"/>
      <c r="D59" s="113">
        <v>0.84745762711864403</v>
      </c>
      <c r="E59" s="115">
        <v>91</v>
      </c>
      <c r="F59" s="114">
        <v>77</v>
      </c>
      <c r="G59" s="114">
        <v>120</v>
      </c>
      <c r="H59" s="114">
        <v>93</v>
      </c>
      <c r="I59" s="140">
        <v>74</v>
      </c>
      <c r="J59" s="115">
        <v>17</v>
      </c>
      <c r="K59" s="116">
        <v>22.972972972972972</v>
      </c>
    </row>
    <row r="60" spans="1:11" ht="14.1" customHeight="1" x14ac:dyDescent="0.2">
      <c r="A60" s="306">
        <v>81</v>
      </c>
      <c r="B60" s="307" t="s">
        <v>289</v>
      </c>
      <c r="C60" s="308"/>
      <c r="D60" s="113">
        <v>5.4013782827342149</v>
      </c>
      <c r="E60" s="115">
        <v>580</v>
      </c>
      <c r="F60" s="114">
        <v>422</v>
      </c>
      <c r="G60" s="114">
        <v>613</v>
      </c>
      <c r="H60" s="114">
        <v>559</v>
      </c>
      <c r="I60" s="140">
        <v>531</v>
      </c>
      <c r="J60" s="115">
        <v>49</v>
      </c>
      <c r="K60" s="116">
        <v>9.227871939736346</v>
      </c>
    </row>
    <row r="61" spans="1:11" ht="14.1" customHeight="1" x14ac:dyDescent="0.2">
      <c r="A61" s="306" t="s">
        <v>290</v>
      </c>
      <c r="B61" s="307" t="s">
        <v>291</v>
      </c>
      <c r="C61" s="308"/>
      <c r="D61" s="113">
        <v>2.1046749860309184</v>
      </c>
      <c r="E61" s="115">
        <v>226</v>
      </c>
      <c r="F61" s="114">
        <v>112</v>
      </c>
      <c r="G61" s="114">
        <v>261</v>
      </c>
      <c r="H61" s="114">
        <v>203</v>
      </c>
      <c r="I61" s="140">
        <v>184</v>
      </c>
      <c r="J61" s="115">
        <v>42</v>
      </c>
      <c r="K61" s="116">
        <v>22.826086956521738</v>
      </c>
    </row>
    <row r="62" spans="1:11" ht="14.1" customHeight="1" x14ac:dyDescent="0.2">
      <c r="A62" s="306" t="s">
        <v>292</v>
      </c>
      <c r="B62" s="307" t="s">
        <v>293</v>
      </c>
      <c r="C62" s="308"/>
      <c r="D62" s="113">
        <v>1.7601043024771839</v>
      </c>
      <c r="E62" s="115">
        <v>189</v>
      </c>
      <c r="F62" s="114">
        <v>177</v>
      </c>
      <c r="G62" s="114">
        <v>226</v>
      </c>
      <c r="H62" s="114">
        <v>152</v>
      </c>
      <c r="I62" s="140">
        <v>170</v>
      </c>
      <c r="J62" s="115">
        <v>19</v>
      </c>
      <c r="K62" s="116">
        <v>11.176470588235293</v>
      </c>
    </row>
    <row r="63" spans="1:11" ht="14.1" customHeight="1" x14ac:dyDescent="0.2">
      <c r="A63" s="306"/>
      <c r="B63" s="307" t="s">
        <v>294</v>
      </c>
      <c r="C63" s="308"/>
      <c r="D63" s="113">
        <v>1.5179735518718569</v>
      </c>
      <c r="E63" s="115">
        <v>163</v>
      </c>
      <c r="F63" s="114">
        <v>148</v>
      </c>
      <c r="G63" s="114">
        <v>199</v>
      </c>
      <c r="H63" s="114">
        <v>139</v>
      </c>
      <c r="I63" s="140">
        <v>153</v>
      </c>
      <c r="J63" s="115">
        <v>10</v>
      </c>
      <c r="K63" s="116">
        <v>6.5359477124183005</v>
      </c>
    </row>
    <row r="64" spans="1:11" ht="14.1" customHeight="1" x14ac:dyDescent="0.2">
      <c r="A64" s="306" t="s">
        <v>295</v>
      </c>
      <c r="B64" s="307" t="s">
        <v>296</v>
      </c>
      <c r="C64" s="308"/>
      <c r="D64" s="113">
        <v>0.74501769417023656</v>
      </c>
      <c r="E64" s="115">
        <v>80</v>
      </c>
      <c r="F64" s="114">
        <v>30</v>
      </c>
      <c r="G64" s="114">
        <v>44</v>
      </c>
      <c r="H64" s="114">
        <v>67</v>
      </c>
      <c r="I64" s="140">
        <v>71</v>
      </c>
      <c r="J64" s="115">
        <v>9</v>
      </c>
      <c r="K64" s="116">
        <v>12.67605633802817</v>
      </c>
    </row>
    <row r="65" spans="1:11" ht="14.1" customHeight="1" x14ac:dyDescent="0.2">
      <c r="A65" s="306" t="s">
        <v>297</v>
      </c>
      <c r="B65" s="307" t="s">
        <v>298</v>
      </c>
      <c r="C65" s="308"/>
      <c r="D65" s="113">
        <v>0.44701061650214191</v>
      </c>
      <c r="E65" s="115">
        <v>48</v>
      </c>
      <c r="F65" s="114">
        <v>43</v>
      </c>
      <c r="G65" s="114">
        <v>38</v>
      </c>
      <c r="H65" s="114">
        <v>71</v>
      </c>
      <c r="I65" s="140">
        <v>49</v>
      </c>
      <c r="J65" s="115">
        <v>-1</v>
      </c>
      <c r="K65" s="116">
        <v>-2.0408163265306123</v>
      </c>
    </row>
    <row r="66" spans="1:11" ht="14.1" customHeight="1" x14ac:dyDescent="0.2">
      <c r="A66" s="306">
        <v>82</v>
      </c>
      <c r="B66" s="307" t="s">
        <v>299</v>
      </c>
      <c r="C66" s="308"/>
      <c r="D66" s="113">
        <v>2.4399329484075247</v>
      </c>
      <c r="E66" s="115">
        <v>262</v>
      </c>
      <c r="F66" s="114">
        <v>318</v>
      </c>
      <c r="G66" s="114">
        <v>420</v>
      </c>
      <c r="H66" s="114">
        <v>199</v>
      </c>
      <c r="I66" s="140">
        <v>248</v>
      </c>
      <c r="J66" s="115">
        <v>14</v>
      </c>
      <c r="K66" s="116">
        <v>5.645161290322581</v>
      </c>
    </row>
    <row r="67" spans="1:11" ht="14.1" customHeight="1" x14ac:dyDescent="0.2">
      <c r="A67" s="306" t="s">
        <v>300</v>
      </c>
      <c r="B67" s="307" t="s">
        <v>301</v>
      </c>
      <c r="C67" s="308"/>
      <c r="D67" s="113">
        <v>1.2292791953808904</v>
      </c>
      <c r="E67" s="115">
        <v>132</v>
      </c>
      <c r="F67" s="114">
        <v>227</v>
      </c>
      <c r="G67" s="114">
        <v>267</v>
      </c>
      <c r="H67" s="114">
        <v>121</v>
      </c>
      <c r="I67" s="140">
        <v>143</v>
      </c>
      <c r="J67" s="115">
        <v>-11</v>
      </c>
      <c r="K67" s="116">
        <v>-7.6923076923076925</v>
      </c>
    </row>
    <row r="68" spans="1:11" ht="14.1" customHeight="1" x14ac:dyDescent="0.2">
      <c r="A68" s="306" t="s">
        <v>302</v>
      </c>
      <c r="B68" s="307" t="s">
        <v>303</v>
      </c>
      <c r="C68" s="308"/>
      <c r="D68" s="113">
        <v>0.77295585770162045</v>
      </c>
      <c r="E68" s="115">
        <v>83</v>
      </c>
      <c r="F68" s="114">
        <v>55</v>
      </c>
      <c r="G68" s="114">
        <v>84</v>
      </c>
      <c r="H68" s="114">
        <v>51</v>
      </c>
      <c r="I68" s="140">
        <v>73</v>
      </c>
      <c r="J68" s="115">
        <v>10</v>
      </c>
      <c r="K68" s="116">
        <v>13.698630136986301</v>
      </c>
    </row>
    <row r="69" spans="1:11" ht="14.1" customHeight="1" x14ac:dyDescent="0.2">
      <c r="A69" s="306">
        <v>83</v>
      </c>
      <c r="B69" s="307" t="s">
        <v>304</v>
      </c>
      <c r="C69" s="308"/>
      <c r="D69" s="113">
        <v>3.1197615943378656</v>
      </c>
      <c r="E69" s="115">
        <v>335</v>
      </c>
      <c r="F69" s="114">
        <v>280</v>
      </c>
      <c r="G69" s="114">
        <v>651</v>
      </c>
      <c r="H69" s="114">
        <v>220</v>
      </c>
      <c r="I69" s="140">
        <v>283</v>
      </c>
      <c r="J69" s="115">
        <v>52</v>
      </c>
      <c r="K69" s="116">
        <v>18.374558303886925</v>
      </c>
    </row>
    <row r="70" spans="1:11" ht="14.1" customHeight="1" x14ac:dyDescent="0.2">
      <c r="A70" s="306" t="s">
        <v>305</v>
      </c>
      <c r="B70" s="307" t="s">
        <v>306</v>
      </c>
      <c r="C70" s="308"/>
      <c r="D70" s="113">
        <v>2.6727509778357237</v>
      </c>
      <c r="E70" s="115">
        <v>287</v>
      </c>
      <c r="F70" s="114">
        <v>254</v>
      </c>
      <c r="G70" s="114">
        <v>606</v>
      </c>
      <c r="H70" s="114">
        <v>191</v>
      </c>
      <c r="I70" s="140">
        <v>258</v>
      </c>
      <c r="J70" s="115">
        <v>29</v>
      </c>
      <c r="K70" s="116">
        <v>11.24031007751938</v>
      </c>
    </row>
    <row r="71" spans="1:11" ht="14.1" customHeight="1" x14ac:dyDescent="0.2">
      <c r="A71" s="306"/>
      <c r="B71" s="307" t="s">
        <v>307</v>
      </c>
      <c r="C71" s="308"/>
      <c r="D71" s="113">
        <v>1.7880424660085676</v>
      </c>
      <c r="E71" s="115">
        <v>192</v>
      </c>
      <c r="F71" s="114">
        <v>172</v>
      </c>
      <c r="G71" s="114">
        <v>401</v>
      </c>
      <c r="H71" s="114">
        <v>133</v>
      </c>
      <c r="I71" s="140">
        <v>176</v>
      </c>
      <c r="J71" s="115">
        <v>16</v>
      </c>
      <c r="K71" s="116">
        <v>9.0909090909090917</v>
      </c>
    </row>
    <row r="72" spans="1:11" ht="14.1" customHeight="1" x14ac:dyDescent="0.2">
      <c r="A72" s="306">
        <v>84</v>
      </c>
      <c r="B72" s="307" t="s">
        <v>308</v>
      </c>
      <c r="C72" s="308"/>
      <c r="D72" s="113">
        <v>1.3689700130378097</v>
      </c>
      <c r="E72" s="115">
        <v>147</v>
      </c>
      <c r="F72" s="114">
        <v>99</v>
      </c>
      <c r="G72" s="114">
        <v>231</v>
      </c>
      <c r="H72" s="114">
        <v>94</v>
      </c>
      <c r="I72" s="140">
        <v>139</v>
      </c>
      <c r="J72" s="115">
        <v>8</v>
      </c>
      <c r="K72" s="116">
        <v>5.7553956834532372</v>
      </c>
    </row>
    <row r="73" spans="1:11" ht="14.1" customHeight="1" x14ac:dyDescent="0.2">
      <c r="A73" s="306" t="s">
        <v>309</v>
      </c>
      <c r="B73" s="307" t="s">
        <v>310</v>
      </c>
      <c r="C73" s="308"/>
      <c r="D73" s="113">
        <v>0.71707953063885266</v>
      </c>
      <c r="E73" s="115">
        <v>77</v>
      </c>
      <c r="F73" s="114">
        <v>35</v>
      </c>
      <c r="G73" s="114">
        <v>160</v>
      </c>
      <c r="H73" s="114">
        <v>30</v>
      </c>
      <c r="I73" s="140">
        <v>71</v>
      </c>
      <c r="J73" s="115">
        <v>6</v>
      </c>
      <c r="K73" s="116">
        <v>8.4507042253521121</v>
      </c>
    </row>
    <row r="74" spans="1:11" ht="14.1" customHeight="1" x14ac:dyDescent="0.2">
      <c r="A74" s="306" t="s">
        <v>311</v>
      </c>
      <c r="B74" s="307" t="s">
        <v>312</v>
      </c>
      <c r="C74" s="308"/>
      <c r="D74" s="113">
        <v>0.15831626001117527</v>
      </c>
      <c r="E74" s="115">
        <v>17</v>
      </c>
      <c r="F74" s="114">
        <v>17</v>
      </c>
      <c r="G74" s="114">
        <v>26</v>
      </c>
      <c r="H74" s="114">
        <v>21</v>
      </c>
      <c r="I74" s="140">
        <v>18</v>
      </c>
      <c r="J74" s="115">
        <v>-1</v>
      </c>
      <c r="K74" s="116">
        <v>-5.5555555555555554</v>
      </c>
    </row>
    <row r="75" spans="1:11" ht="14.1" customHeight="1" x14ac:dyDescent="0.2">
      <c r="A75" s="306" t="s">
        <v>313</v>
      </c>
      <c r="B75" s="307" t="s">
        <v>314</v>
      </c>
      <c r="C75" s="308"/>
      <c r="D75" s="113">
        <v>4.6563605885639785E-2</v>
      </c>
      <c r="E75" s="115">
        <v>5</v>
      </c>
      <c r="F75" s="114">
        <v>3</v>
      </c>
      <c r="G75" s="114" t="s">
        <v>513</v>
      </c>
      <c r="H75" s="114">
        <v>7</v>
      </c>
      <c r="I75" s="140">
        <v>10</v>
      </c>
      <c r="J75" s="115">
        <v>-5</v>
      </c>
      <c r="K75" s="116">
        <v>-50</v>
      </c>
    </row>
    <row r="76" spans="1:11" ht="14.1" customHeight="1" x14ac:dyDescent="0.2">
      <c r="A76" s="306">
        <v>91</v>
      </c>
      <c r="B76" s="307" t="s">
        <v>315</v>
      </c>
      <c r="C76" s="308"/>
      <c r="D76" s="113">
        <v>0.13969081765691935</v>
      </c>
      <c r="E76" s="115">
        <v>15</v>
      </c>
      <c r="F76" s="114">
        <v>10</v>
      </c>
      <c r="G76" s="114">
        <v>10</v>
      </c>
      <c r="H76" s="114">
        <v>8</v>
      </c>
      <c r="I76" s="140">
        <v>12</v>
      </c>
      <c r="J76" s="115">
        <v>3</v>
      </c>
      <c r="K76" s="116">
        <v>25</v>
      </c>
    </row>
    <row r="77" spans="1:11" ht="14.1" customHeight="1" x14ac:dyDescent="0.2">
      <c r="A77" s="306">
        <v>92</v>
      </c>
      <c r="B77" s="307" t="s">
        <v>316</v>
      </c>
      <c r="C77" s="308"/>
      <c r="D77" s="113">
        <v>2.0394859377910226</v>
      </c>
      <c r="E77" s="115">
        <v>219</v>
      </c>
      <c r="F77" s="114">
        <v>179</v>
      </c>
      <c r="G77" s="114">
        <v>228</v>
      </c>
      <c r="H77" s="114">
        <v>184</v>
      </c>
      <c r="I77" s="140">
        <v>277</v>
      </c>
      <c r="J77" s="115">
        <v>-58</v>
      </c>
      <c r="K77" s="116">
        <v>-20.938628158844764</v>
      </c>
    </row>
    <row r="78" spans="1:11" ht="14.1" customHeight="1" x14ac:dyDescent="0.2">
      <c r="A78" s="306">
        <v>93</v>
      </c>
      <c r="B78" s="307" t="s">
        <v>317</v>
      </c>
      <c r="C78" s="308"/>
      <c r="D78" s="113">
        <v>0.1303780964797914</v>
      </c>
      <c r="E78" s="115">
        <v>14</v>
      </c>
      <c r="F78" s="114">
        <v>16</v>
      </c>
      <c r="G78" s="114">
        <v>31</v>
      </c>
      <c r="H78" s="114">
        <v>12</v>
      </c>
      <c r="I78" s="140">
        <v>18</v>
      </c>
      <c r="J78" s="115">
        <v>-4</v>
      </c>
      <c r="K78" s="116">
        <v>-22.222222222222221</v>
      </c>
    </row>
    <row r="79" spans="1:11" ht="14.1" customHeight="1" x14ac:dyDescent="0.2">
      <c r="A79" s="306">
        <v>94</v>
      </c>
      <c r="B79" s="307" t="s">
        <v>318</v>
      </c>
      <c r="C79" s="308"/>
      <c r="D79" s="113">
        <v>9.3127211771279569E-2</v>
      </c>
      <c r="E79" s="115">
        <v>10</v>
      </c>
      <c r="F79" s="114" t="s">
        <v>513</v>
      </c>
      <c r="G79" s="114">
        <v>23</v>
      </c>
      <c r="H79" s="114">
        <v>25</v>
      </c>
      <c r="I79" s="140">
        <v>14</v>
      </c>
      <c r="J79" s="115">
        <v>-4</v>
      </c>
      <c r="K79" s="116">
        <v>-28.571428571428573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10882</v>
      </c>
      <c r="E11" s="114">
        <v>9771</v>
      </c>
      <c r="F11" s="114">
        <v>12220</v>
      </c>
      <c r="G11" s="114">
        <v>9718</v>
      </c>
      <c r="H11" s="140">
        <v>10725</v>
      </c>
      <c r="I11" s="115">
        <v>157</v>
      </c>
      <c r="J11" s="116">
        <v>1.4638694638694638</v>
      </c>
    </row>
    <row r="12" spans="1:15" s="110" customFormat="1" ht="24.95" customHeight="1" x14ac:dyDescent="0.2">
      <c r="A12" s="193" t="s">
        <v>132</v>
      </c>
      <c r="B12" s="194" t="s">
        <v>133</v>
      </c>
      <c r="C12" s="113">
        <v>0.25730564234515713</v>
      </c>
      <c r="D12" s="115">
        <v>28</v>
      </c>
      <c r="E12" s="114">
        <v>53</v>
      </c>
      <c r="F12" s="114">
        <v>44</v>
      </c>
      <c r="G12" s="114">
        <v>28</v>
      </c>
      <c r="H12" s="140">
        <v>18</v>
      </c>
      <c r="I12" s="115">
        <v>10</v>
      </c>
      <c r="J12" s="116">
        <v>55.555555555555557</v>
      </c>
    </row>
    <row r="13" spans="1:15" s="110" customFormat="1" ht="24.95" customHeight="1" x14ac:dyDescent="0.2">
      <c r="A13" s="193" t="s">
        <v>134</v>
      </c>
      <c r="B13" s="199" t="s">
        <v>214</v>
      </c>
      <c r="C13" s="113">
        <v>0.71678000367579486</v>
      </c>
      <c r="D13" s="115">
        <v>78</v>
      </c>
      <c r="E13" s="114">
        <v>58</v>
      </c>
      <c r="F13" s="114">
        <v>71</v>
      </c>
      <c r="G13" s="114">
        <v>69</v>
      </c>
      <c r="H13" s="140">
        <v>95</v>
      </c>
      <c r="I13" s="115">
        <v>-17</v>
      </c>
      <c r="J13" s="116">
        <v>-17.894736842105264</v>
      </c>
    </row>
    <row r="14" spans="1:15" s="287" customFormat="1" ht="24.95" customHeight="1" x14ac:dyDescent="0.2">
      <c r="A14" s="193" t="s">
        <v>215</v>
      </c>
      <c r="B14" s="199" t="s">
        <v>137</v>
      </c>
      <c r="C14" s="113">
        <v>11.27550082705385</v>
      </c>
      <c r="D14" s="115">
        <v>1227</v>
      </c>
      <c r="E14" s="114">
        <v>1309</v>
      </c>
      <c r="F14" s="114">
        <v>1357</v>
      </c>
      <c r="G14" s="114">
        <v>932</v>
      </c>
      <c r="H14" s="140">
        <v>1018</v>
      </c>
      <c r="I14" s="115">
        <v>209</v>
      </c>
      <c r="J14" s="116">
        <v>20.530451866404714</v>
      </c>
      <c r="K14" s="110"/>
      <c r="L14" s="110"/>
      <c r="M14" s="110"/>
      <c r="N14" s="110"/>
      <c r="O14" s="110"/>
    </row>
    <row r="15" spans="1:15" s="110" customFormat="1" ht="24.95" customHeight="1" x14ac:dyDescent="0.2">
      <c r="A15" s="193" t="s">
        <v>216</v>
      </c>
      <c r="B15" s="199" t="s">
        <v>217</v>
      </c>
      <c r="C15" s="113">
        <v>2.9406359125160817</v>
      </c>
      <c r="D15" s="115">
        <v>320</v>
      </c>
      <c r="E15" s="114">
        <v>256</v>
      </c>
      <c r="F15" s="114">
        <v>333</v>
      </c>
      <c r="G15" s="114">
        <v>226</v>
      </c>
      <c r="H15" s="140">
        <v>243</v>
      </c>
      <c r="I15" s="115">
        <v>77</v>
      </c>
      <c r="J15" s="116">
        <v>31.68724279835391</v>
      </c>
    </row>
    <row r="16" spans="1:15" s="287" customFormat="1" ht="24.95" customHeight="1" x14ac:dyDescent="0.2">
      <c r="A16" s="193" t="s">
        <v>218</v>
      </c>
      <c r="B16" s="199" t="s">
        <v>141</v>
      </c>
      <c r="C16" s="113">
        <v>6.5245359308950563</v>
      </c>
      <c r="D16" s="115">
        <v>710</v>
      </c>
      <c r="E16" s="114">
        <v>703</v>
      </c>
      <c r="F16" s="114">
        <v>832</v>
      </c>
      <c r="G16" s="114">
        <v>548</v>
      </c>
      <c r="H16" s="140">
        <v>629</v>
      </c>
      <c r="I16" s="115">
        <v>81</v>
      </c>
      <c r="J16" s="116">
        <v>12.877583465818759</v>
      </c>
      <c r="K16" s="110"/>
      <c r="L16" s="110"/>
      <c r="M16" s="110"/>
      <c r="N16" s="110"/>
      <c r="O16" s="110"/>
    </row>
    <row r="17" spans="1:15" s="110" customFormat="1" ht="24.95" customHeight="1" x14ac:dyDescent="0.2">
      <c r="A17" s="193" t="s">
        <v>142</v>
      </c>
      <c r="B17" s="199" t="s">
        <v>220</v>
      </c>
      <c r="C17" s="113">
        <v>1.8103289836427128</v>
      </c>
      <c r="D17" s="115">
        <v>197</v>
      </c>
      <c r="E17" s="114">
        <v>350</v>
      </c>
      <c r="F17" s="114">
        <v>192</v>
      </c>
      <c r="G17" s="114">
        <v>158</v>
      </c>
      <c r="H17" s="140">
        <v>146</v>
      </c>
      <c r="I17" s="115">
        <v>51</v>
      </c>
      <c r="J17" s="116">
        <v>34.93150684931507</v>
      </c>
    </row>
    <row r="18" spans="1:15" s="287" customFormat="1" ht="24.95" customHeight="1" x14ac:dyDescent="0.2">
      <c r="A18" s="201" t="s">
        <v>144</v>
      </c>
      <c r="B18" s="202" t="s">
        <v>145</v>
      </c>
      <c r="C18" s="113">
        <v>9.5478772284506519</v>
      </c>
      <c r="D18" s="115">
        <v>1039</v>
      </c>
      <c r="E18" s="114">
        <v>1134</v>
      </c>
      <c r="F18" s="114">
        <v>1127</v>
      </c>
      <c r="G18" s="114">
        <v>1009</v>
      </c>
      <c r="H18" s="140">
        <v>1204</v>
      </c>
      <c r="I18" s="115">
        <v>-165</v>
      </c>
      <c r="J18" s="116">
        <v>-13.704318936877076</v>
      </c>
      <c r="K18" s="110"/>
      <c r="L18" s="110"/>
      <c r="M18" s="110"/>
      <c r="N18" s="110"/>
      <c r="O18" s="110"/>
    </row>
    <row r="19" spans="1:15" s="110" customFormat="1" ht="24.95" customHeight="1" x14ac:dyDescent="0.2">
      <c r="A19" s="193" t="s">
        <v>146</v>
      </c>
      <c r="B19" s="199" t="s">
        <v>147</v>
      </c>
      <c r="C19" s="113">
        <v>16.109171108252159</v>
      </c>
      <c r="D19" s="115">
        <v>1753</v>
      </c>
      <c r="E19" s="114">
        <v>1640</v>
      </c>
      <c r="F19" s="114">
        <v>1925</v>
      </c>
      <c r="G19" s="114">
        <v>1620</v>
      </c>
      <c r="H19" s="140">
        <v>1895</v>
      </c>
      <c r="I19" s="115">
        <v>-142</v>
      </c>
      <c r="J19" s="116">
        <v>-7.4934036939313984</v>
      </c>
    </row>
    <row r="20" spans="1:15" s="287" customFormat="1" ht="24.95" customHeight="1" x14ac:dyDescent="0.2">
      <c r="A20" s="193" t="s">
        <v>148</v>
      </c>
      <c r="B20" s="199" t="s">
        <v>149</v>
      </c>
      <c r="C20" s="113">
        <v>8.3256754273111557</v>
      </c>
      <c r="D20" s="115">
        <v>906</v>
      </c>
      <c r="E20" s="114">
        <v>924</v>
      </c>
      <c r="F20" s="114">
        <v>1390</v>
      </c>
      <c r="G20" s="114">
        <v>892</v>
      </c>
      <c r="H20" s="140">
        <v>1164</v>
      </c>
      <c r="I20" s="115">
        <v>-258</v>
      </c>
      <c r="J20" s="116">
        <v>-22.164948453608247</v>
      </c>
      <c r="K20" s="110"/>
      <c r="L20" s="110"/>
      <c r="M20" s="110"/>
      <c r="N20" s="110"/>
      <c r="O20" s="110"/>
    </row>
    <row r="21" spans="1:15" s="110" customFormat="1" ht="24.95" customHeight="1" x14ac:dyDescent="0.2">
      <c r="A21" s="201" t="s">
        <v>150</v>
      </c>
      <c r="B21" s="202" t="s">
        <v>151</v>
      </c>
      <c r="C21" s="113">
        <v>5.7893769527660357</v>
      </c>
      <c r="D21" s="115">
        <v>630</v>
      </c>
      <c r="E21" s="114">
        <v>510</v>
      </c>
      <c r="F21" s="114">
        <v>588</v>
      </c>
      <c r="G21" s="114">
        <v>522</v>
      </c>
      <c r="H21" s="140">
        <v>582</v>
      </c>
      <c r="I21" s="115">
        <v>48</v>
      </c>
      <c r="J21" s="116">
        <v>8.2474226804123703</v>
      </c>
    </row>
    <row r="22" spans="1:15" s="110" customFormat="1" ht="24.95" customHeight="1" x14ac:dyDescent="0.2">
      <c r="A22" s="201" t="s">
        <v>152</v>
      </c>
      <c r="B22" s="199" t="s">
        <v>153</v>
      </c>
      <c r="C22" s="113">
        <v>3.0325307847822089</v>
      </c>
      <c r="D22" s="115">
        <v>330</v>
      </c>
      <c r="E22" s="114">
        <v>293</v>
      </c>
      <c r="F22" s="114">
        <v>488</v>
      </c>
      <c r="G22" s="114">
        <v>311</v>
      </c>
      <c r="H22" s="140">
        <v>317</v>
      </c>
      <c r="I22" s="115">
        <v>13</v>
      </c>
      <c r="J22" s="116">
        <v>4.1009463722397479</v>
      </c>
    </row>
    <row r="23" spans="1:15" s="110" customFormat="1" ht="24.95" customHeight="1" x14ac:dyDescent="0.2">
      <c r="A23" s="193" t="s">
        <v>154</v>
      </c>
      <c r="B23" s="199" t="s">
        <v>155</v>
      </c>
      <c r="C23" s="113">
        <v>2.0860136004410954</v>
      </c>
      <c r="D23" s="115">
        <v>227</v>
      </c>
      <c r="E23" s="114">
        <v>193</v>
      </c>
      <c r="F23" s="114">
        <v>192</v>
      </c>
      <c r="G23" s="114">
        <v>138</v>
      </c>
      <c r="H23" s="140">
        <v>175</v>
      </c>
      <c r="I23" s="115">
        <v>52</v>
      </c>
      <c r="J23" s="116">
        <v>29.714285714285715</v>
      </c>
    </row>
    <row r="24" spans="1:15" s="110" customFormat="1" ht="24.95" customHeight="1" x14ac:dyDescent="0.2">
      <c r="A24" s="193" t="s">
        <v>156</v>
      </c>
      <c r="B24" s="199" t="s">
        <v>221</v>
      </c>
      <c r="C24" s="113">
        <v>9.7132879985296814</v>
      </c>
      <c r="D24" s="115">
        <v>1057</v>
      </c>
      <c r="E24" s="114">
        <v>674</v>
      </c>
      <c r="F24" s="114">
        <v>800</v>
      </c>
      <c r="G24" s="114">
        <v>750</v>
      </c>
      <c r="H24" s="140">
        <v>1004</v>
      </c>
      <c r="I24" s="115">
        <v>53</v>
      </c>
      <c r="J24" s="116">
        <v>5.2788844621513942</v>
      </c>
    </row>
    <row r="25" spans="1:15" s="110" customFormat="1" ht="24.95" customHeight="1" x14ac:dyDescent="0.2">
      <c r="A25" s="193" t="s">
        <v>222</v>
      </c>
      <c r="B25" s="204" t="s">
        <v>159</v>
      </c>
      <c r="C25" s="113">
        <v>14.67561110090057</v>
      </c>
      <c r="D25" s="115">
        <v>1597</v>
      </c>
      <c r="E25" s="114">
        <v>1205</v>
      </c>
      <c r="F25" s="114">
        <v>1892</v>
      </c>
      <c r="G25" s="114">
        <v>1429</v>
      </c>
      <c r="H25" s="140">
        <v>1325</v>
      </c>
      <c r="I25" s="115">
        <v>272</v>
      </c>
      <c r="J25" s="116">
        <v>20.528301886792452</v>
      </c>
    </row>
    <row r="26" spans="1:15" s="110" customFormat="1" ht="24.95" customHeight="1" x14ac:dyDescent="0.2">
      <c r="A26" s="201">
        <v>782.78300000000002</v>
      </c>
      <c r="B26" s="203" t="s">
        <v>160</v>
      </c>
      <c r="C26" s="113">
        <v>5.7158610549531339</v>
      </c>
      <c r="D26" s="115">
        <v>622</v>
      </c>
      <c r="E26" s="114">
        <v>662</v>
      </c>
      <c r="F26" s="114">
        <v>639</v>
      </c>
      <c r="G26" s="114">
        <v>747</v>
      </c>
      <c r="H26" s="140">
        <v>579</v>
      </c>
      <c r="I26" s="115">
        <v>43</v>
      </c>
      <c r="J26" s="116">
        <v>7.4265975820379966</v>
      </c>
    </row>
    <row r="27" spans="1:15" s="110" customFormat="1" ht="24.95" customHeight="1" x14ac:dyDescent="0.2">
      <c r="A27" s="193" t="s">
        <v>161</v>
      </c>
      <c r="B27" s="199" t="s">
        <v>162</v>
      </c>
      <c r="C27" s="113">
        <v>1.9665502664951295</v>
      </c>
      <c r="D27" s="115">
        <v>214</v>
      </c>
      <c r="E27" s="114">
        <v>153</v>
      </c>
      <c r="F27" s="114">
        <v>255</v>
      </c>
      <c r="G27" s="114">
        <v>197</v>
      </c>
      <c r="H27" s="140">
        <v>213</v>
      </c>
      <c r="I27" s="115">
        <v>1</v>
      </c>
      <c r="J27" s="116">
        <v>0.46948356807511737</v>
      </c>
    </row>
    <row r="28" spans="1:15" s="110" customFormat="1" ht="24.95" customHeight="1" x14ac:dyDescent="0.2">
      <c r="A28" s="193" t="s">
        <v>163</v>
      </c>
      <c r="B28" s="199" t="s">
        <v>164</v>
      </c>
      <c r="C28" s="113">
        <v>1.5162653923911045</v>
      </c>
      <c r="D28" s="115">
        <v>165</v>
      </c>
      <c r="E28" s="114">
        <v>118</v>
      </c>
      <c r="F28" s="114">
        <v>315</v>
      </c>
      <c r="G28" s="114">
        <v>205</v>
      </c>
      <c r="H28" s="140">
        <v>174</v>
      </c>
      <c r="I28" s="115">
        <v>-9</v>
      </c>
      <c r="J28" s="116">
        <v>-5.1724137931034484</v>
      </c>
    </row>
    <row r="29" spans="1:15" s="110" customFormat="1" ht="24.95" customHeight="1" x14ac:dyDescent="0.2">
      <c r="A29" s="193">
        <v>86</v>
      </c>
      <c r="B29" s="199" t="s">
        <v>165</v>
      </c>
      <c r="C29" s="113">
        <v>3.4460577099797831</v>
      </c>
      <c r="D29" s="115">
        <v>375</v>
      </c>
      <c r="E29" s="114">
        <v>276</v>
      </c>
      <c r="F29" s="114">
        <v>343</v>
      </c>
      <c r="G29" s="114">
        <v>325</v>
      </c>
      <c r="H29" s="140">
        <v>405</v>
      </c>
      <c r="I29" s="115">
        <v>-30</v>
      </c>
      <c r="J29" s="116">
        <v>-7.4074074074074074</v>
      </c>
    </row>
    <row r="30" spans="1:15" s="110" customFormat="1" ht="24.95" customHeight="1" x14ac:dyDescent="0.2">
      <c r="A30" s="193">
        <v>87.88</v>
      </c>
      <c r="B30" s="204" t="s">
        <v>166</v>
      </c>
      <c r="C30" s="113">
        <v>2.7292777063039884</v>
      </c>
      <c r="D30" s="115">
        <v>297</v>
      </c>
      <c r="E30" s="114">
        <v>299</v>
      </c>
      <c r="F30" s="114">
        <v>427</v>
      </c>
      <c r="G30" s="114">
        <v>274</v>
      </c>
      <c r="H30" s="140">
        <v>294</v>
      </c>
      <c r="I30" s="115">
        <v>3</v>
      </c>
      <c r="J30" s="116">
        <v>1.0204081632653061</v>
      </c>
    </row>
    <row r="31" spans="1:15" s="110" customFormat="1" ht="24.95" customHeight="1" x14ac:dyDescent="0.2">
      <c r="A31" s="193" t="s">
        <v>167</v>
      </c>
      <c r="B31" s="199" t="s">
        <v>168</v>
      </c>
      <c r="C31" s="113">
        <v>3.0968571953684982</v>
      </c>
      <c r="D31" s="115">
        <v>337</v>
      </c>
      <c r="E31" s="114">
        <v>270</v>
      </c>
      <c r="F31" s="114">
        <v>367</v>
      </c>
      <c r="G31" s="114">
        <v>270</v>
      </c>
      <c r="H31" s="140">
        <v>263</v>
      </c>
      <c r="I31" s="115">
        <v>74</v>
      </c>
      <c r="J31" s="116">
        <v>28.136882129277566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0.25730564234515713</v>
      </c>
      <c r="D34" s="115">
        <v>28</v>
      </c>
      <c r="E34" s="114">
        <v>53</v>
      </c>
      <c r="F34" s="114">
        <v>44</v>
      </c>
      <c r="G34" s="114">
        <v>28</v>
      </c>
      <c r="H34" s="140">
        <v>18</v>
      </c>
      <c r="I34" s="115">
        <v>10</v>
      </c>
      <c r="J34" s="116">
        <v>55.555555555555557</v>
      </c>
    </row>
    <row r="35" spans="1:10" s="110" customFormat="1" ht="24.95" customHeight="1" x14ac:dyDescent="0.2">
      <c r="A35" s="292" t="s">
        <v>171</v>
      </c>
      <c r="B35" s="293" t="s">
        <v>172</v>
      </c>
      <c r="C35" s="113">
        <v>21.540158059180296</v>
      </c>
      <c r="D35" s="115">
        <v>2344</v>
      </c>
      <c r="E35" s="114">
        <v>2501</v>
      </c>
      <c r="F35" s="114">
        <v>2555</v>
      </c>
      <c r="G35" s="114">
        <v>2010</v>
      </c>
      <c r="H35" s="140">
        <v>2317</v>
      </c>
      <c r="I35" s="115">
        <v>27</v>
      </c>
      <c r="J35" s="116">
        <v>1.1652999568407423</v>
      </c>
    </row>
    <row r="36" spans="1:10" s="110" customFormat="1" ht="24.95" customHeight="1" x14ac:dyDescent="0.2">
      <c r="A36" s="294" t="s">
        <v>173</v>
      </c>
      <c r="B36" s="295" t="s">
        <v>174</v>
      </c>
      <c r="C36" s="125">
        <v>78.202536298474541</v>
      </c>
      <c r="D36" s="143">
        <v>8510</v>
      </c>
      <c r="E36" s="144">
        <v>7217</v>
      </c>
      <c r="F36" s="144">
        <v>9621</v>
      </c>
      <c r="G36" s="144">
        <v>7680</v>
      </c>
      <c r="H36" s="145">
        <v>8390</v>
      </c>
      <c r="I36" s="143">
        <v>120</v>
      </c>
      <c r="J36" s="146">
        <v>1.4302741358760429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10882</v>
      </c>
      <c r="F11" s="264">
        <v>9771</v>
      </c>
      <c r="G11" s="264">
        <v>12220</v>
      </c>
      <c r="H11" s="264">
        <v>9718</v>
      </c>
      <c r="I11" s="265">
        <v>10725</v>
      </c>
      <c r="J11" s="263">
        <v>157</v>
      </c>
      <c r="K11" s="266">
        <v>1.4638694638694638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25.951111927954422</v>
      </c>
      <c r="E13" s="115">
        <v>2824</v>
      </c>
      <c r="F13" s="114">
        <v>2999</v>
      </c>
      <c r="G13" s="114">
        <v>3471</v>
      </c>
      <c r="H13" s="114">
        <v>2760</v>
      </c>
      <c r="I13" s="140">
        <v>2957</v>
      </c>
      <c r="J13" s="115">
        <v>-133</v>
      </c>
      <c r="K13" s="116">
        <v>-4.497801826175178</v>
      </c>
    </row>
    <row r="14" spans="1:17" ht="15.95" customHeight="1" x14ac:dyDescent="0.2">
      <c r="A14" s="306" t="s">
        <v>230</v>
      </c>
      <c r="B14" s="307"/>
      <c r="C14" s="308"/>
      <c r="D14" s="113">
        <v>53.850395147950742</v>
      </c>
      <c r="E14" s="115">
        <v>5860</v>
      </c>
      <c r="F14" s="114">
        <v>4714</v>
      </c>
      <c r="G14" s="114">
        <v>6061</v>
      </c>
      <c r="H14" s="114">
        <v>5056</v>
      </c>
      <c r="I14" s="140">
        <v>5444</v>
      </c>
      <c r="J14" s="115">
        <v>416</v>
      </c>
      <c r="K14" s="116">
        <v>7.6414401175606175</v>
      </c>
    </row>
    <row r="15" spans="1:17" ht="15.95" customHeight="1" x14ac:dyDescent="0.2">
      <c r="A15" s="306" t="s">
        <v>231</v>
      </c>
      <c r="B15" s="307"/>
      <c r="C15" s="308"/>
      <c r="D15" s="113">
        <v>11.330637750413526</v>
      </c>
      <c r="E15" s="115">
        <v>1233</v>
      </c>
      <c r="F15" s="114">
        <v>1158</v>
      </c>
      <c r="G15" s="114">
        <v>1531</v>
      </c>
      <c r="H15" s="114">
        <v>992</v>
      </c>
      <c r="I15" s="140">
        <v>1292</v>
      </c>
      <c r="J15" s="115">
        <v>-59</v>
      </c>
      <c r="K15" s="116">
        <v>-4.5665634674922604</v>
      </c>
    </row>
    <row r="16" spans="1:17" ht="15.95" customHeight="1" x14ac:dyDescent="0.2">
      <c r="A16" s="306" t="s">
        <v>232</v>
      </c>
      <c r="B16" s="307"/>
      <c r="C16" s="308"/>
      <c r="D16" s="113">
        <v>8.867855173681308</v>
      </c>
      <c r="E16" s="115">
        <v>965</v>
      </c>
      <c r="F16" s="114">
        <v>900</v>
      </c>
      <c r="G16" s="114">
        <v>1157</v>
      </c>
      <c r="H16" s="114">
        <v>910</v>
      </c>
      <c r="I16" s="140">
        <v>1032</v>
      </c>
      <c r="J16" s="115">
        <v>-67</v>
      </c>
      <c r="K16" s="116">
        <v>-6.4922480620155039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0.26649512957176991</v>
      </c>
      <c r="E18" s="115">
        <v>29</v>
      </c>
      <c r="F18" s="114">
        <v>52</v>
      </c>
      <c r="G18" s="114">
        <v>42</v>
      </c>
      <c r="H18" s="114">
        <v>28</v>
      </c>
      <c r="I18" s="140">
        <v>24</v>
      </c>
      <c r="J18" s="115">
        <v>5</v>
      </c>
      <c r="K18" s="116">
        <v>20.833333333333332</v>
      </c>
    </row>
    <row r="19" spans="1:11" ht="14.1" customHeight="1" x14ac:dyDescent="0.2">
      <c r="A19" s="306" t="s">
        <v>235</v>
      </c>
      <c r="B19" s="307" t="s">
        <v>236</v>
      </c>
      <c r="C19" s="308"/>
      <c r="D19" s="113">
        <v>7.3515897812902034E-2</v>
      </c>
      <c r="E19" s="115">
        <v>8</v>
      </c>
      <c r="F19" s="114">
        <v>24</v>
      </c>
      <c r="G19" s="114">
        <v>26</v>
      </c>
      <c r="H19" s="114">
        <v>12</v>
      </c>
      <c r="I19" s="140">
        <v>9</v>
      </c>
      <c r="J19" s="115">
        <v>-1</v>
      </c>
      <c r="K19" s="116">
        <v>-11.111111111111111</v>
      </c>
    </row>
    <row r="20" spans="1:11" ht="14.1" customHeight="1" x14ac:dyDescent="0.2">
      <c r="A20" s="306">
        <v>12</v>
      </c>
      <c r="B20" s="307" t="s">
        <v>237</v>
      </c>
      <c r="C20" s="308"/>
      <c r="D20" s="113">
        <v>0.97408564602095205</v>
      </c>
      <c r="E20" s="115">
        <v>106</v>
      </c>
      <c r="F20" s="114">
        <v>98</v>
      </c>
      <c r="G20" s="114">
        <v>118</v>
      </c>
      <c r="H20" s="114">
        <v>89</v>
      </c>
      <c r="I20" s="140">
        <v>73</v>
      </c>
      <c r="J20" s="115">
        <v>33</v>
      </c>
      <c r="K20" s="116">
        <v>45.205479452054796</v>
      </c>
    </row>
    <row r="21" spans="1:11" ht="14.1" customHeight="1" x14ac:dyDescent="0.2">
      <c r="A21" s="306">
        <v>21</v>
      </c>
      <c r="B21" s="307" t="s">
        <v>238</v>
      </c>
      <c r="C21" s="308"/>
      <c r="D21" s="113">
        <v>0.43190589965079951</v>
      </c>
      <c r="E21" s="115">
        <v>47</v>
      </c>
      <c r="F21" s="114">
        <v>33</v>
      </c>
      <c r="G21" s="114">
        <v>31</v>
      </c>
      <c r="H21" s="114">
        <v>31</v>
      </c>
      <c r="I21" s="140">
        <v>22</v>
      </c>
      <c r="J21" s="115">
        <v>25</v>
      </c>
      <c r="K21" s="116">
        <v>113.63636363636364</v>
      </c>
    </row>
    <row r="22" spans="1:11" ht="14.1" customHeight="1" x14ac:dyDescent="0.2">
      <c r="A22" s="306">
        <v>22</v>
      </c>
      <c r="B22" s="307" t="s">
        <v>239</v>
      </c>
      <c r="C22" s="308"/>
      <c r="D22" s="113">
        <v>0.94651718434111376</v>
      </c>
      <c r="E22" s="115">
        <v>103</v>
      </c>
      <c r="F22" s="114">
        <v>86</v>
      </c>
      <c r="G22" s="114">
        <v>133</v>
      </c>
      <c r="H22" s="114">
        <v>94</v>
      </c>
      <c r="I22" s="140">
        <v>104</v>
      </c>
      <c r="J22" s="115">
        <v>-1</v>
      </c>
      <c r="K22" s="116">
        <v>-0.96153846153846156</v>
      </c>
    </row>
    <row r="23" spans="1:11" ht="14.1" customHeight="1" x14ac:dyDescent="0.2">
      <c r="A23" s="306">
        <v>23</v>
      </c>
      <c r="B23" s="307" t="s">
        <v>240</v>
      </c>
      <c r="C23" s="308"/>
      <c r="D23" s="113">
        <v>0.827053850395148</v>
      </c>
      <c r="E23" s="115">
        <v>90</v>
      </c>
      <c r="F23" s="114">
        <v>87</v>
      </c>
      <c r="G23" s="114">
        <v>84</v>
      </c>
      <c r="H23" s="114">
        <v>62</v>
      </c>
      <c r="I23" s="140">
        <v>59</v>
      </c>
      <c r="J23" s="115">
        <v>31</v>
      </c>
      <c r="K23" s="116">
        <v>52.542372881355931</v>
      </c>
    </row>
    <row r="24" spans="1:11" ht="14.1" customHeight="1" x14ac:dyDescent="0.2">
      <c r="A24" s="306">
        <v>24</v>
      </c>
      <c r="B24" s="307" t="s">
        <v>241</v>
      </c>
      <c r="C24" s="308"/>
      <c r="D24" s="113">
        <v>1.5897812902040067</v>
      </c>
      <c r="E24" s="115">
        <v>173</v>
      </c>
      <c r="F24" s="114">
        <v>134</v>
      </c>
      <c r="G24" s="114">
        <v>118</v>
      </c>
      <c r="H24" s="114">
        <v>117</v>
      </c>
      <c r="I24" s="140">
        <v>147</v>
      </c>
      <c r="J24" s="115">
        <v>26</v>
      </c>
      <c r="K24" s="116">
        <v>17.687074829931973</v>
      </c>
    </row>
    <row r="25" spans="1:11" ht="14.1" customHeight="1" x14ac:dyDescent="0.2">
      <c r="A25" s="306">
        <v>25</v>
      </c>
      <c r="B25" s="307" t="s">
        <v>242</v>
      </c>
      <c r="C25" s="308"/>
      <c r="D25" s="113">
        <v>4.8152913067450838</v>
      </c>
      <c r="E25" s="115">
        <v>524</v>
      </c>
      <c r="F25" s="114">
        <v>418</v>
      </c>
      <c r="G25" s="114">
        <v>451</v>
      </c>
      <c r="H25" s="114">
        <v>413</v>
      </c>
      <c r="I25" s="140">
        <v>414</v>
      </c>
      <c r="J25" s="115">
        <v>110</v>
      </c>
      <c r="K25" s="116">
        <v>26.570048309178745</v>
      </c>
    </row>
    <row r="26" spans="1:11" ht="14.1" customHeight="1" x14ac:dyDescent="0.2">
      <c r="A26" s="306">
        <v>26</v>
      </c>
      <c r="B26" s="307" t="s">
        <v>243</v>
      </c>
      <c r="C26" s="308"/>
      <c r="D26" s="113">
        <v>3.6574159161918764</v>
      </c>
      <c r="E26" s="115">
        <v>398</v>
      </c>
      <c r="F26" s="114">
        <v>372</v>
      </c>
      <c r="G26" s="114">
        <v>326</v>
      </c>
      <c r="H26" s="114">
        <v>331</v>
      </c>
      <c r="I26" s="140">
        <v>348</v>
      </c>
      <c r="J26" s="115">
        <v>50</v>
      </c>
      <c r="K26" s="116">
        <v>14.367816091954023</v>
      </c>
    </row>
    <row r="27" spans="1:11" ht="14.1" customHeight="1" x14ac:dyDescent="0.2">
      <c r="A27" s="306">
        <v>27</v>
      </c>
      <c r="B27" s="307" t="s">
        <v>244</v>
      </c>
      <c r="C27" s="308"/>
      <c r="D27" s="113">
        <v>1.8103289836427128</v>
      </c>
      <c r="E27" s="115">
        <v>197</v>
      </c>
      <c r="F27" s="114">
        <v>167</v>
      </c>
      <c r="G27" s="114">
        <v>328</v>
      </c>
      <c r="H27" s="114">
        <v>153</v>
      </c>
      <c r="I27" s="140">
        <v>160</v>
      </c>
      <c r="J27" s="115">
        <v>37</v>
      </c>
      <c r="K27" s="116">
        <v>23.125</v>
      </c>
    </row>
    <row r="28" spans="1:11" ht="14.1" customHeight="1" x14ac:dyDescent="0.2">
      <c r="A28" s="306">
        <v>28</v>
      </c>
      <c r="B28" s="307" t="s">
        <v>245</v>
      </c>
      <c r="C28" s="308"/>
      <c r="D28" s="113">
        <v>0.25730564234515713</v>
      </c>
      <c r="E28" s="115">
        <v>28</v>
      </c>
      <c r="F28" s="114">
        <v>29</v>
      </c>
      <c r="G28" s="114">
        <v>65</v>
      </c>
      <c r="H28" s="114">
        <v>25</v>
      </c>
      <c r="I28" s="140">
        <v>19</v>
      </c>
      <c r="J28" s="115">
        <v>9</v>
      </c>
      <c r="K28" s="116">
        <v>47.368421052631582</v>
      </c>
    </row>
    <row r="29" spans="1:11" ht="14.1" customHeight="1" x14ac:dyDescent="0.2">
      <c r="A29" s="306">
        <v>29</v>
      </c>
      <c r="B29" s="307" t="s">
        <v>246</v>
      </c>
      <c r="C29" s="308"/>
      <c r="D29" s="113">
        <v>3.1428046315015621</v>
      </c>
      <c r="E29" s="115">
        <v>342</v>
      </c>
      <c r="F29" s="114">
        <v>253</v>
      </c>
      <c r="G29" s="114">
        <v>323</v>
      </c>
      <c r="H29" s="114">
        <v>243</v>
      </c>
      <c r="I29" s="140">
        <v>276</v>
      </c>
      <c r="J29" s="115">
        <v>66</v>
      </c>
      <c r="K29" s="116">
        <v>23.913043478260871</v>
      </c>
    </row>
    <row r="30" spans="1:11" ht="14.1" customHeight="1" x14ac:dyDescent="0.2">
      <c r="A30" s="306" t="s">
        <v>247</v>
      </c>
      <c r="B30" s="307" t="s">
        <v>248</v>
      </c>
      <c r="C30" s="308"/>
      <c r="D30" s="113">
        <v>0.6616430803161184</v>
      </c>
      <c r="E30" s="115">
        <v>72</v>
      </c>
      <c r="F30" s="114" t="s">
        <v>513</v>
      </c>
      <c r="G30" s="114" t="s">
        <v>513</v>
      </c>
      <c r="H30" s="114" t="s">
        <v>513</v>
      </c>
      <c r="I30" s="140">
        <v>85</v>
      </c>
      <c r="J30" s="115">
        <v>-13</v>
      </c>
      <c r="K30" s="116">
        <v>-15.294117647058824</v>
      </c>
    </row>
    <row r="31" spans="1:11" ht="14.1" customHeight="1" x14ac:dyDescent="0.2">
      <c r="A31" s="306" t="s">
        <v>249</v>
      </c>
      <c r="B31" s="307" t="s">
        <v>250</v>
      </c>
      <c r="C31" s="308"/>
      <c r="D31" s="113">
        <v>2.4811615511854437</v>
      </c>
      <c r="E31" s="115">
        <v>270</v>
      </c>
      <c r="F31" s="114">
        <v>184</v>
      </c>
      <c r="G31" s="114">
        <v>223</v>
      </c>
      <c r="H31" s="114">
        <v>181</v>
      </c>
      <c r="I31" s="140">
        <v>191</v>
      </c>
      <c r="J31" s="115">
        <v>79</v>
      </c>
      <c r="K31" s="116">
        <v>41.361256544502616</v>
      </c>
    </row>
    <row r="32" spans="1:11" ht="14.1" customHeight="1" x14ac:dyDescent="0.2">
      <c r="A32" s="306">
        <v>31</v>
      </c>
      <c r="B32" s="307" t="s">
        <v>251</v>
      </c>
      <c r="C32" s="308"/>
      <c r="D32" s="113">
        <v>0.45028487410402501</v>
      </c>
      <c r="E32" s="115">
        <v>49</v>
      </c>
      <c r="F32" s="114">
        <v>73</v>
      </c>
      <c r="G32" s="114">
        <v>74</v>
      </c>
      <c r="H32" s="114">
        <v>56</v>
      </c>
      <c r="I32" s="140">
        <v>81</v>
      </c>
      <c r="J32" s="115">
        <v>-32</v>
      </c>
      <c r="K32" s="116">
        <v>-39.506172839506171</v>
      </c>
    </row>
    <row r="33" spans="1:11" ht="14.1" customHeight="1" x14ac:dyDescent="0.2">
      <c r="A33" s="306">
        <v>32</v>
      </c>
      <c r="B33" s="307" t="s">
        <v>252</v>
      </c>
      <c r="C33" s="308"/>
      <c r="D33" s="113">
        <v>3.5195736077926854</v>
      </c>
      <c r="E33" s="115">
        <v>383</v>
      </c>
      <c r="F33" s="114">
        <v>560</v>
      </c>
      <c r="G33" s="114">
        <v>553</v>
      </c>
      <c r="H33" s="114">
        <v>485</v>
      </c>
      <c r="I33" s="140">
        <v>554</v>
      </c>
      <c r="J33" s="115">
        <v>-171</v>
      </c>
      <c r="K33" s="116">
        <v>-30.866425992779785</v>
      </c>
    </row>
    <row r="34" spans="1:11" ht="14.1" customHeight="1" x14ac:dyDescent="0.2">
      <c r="A34" s="306">
        <v>33</v>
      </c>
      <c r="B34" s="307" t="s">
        <v>253</v>
      </c>
      <c r="C34" s="308"/>
      <c r="D34" s="113">
        <v>1.9481712920419041</v>
      </c>
      <c r="E34" s="115">
        <v>212</v>
      </c>
      <c r="F34" s="114">
        <v>263</v>
      </c>
      <c r="G34" s="114">
        <v>195</v>
      </c>
      <c r="H34" s="114">
        <v>169</v>
      </c>
      <c r="I34" s="140">
        <v>231</v>
      </c>
      <c r="J34" s="115">
        <v>-19</v>
      </c>
      <c r="K34" s="116">
        <v>-8.2251082251082259</v>
      </c>
    </row>
    <row r="35" spans="1:11" ht="14.1" customHeight="1" x14ac:dyDescent="0.2">
      <c r="A35" s="306">
        <v>34</v>
      </c>
      <c r="B35" s="307" t="s">
        <v>254</v>
      </c>
      <c r="C35" s="308"/>
      <c r="D35" s="113">
        <v>2.8027936041168902</v>
      </c>
      <c r="E35" s="115">
        <v>305</v>
      </c>
      <c r="F35" s="114">
        <v>190</v>
      </c>
      <c r="G35" s="114">
        <v>222</v>
      </c>
      <c r="H35" s="114">
        <v>269</v>
      </c>
      <c r="I35" s="140">
        <v>230</v>
      </c>
      <c r="J35" s="115">
        <v>75</v>
      </c>
      <c r="K35" s="116">
        <v>32.608695652173914</v>
      </c>
    </row>
    <row r="36" spans="1:11" ht="14.1" customHeight="1" x14ac:dyDescent="0.2">
      <c r="A36" s="306">
        <v>41</v>
      </c>
      <c r="B36" s="307" t="s">
        <v>255</v>
      </c>
      <c r="C36" s="308"/>
      <c r="D36" s="113">
        <v>0.69840102922256941</v>
      </c>
      <c r="E36" s="115">
        <v>76</v>
      </c>
      <c r="F36" s="114">
        <v>147</v>
      </c>
      <c r="G36" s="114">
        <v>47</v>
      </c>
      <c r="H36" s="114">
        <v>67</v>
      </c>
      <c r="I36" s="140">
        <v>62</v>
      </c>
      <c r="J36" s="115">
        <v>14</v>
      </c>
      <c r="K36" s="116">
        <v>22.580645161290324</v>
      </c>
    </row>
    <row r="37" spans="1:11" ht="14.1" customHeight="1" x14ac:dyDescent="0.2">
      <c r="A37" s="306">
        <v>42</v>
      </c>
      <c r="B37" s="307" t="s">
        <v>256</v>
      </c>
      <c r="C37" s="308"/>
      <c r="D37" s="113">
        <v>0.14703179562580407</v>
      </c>
      <c r="E37" s="115">
        <v>16</v>
      </c>
      <c r="F37" s="114">
        <v>15</v>
      </c>
      <c r="G37" s="114">
        <v>14</v>
      </c>
      <c r="H37" s="114">
        <v>22</v>
      </c>
      <c r="I37" s="140">
        <v>15</v>
      </c>
      <c r="J37" s="115">
        <v>1</v>
      </c>
      <c r="K37" s="116">
        <v>6.666666666666667</v>
      </c>
    </row>
    <row r="38" spans="1:11" ht="14.1" customHeight="1" x14ac:dyDescent="0.2">
      <c r="A38" s="306">
        <v>43</v>
      </c>
      <c r="B38" s="307" t="s">
        <v>257</v>
      </c>
      <c r="C38" s="308"/>
      <c r="D38" s="113">
        <v>2.0952030876677084</v>
      </c>
      <c r="E38" s="115">
        <v>228</v>
      </c>
      <c r="F38" s="114">
        <v>229</v>
      </c>
      <c r="G38" s="114">
        <v>295</v>
      </c>
      <c r="H38" s="114">
        <v>213</v>
      </c>
      <c r="I38" s="140">
        <v>202</v>
      </c>
      <c r="J38" s="115">
        <v>26</v>
      </c>
      <c r="K38" s="116">
        <v>12.871287128712872</v>
      </c>
    </row>
    <row r="39" spans="1:11" ht="14.1" customHeight="1" x14ac:dyDescent="0.2">
      <c r="A39" s="306">
        <v>51</v>
      </c>
      <c r="B39" s="307" t="s">
        <v>258</v>
      </c>
      <c r="C39" s="308"/>
      <c r="D39" s="113">
        <v>11.826870060650617</v>
      </c>
      <c r="E39" s="115">
        <v>1287</v>
      </c>
      <c r="F39" s="114">
        <v>1313</v>
      </c>
      <c r="G39" s="114">
        <v>1550</v>
      </c>
      <c r="H39" s="114">
        <v>1227</v>
      </c>
      <c r="I39" s="140">
        <v>1363</v>
      </c>
      <c r="J39" s="115">
        <v>-76</v>
      </c>
      <c r="K39" s="116">
        <v>-5.5759354365370504</v>
      </c>
    </row>
    <row r="40" spans="1:11" ht="14.1" customHeight="1" x14ac:dyDescent="0.2">
      <c r="A40" s="306" t="s">
        <v>259</v>
      </c>
      <c r="B40" s="307" t="s">
        <v>260</v>
      </c>
      <c r="C40" s="308"/>
      <c r="D40" s="113">
        <v>10.053299025914354</v>
      </c>
      <c r="E40" s="115">
        <v>1094</v>
      </c>
      <c r="F40" s="114">
        <v>1121</v>
      </c>
      <c r="G40" s="114">
        <v>1325</v>
      </c>
      <c r="H40" s="114">
        <v>1033</v>
      </c>
      <c r="I40" s="140">
        <v>1171</v>
      </c>
      <c r="J40" s="115">
        <v>-77</v>
      </c>
      <c r="K40" s="116">
        <v>-6.575576430401366</v>
      </c>
    </row>
    <row r="41" spans="1:11" ht="14.1" customHeight="1" x14ac:dyDescent="0.2">
      <c r="A41" s="306"/>
      <c r="B41" s="307" t="s">
        <v>261</v>
      </c>
      <c r="C41" s="308"/>
      <c r="D41" s="113">
        <v>9.4743613306377501</v>
      </c>
      <c r="E41" s="115">
        <v>1031</v>
      </c>
      <c r="F41" s="114">
        <v>1046</v>
      </c>
      <c r="G41" s="114">
        <v>1214</v>
      </c>
      <c r="H41" s="114">
        <v>984</v>
      </c>
      <c r="I41" s="140">
        <v>1103</v>
      </c>
      <c r="J41" s="115">
        <v>-72</v>
      </c>
      <c r="K41" s="116">
        <v>-6.5276518585675429</v>
      </c>
    </row>
    <row r="42" spans="1:11" ht="14.1" customHeight="1" x14ac:dyDescent="0.2">
      <c r="A42" s="306">
        <v>52</v>
      </c>
      <c r="B42" s="307" t="s">
        <v>262</v>
      </c>
      <c r="C42" s="308"/>
      <c r="D42" s="113">
        <v>4.3925748943208971</v>
      </c>
      <c r="E42" s="115">
        <v>478</v>
      </c>
      <c r="F42" s="114">
        <v>411</v>
      </c>
      <c r="G42" s="114">
        <v>661</v>
      </c>
      <c r="H42" s="114">
        <v>430</v>
      </c>
      <c r="I42" s="140">
        <v>495</v>
      </c>
      <c r="J42" s="115">
        <v>-17</v>
      </c>
      <c r="K42" s="116">
        <v>-3.4343434343434343</v>
      </c>
    </row>
    <row r="43" spans="1:11" ht="14.1" customHeight="1" x14ac:dyDescent="0.2">
      <c r="A43" s="306" t="s">
        <v>263</v>
      </c>
      <c r="B43" s="307" t="s">
        <v>264</v>
      </c>
      <c r="C43" s="308"/>
      <c r="D43" s="113">
        <v>4.0709428413894502</v>
      </c>
      <c r="E43" s="115">
        <v>443</v>
      </c>
      <c r="F43" s="114">
        <v>391</v>
      </c>
      <c r="G43" s="114">
        <v>598</v>
      </c>
      <c r="H43" s="114">
        <v>404</v>
      </c>
      <c r="I43" s="140">
        <v>461</v>
      </c>
      <c r="J43" s="115">
        <v>-18</v>
      </c>
      <c r="K43" s="116">
        <v>-3.9045553145336225</v>
      </c>
    </row>
    <row r="44" spans="1:11" ht="14.1" customHeight="1" x14ac:dyDescent="0.2">
      <c r="A44" s="306">
        <v>53</v>
      </c>
      <c r="B44" s="307" t="s">
        <v>265</v>
      </c>
      <c r="C44" s="308"/>
      <c r="D44" s="113">
        <v>1.5438338540709429</v>
      </c>
      <c r="E44" s="115">
        <v>168</v>
      </c>
      <c r="F44" s="114">
        <v>131</v>
      </c>
      <c r="G44" s="114">
        <v>234</v>
      </c>
      <c r="H44" s="114">
        <v>141</v>
      </c>
      <c r="I44" s="140">
        <v>178</v>
      </c>
      <c r="J44" s="115">
        <v>-10</v>
      </c>
      <c r="K44" s="116">
        <v>-5.617977528089888</v>
      </c>
    </row>
    <row r="45" spans="1:11" ht="14.1" customHeight="1" x14ac:dyDescent="0.2">
      <c r="A45" s="306" t="s">
        <v>266</v>
      </c>
      <c r="B45" s="307" t="s">
        <v>267</v>
      </c>
      <c r="C45" s="308"/>
      <c r="D45" s="113">
        <v>1.5254548796177174</v>
      </c>
      <c r="E45" s="115">
        <v>166</v>
      </c>
      <c r="F45" s="114">
        <v>129</v>
      </c>
      <c r="G45" s="114">
        <v>231</v>
      </c>
      <c r="H45" s="114">
        <v>137</v>
      </c>
      <c r="I45" s="140">
        <v>173</v>
      </c>
      <c r="J45" s="115">
        <v>-7</v>
      </c>
      <c r="K45" s="116">
        <v>-4.0462427745664744</v>
      </c>
    </row>
    <row r="46" spans="1:11" ht="14.1" customHeight="1" x14ac:dyDescent="0.2">
      <c r="A46" s="306">
        <v>54</v>
      </c>
      <c r="B46" s="307" t="s">
        <v>268</v>
      </c>
      <c r="C46" s="308"/>
      <c r="D46" s="113">
        <v>9.9338356919683886</v>
      </c>
      <c r="E46" s="115">
        <v>1081</v>
      </c>
      <c r="F46" s="114">
        <v>693</v>
      </c>
      <c r="G46" s="114">
        <v>823</v>
      </c>
      <c r="H46" s="114">
        <v>915</v>
      </c>
      <c r="I46" s="140">
        <v>811</v>
      </c>
      <c r="J46" s="115">
        <v>270</v>
      </c>
      <c r="K46" s="116">
        <v>33.292231812577064</v>
      </c>
    </row>
    <row r="47" spans="1:11" ht="14.1" customHeight="1" x14ac:dyDescent="0.2">
      <c r="A47" s="306">
        <v>61</v>
      </c>
      <c r="B47" s="307" t="s">
        <v>269</v>
      </c>
      <c r="C47" s="308"/>
      <c r="D47" s="113">
        <v>3.4092997610733322</v>
      </c>
      <c r="E47" s="115">
        <v>371</v>
      </c>
      <c r="F47" s="114">
        <v>344</v>
      </c>
      <c r="G47" s="114">
        <v>526</v>
      </c>
      <c r="H47" s="114">
        <v>394</v>
      </c>
      <c r="I47" s="140">
        <v>494</v>
      </c>
      <c r="J47" s="115">
        <v>-123</v>
      </c>
      <c r="K47" s="116">
        <v>-24.898785425101213</v>
      </c>
    </row>
    <row r="48" spans="1:11" ht="14.1" customHeight="1" x14ac:dyDescent="0.2">
      <c r="A48" s="306">
        <v>62</v>
      </c>
      <c r="B48" s="307" t="s">
        <v>270</v>
      </c>
      <c r="C48" s="308"/>
      <c r="D48" s="113">
        <v>6.3775041352692519</v>
      </c>
      <c r="E48" s="115">
        <v>694</v>
      </c>
      <c r="F48" s="114">
        <v>670</v>
      </c>
      <c r="G48" s="114">
        <v>820</v>
      </c>
      <c r="H48" s="114">
        <v>612</v>
      </c>
      <c r="I48" s="140">
        <v>725</v>
      </c>
      <c r="J48" s="115">
        <v>-31</v>
      </c>
      <c r="K48" s="116">
        <v>-4.2758620689655169</v>
      </c>
    </row>
    <row r="49" spans="1:11" ht="14.1" customHeight="1" x14ac:dyDescent="0.2">
      <c r="A49" s="306">
        <v>63</v>
      </c>
      <c r="B49" s="307" t="s">
        <v>271</v>
      </c>
      <c r="C49" s="308"/>
      <c r="D49" s="113">
        <v>3.2806469399007536</v>
      </c>
      <c r="E49" s="115">
        <v>357</v>
      </c>
      <c r="F49" s="114">
        <v>385</v>
      </c>
      <c r="G49" s="114">
        <v>358</v>
      </c>
      <c r="H49" s="114">
        <v>321</v>
      </c>
      <c r="I49" s="140">
        <v>500</v>
      </c>
      <c r="J49" s="115">
        <v>-143</v>
      </c>
      <c r="K49" s="116">
        <v>-28.6</v>
      </c>
    </row>
    <row r="50" spans="1:11" ht="14.1" customHeight="1" x14ac:dyDescent="0.2">
      <c r="A50" s="306" t="s">
        <v>272</v>
      </c>
      <c r="B50" s="307" t="s">
        <v>273</v>
      </c>
      <c r="C50" s="308"/>
      <c r="D50" s="113">
        <v>0.67083256754273113</v>
      </c>
      <c r="E50" s="115">
        <v>73</v>
      </c>
      <c r="F50" s="114">
        <v>63</v>
      </c>
      <c r="G50" s="114">
        <v>55</v>
      </c>
      <c r="H50" s="114">
        <v>66</v>
      </c>
      <c r="I50" s="140">
        <v>106</v>
      </c>
      <c r="J50" s="115">
        <v>-33</v>
      </c>
      <c r="K50" s="116">
        <v>-31.132075471698112</v>
      </c>
    </row>
    <row r="51" spans="1:11" ht="14.1" customHeight="1" x14ac:dyDescent="0.2">
      <c r="A51" s="306" t="s">
        <v>274</v>
      </c>
      <c r="B51" s="307" t="s">
        <v>275</v>
      </c>
      <c r="C51" s="308"/>
      <c r="D51" s="113">
        <v>2.2789928321999633</v>
      </c>
      <c r="E51" s="115">
        <v>248</v>
      </c>
      <c r="F51" s="114">
        <v>208</v>
      </c>
      <c r="G51" s="114">
        <v>250</v>
      </c>
      <c r="H51" s="114">
        <v>214</v>
      </c>
      <c r="I51" s="140">
        <v>249</v>
      </c>
      <c r="J51" s="115">
        <v>-1</v>
      </c>
      <c r="K51" s="116">
        <v>-0.40160642570281124</v>
      </c>
    </row>
    <row r="52" spans="1:11" ht="14.1" customHeight="1" x14ac:dyDescent="0.2">
      <c r="A52" s="306">
        <v>71</v>
      </c>
      <c r="B52" s="307" t="s">
        <v>276</v>
      </c>
      <c r="C52" s="308"/>
      <c r="D52" s="113">
        <v>11.817680573424003</v>
      </c>
      <c r="E52" s="115">
        <v>1286</v>
      </c>
      <c r="F52" s="114">
        <v>1141</v>
      </c>
      <c r="G52" s="114">
        <v>1645</v>
      </c>
      <c r="H52" s="114">
        <v>1134</v>
      </c>
      <c r="I52" s="140">
        <v>1326</v>
      </c>
      <c r="J52" s="115">
        <v>-40</v>
      </c>
      <c r="K52" s="116">
        <v>-3.0165912518853695</v>
      </c>
    </row>
    <row r="53" spans="1:11" ht="14.1" customHeight="1" x14ac:dyDescent="0.2">
      <c r="A53" s="306" t="s">
        <v>277</v>
      </c>
      <c r="B53" s="307" t="s">
        <v>278</v>
      </c>
      <c r="C53" s="308"/>
      <c r="D53" s="113">
        <v>4.6223120749862154</v>
      </c>
      <c r="E53" s="115">
        <v>503</v>
      </c>
      <c r="F53" s="114">
        <v>483</v>
      </c>
      <c r="G53" s="114">
        <v>801</v>
      </c>
      <c r="H53" s="114">
        <v>491</v>
      </c>
      <c r="I53" s="140">
        <v>568</v>
      </c>
      <c r="J53" s="115">
        <v>-65</v>
      </c>
      <c r="K53" s="116">
        <v>-11.443661971830986</v>
      </c>
    </row>
    <row r="54" spans="1:11" ht="14.1" customHeight="1" x14ac:dyDescent="0.2">
      <c r="A54" s="306" t="s">
        <v>279</v>
      </c>
      <c r="B54" s="307" t="s">
        <v>280</v>
      </c>
      <c r="C54" s="308"/>
      <c r="D54" s="113">
        <v>5.8537033633523246</v>
      </c>
      <c r="E54" s="115">
        <v>637</v>
      </c>
      <c r="F54" s="114">
        <v>520</v>
      </c>
      <c r="G54" s="114">
        <v>679</v>
      </c>
      <c r="H54" s="114">
        <v>540</v>
      </c>
      <c r="I54" s="140">
        <v>627</v>
      </c>
      <c r="J54" s="115">
        <v>10</v>
      </c>
      <c r="K54" s="116">
        <v>1.594896331738437</v>
      </c>
    </row>
    <row r="55" spans="1:11" ht="14.1" customHeight="1" x14ac:dyDescent="0.2">
      <c r="A55" s="306">
        <v>72</v>
      </c>
      <c r="B55" s="307" t="s">
        <v>281</v>
      </c>
      <c r="C55" s="308"/>
      <c r="D55" s="113">
        <v>3.1060466825951112</v>
      </c>
      <c r="E55" s="115">
        <v>338</v>
      </c>
      <c r="F55" s="114">
        <v>235</v>
      </c>
      <c r="G55" s="114">
        <v>315</v>
      </c>
      <c r="H55" s="114">
        <v>214</v>
      </c>
      <c r="I55" s="140">
        <v>281</v>
      </c>
      <c r="J55" s="115">
        <v>57</v>
      </c>
      <c r="K55" s="116">
        <v>20.284697508896798</v>
      </c>
    </row>
    <row r="56" spans="1:11" ht="14.1" customHeight="1" x14ac:dyDescent="0.2">
      <c r="A56" s="306" t="s">
        <v>282</v>
      </c>
      <c r="B56" s="307" t="s">
        <v>283</v>
      </c>
      <c r="C56" s="308"/>
      <c r="D56" s="113">
        <v>1.1303069288733689</v>
      </c>
      <c r="E56" s="115">
        <v>123</v>
      </c>
      <c r="F56" s="114">
        <v>89</v>
      </c>
      <c r="G56" s="114">
        <v>95</v>
      </c>
      <c r="H56" s="114">
        <v>82</v>
      </c>
      <c r="I56" s="140">
        <v>124</v>
      </c>
      <c r="J56" s="115">
        <v>-1</v>
      </c>
      <c r="K56" s="116">
        <v>-0.80645161290322576</v>
      </c>
    </row>
    <row r="57" spans="1:11" ht="14.1" customHeight="1" x14ac:dyDescent="0.2">
      <c r="A57" s="306" t="s">
        <v>284</v>
      </c>
      <c r="B57" s="307" t="s">
        <v>285</v>
      </c>
      <c r="C57" s="308"/>
      <c r="D57" s="113">
        <v>1.5897812902040067</v>
      </c>
      <c r="E57" s="115">
        <v>173</v>
      </c>
      <c r="F57" s="114">
        <v>120</v>
      </c>
      <c r="G57" s="114">
        <v>181</v>
      </c>
      <c r="H57" s="114">
        <v>91</v>
      </c>
      <c r="I57" s="140">
        <v>121</v>
      </c>
      <c r="J57" s="115">
        <v>52</v>
      </c>
      <c r="K57" s="116">
        <v>42.97520661157025</v>
      </c>
    </row>
    <row r="58" spans="1:11" ht="14.1" customHeight="1" x14ac:dyDescent="0.2">
      <c r="A58" s="306">
        <v>73</v>
      </c>
      <c r="B58" s="307" t="s">
        <v>286</v>
      </c>
      <c r="C58" s="308"/>
      <c r="D58" s="113">
        <v>0.93732769711450104</v>
      </c>
      <c r="E58" s="115">
        <v>102</v>
      </c>
      <c r="F58" s="114">
        <v>86</v>
      </c>
      <c r="G58" s="114">
        <v>131</v>
      </c>
      <c r="H58" s="114">
        <v>141</v>
      </c>
      <c r="I58" s="140">
        <v>151</v>
      </c>
      <c r="J58" s="115">
        <v>-49</v>
      </c>
      <c r="K58" s="116">
        <v>-32.450331125827816</v>
      </c>
    </row>
    <row r="59" spans="1:11" ht="14.1" customHeight="1" x14ac:dyDescent="0.2">
      <c r="A59" s="306" t="s">
        <v>287</v>
      </c>
      <c r="B59" s="307" t="s">
        <v>288</v>
      </c>
      <c r="C59" s="308"/>
      <c r="D59" s="113">
        <v>0.68921154199595658</v>
      </c>
      <c r="E59" s="115">
        <v>75</v>
      </c>
      <c r="F59" s="114">
        <v>60</v>
      </c>
      <c r="G59" s="114">
        <v>90</v>
      </c>
      <c r="H59" s="114">
        <v>95</v>
      </c>
      <c r="I59" s="140">
        <v>99</v>
      </c>
      <c r="J59" s="115">
        <v>-24</v>
      </c>
      <c r="K59" s="116">
        <v>-24.242424242424242</v>
      </c>
    </row>
    <row r="60" spans="1:11" ht="14.1" customHeight="1" x14ac:dyDescent="0.2">
      <c r="A60" s="306">
        <v>81</v>
      </c>
      <c r="B60" s="307" t="s">
        <v>289</v>
      </c>
      <c r="C60" s="308"/>
      <c r="D60" s="113">
        <v>4.5304172027200886</v>
      </c>
      <c r="E60" s="115">
        <v>493</v>
      </c>
      <c r="F60" s="114">
        <v>360</v>
      </c>
      <c r="G60" s="114">
        <v>456</v>
      </c>
      <c r="H60" s="114">
        <v>497</v>
      </c>
      <c r="I60" s="140">
        <v>499</v>
      </c>
      <c r="J60" s="115">
        <v>-6</v>
      </c>
      <c r="K60" s="116">
        <v>-1.2024048096192386</v>
      </c>
    </row>
    <row r="61" spans="1:11" ht="14.1" customHeight="1" x14ac:dyDescent="0.2">
      <c r="A61" s="306" t="s">
        <v>290</v>
      </c>
      <c r="B61" s="307" t="s">
        <v>291</v>
      </c>
      <c r="C61" s="308"/>
      <c r="D61" s="113">
        <v>1.9206028303620657</v>
      </c>
      <c r="E61" s="115">
        <v>209</v>
      </c>
      <c r="F61" s="114">
        <v>123</v>
      </c>
      <c r="G61" s="114">
        <v>166</v>
      </c>
      <c r="H61" s="114">
        <v>194</v>
      </c>
      <c r="I61" s="140">
        <v>177</v>
      </c>
      <c r="J61" s="115">
        <v>32</v>
      </c>
      <c r="K61" s="116">
        <v>18.07909604519774</v>
      </c>
    </row>
    <row r="62" spans="1:11" ht="14.1" customHeight="1" x14ac:dyDescent="0.2">
      <c r="A62" s="306" t="s">
        <v>292</v>
      </c>
      <c r="B62" s="307" t="s">
        <v>293</v>
      </c>
      <c r="C62" s="308"/>
      <c r="D62" s="113">
        <v>1.2038228266862709</v>
      </c>
      <c r="E62" s="115">
        <v>131</v>
      </c>
      <c r="F62" s="114">
        <v>133</v>
      </c>
      <c r="G62" s="114">
        <v>173</v>
      </c>
      <c r="H62" s="114">
        <v>153</v>
      </c>
      <c r="I62" s="140">
        <v>156</v>
      </c>
      <c r="J62" s="115">
        <v>-25</v>
      </c>
      <c r="K62" s="116">
        <v>-16.025641025641026</v>
      </c>
    </row>
    <row r="63" spans="1:11" ht="14.1" customHeight="1" x14ac:dyDescent="0.2">
      <c r="A63" s="306"/>
      <c r="B63" s="307" t="s">
        <v>294</v>
      </c>
      <c r="C63" s="308"/>
      <c r="D63" s="113">
        <v>1.0384120566072412</v>
      </c>
      <c r="E63" s="115">
        <v>113</v>
      </c>
      <c r="F63" s="114">
        <v>119</v>
      </c>
      <c r="G63" s="114">
        <v>147</v>
      </c>
      <c r="H63" s="114">
        <v>137</v>
      </c>
      <c r="I63" s="140">
        <v>143</v>
      </c>
      <c r="J63" s="115">
        <v>-30</v>
      </c>
      <c r="K63" s="116">
        <v>-20.97902097902098</v>
      </c>
    </row>
    <row r="64" spans="1:11" ht="14.1" customHeight="1" x14ac:dyDescent="0.2">
      <c r="A64" s="306" t="s">
        <v>295</v>
      </c>
      <c r="B64" s="307" t="s">
        <v>296</v>
      </c>
      <c r="C64" s="308"/>
      <c r="D64" s="113">
        <v>0.45947436133063774</v>
      </c>
      <c r="E64" s="115">
        <v>50</v>
      </c>
      <c r="F64" s="114">
        <v>22</v>
      </c>
      <c r="G64" s="114">
        <v>31</v>
      </c>
      <c r="H64" s="114">
        <v>44</v>
      </c>
      <c r="I64" s="140">
        <v>48</v>
      </c>
      <c r="J64" s="115">
        <v>2</v>
      </c>
      <c r="K64" s="116">
        <v>4.166666666666667</v>
      </c>
    </row>
    <row r="65" spans="1:11" ht="14.1" customHeight="1" x14ac:dyDescent="0.2">
      <c r="A65" s="306" t="s">
        <v>297</v>
      </c>
      <c r="B65" s="307" t="s">
        <v>298</v>
      </c>
      <c r="C65" s="308"/>
      <c r="D65" s="113">
        <v>0.37676897629112294</v>
      </c>
      <c r="E65" s="115">
        <v>41</v>
      </c>
      <c r="F65" s="114">
        <v>39</v>
      </c>
      <c r="G65" s="114">
        <v>40</v>
      </c>
      <c r="H65" s="114">
        <v>28</v>
      </c>
      <c r="I65" s="140">
        <v>43</v>
      </c>
      <c r="J65" s="115">
        <v>-2</v>
      </c>
      <c r="K65" s="116">
        <v>-4.6511627906976747</v>
      </c>
    </row>
    <row r="66" spans="1:11" ht="14.1" customHeight="1" x14ac:dyDescent="0.2">
      <c r="A66" s="306">
        <v>82</v>
      </c>
      <c r="B66" s="307" t="s">
        <v>299</v>
      </c>
      <c r="C66" s="308"/>
      <c r="D66" s="113">
        <v>2.5362984745451205</v>
      </c>
      <c r="E66" s="115">
        <v>276</v>
      </c>
      <c r="F66" s="114">
        <v>281</v>
      </c>
      <c r="G66" s="114">
        <v>346</v>
      </c>
      <c r="H66" s="114">
        <v>245</v>
      </c>
      <c r="I66" s="140">
        <v>222</v>
      </c>
      <c r="J66" s="115">
        <v>54</v>
      </c>
      <c r="K66" s="116">
        <v>24.324324324324323</v>
      </c>
    </row>
    <row r="67" spans="1:11" ht="14.1" customHeight="1" x14ac:dyDescent="0.2">
      <c r="A67" s="306" t="s">
        <v>300</v>
      </c>
      <c r="B67" s="307" t="s">
        <v>301</v>
      </c>
      <c r="C67" s="308"/>
      <c r="D67" s="113">
        <v>1.3232861606322368</v>
      </c>
      <c r="E67" s="115">
        <v>144</v>
      </c>
      <c r="F67" s="114">
        <v>177</v>
      </c>
      <c r="G67" s="114">
        <v>217</v>
      </c>
      <c r="H67" s="114">
        <v>138</v>
      </c>
      <c r="I67" s="140">
        <v>118</v>
      </c>
      <c r="J67" s="115">
        <v>26</v>
      </c>
      <c r="K67" s="116">
        <v>22.033898305084747</v>
      </c>
    </row>
    <row r="68" spans="1:11" ht="14.1" customHeight="1" x14ac:dyDescent="0.2">
      <c r="A68" s="306" t="s">
        <v>302</v>
      </c>
      <c r="B68" s="307" t="s">
        <v>303</v>
      </c>
      <c r="C68" s="308"/>
      <c r="D68" s="113">
        <v>0.78110641426208416</v>
      </c>
      <c r="E68" s="115">
        <v>85</v>
      </c>
      <c r="F68" s="114">
        <v>65</v>
      </c>
      <c r="G68" s="114">
        <v>79</v>
      </c>
      <c r="H68" s="114">
        <v>77</v>
      </c>
      <c r="I68" s="140">
        <v>68</v>
      </c>
      <c r="J68" s="115">
        <v>17</v>
      </c>
      <c r="K68" s="116">
        <v>25</v>
      </c>
    </row>
    <row r="69" spans="1:11" ht="14.1" customHeight="1" x14ac:dyDescent="0.2">
      <c r="A69" s="306">
        <v>83</v>
      </c>
      <c r="B69" s="307" t="s">
        <v>304</v>
      </c>
      <c r="C69" s="308"/>
      <c r="D69" s="113">
        <v>2.5914353979047968</v>
      </c>
      <c r="E69" s="115">
        <v>282</v>
      </c>
      <c r="F69" s="114">
        <v>207</v>
      </c>
      <c r="G69" s="114">
        <v>487</v>
      </c>
      <c r="H69" s="114">
        <v>202</v>
      </c>
      <c r="I69" s="140">
        <v>299</v>
      </c>
      <c r="J69" s="115">
        <v>-17</v>
      </c>
      <c r="K69" s="116">
        <v>-5.6856187290969897</v>
      </c>
    </row>
    <row r="70" spans="1:11" ht="14.1" customHeight="1" x14ac:dyDescent="0.2">
      <c r="A70" s="306" t="s">
        <v>305</v>
      </c>
      <c r="B70" s="307" t="s">
        <v>306</v>
      </c>
      <c r="C70" s="308"/>
      <c r="D70" s="113">
        <v>2.2606138577467378</v>
      </c>
      <c r="E70" s="115">
        <v>246</v>
      </c>
      <c r="F70" s="114">
        <v>184</v>
      </c>
      <c r="G70" s="114">
        <v>446</v>
      </c>
      <c r="H70" s="114">
        <v>176</v>
      </c>
      <c r="I70" s="140">
        <v>261</v>
      </c>
      <c r="J70" s="115">
        <v>-15</v>
      </c>
      <c r="K70" s="116">
        <v>-5.7471264367816088</v>
      </c>
    </row>
    <row r="71" spans="1:11" ht="14.1" customHeight="1" x14ac:dyDescent="0.2">
      <c r="A71" s="306"/>
      <c r="B71" s="307" t="s">
        <v>307</v>
      </c>
      <c r="C71" s="308"/>
      <c r="D71" s="113">
        <v>1.5530233412975556</v>
      </c>
      <c r="E71" s="115">
        <v>169</v>
      </c>
      <c r="F71" s="114">
        <v>138</v>
      </c>
      <c r="G71" s="114">
        <v>317</v>
      </c>
      <c r="H71" s="114">
        <v>124</v>
      </c>
      <c r="I71" s="140">
        <v>169</v>
      </c>
      <c r="J71" s="115">
        <v>0</v>
      </c>
      <c r="K71" s="116">
        <v>0</v>
      </c>
    </row>
    <row r="72" spans="1:11" ht="14.1" customHeight="1" x14ac:dyDescent="0.2">
      <c r="A72" s="306">
        <v>84</v>
      </c>
      <c r="B72" s="307" t="s">
        <v>308</v>
      </c>
      <c r="C72" s="308"/>
      <c r="D72" s="113">
        <v>1.1211174416467562</v>
      </c>
      <c r="E72" s="115">
        <v>122</v>
      </c>
      <c r="F72" s="114">
        <v>84</v>
      </c>
      <c r="G72" s="114">
        <v>142</v>
      </c>
      <c r="H72" s="114">
        <v>158</v>
      </c>
      <c r="I72" s="140">
        <v>96</v>
      </c>
      <c r="J72" s="115">
        <v>26</v>
      </c>
      <c r="K72" s="116">
        <v>27.083333333333332</v>
      </c>
    </row>
    <row r="73" spans="1:11" ht="14.1" customHeight="1" x14ac:dyDescent="0.2">
      <c r="A73" s="306" t="s">
        <v>309</v>
      </c>
      <c r="B73" s="307" t="s">
        <v>310</v>
      </c>
      <c r="C73" s="308"/>
      <c r="D73" s="113">
        <v>0.45947436133063774</v>
      </c>
      <c r="E73" s="115">
        <v>50</v>
      </c>
      <c r="F73" s="114">
        <v>34</v>
      </c>
      <c r="G73" s="114">
        <v>84</v>
      </c>
      <c r="H73" s="114">
        <v>109</v>
      </c>
      <c r="I73" s="140">
        <v>45</v>
      </c>
      <c r="J73" s="115">
        <v>5</v>
      </c>
      <c r="K73" s="116">
        <v>11.111111111111111</v>
      </c>
    </row>
    <row r="74" spans="1:11" ht="14.1" customHeight="1" x14ac:dyDescent="0.2">
      <c r="A74" s="306" t="s">
        <v>311</v>
      </c>
      <c r="B74" s="307" t="s">
        <v>312</v>
      </c>
      <c r="C74" s="308"/>
      <c r="D74" s="113">
        <v>0.15622128285241685</v>
      </c>
      <c r="E74" s="115">
        <v>17</v>
      </c>
      <c r="F74" s="114">
        <v>13</v>
      </c>
      <c r="G74" s="114">
        <v>9</v>
      </c>
      <c r="H74" s="114">
        <v>22</v>
      </c>
      <c r="I74" s="140">
        <v>11</v>
      </c>
      <c r="J74" s="115">
        <v>6</v>
      </c>
      <c r="K74" s="116">
        <v>54.545454545454547</v>
      </c>
    </row>
    <row r="75" spans="1:11" ht="14.1" customHeight="1" x14ac:dyDescent="0.2">
      <c r="A75" s="306" t="s">
        <v>313</v>
      </c>
      <c r="B75" s="307" t="s">
        <v>314</v>
      </c>
      <c r="C75" s="308"/>
      <c r="D75" s="113">
        <v>6.4326410586289282E-2</v>
      </c>
      <c r="E75" s="115">
        <v>7</v>
      </c>
      <c r="F75" s="114">
        <v>3</v>
      </c>
      <c r="G75" s="114" t="s">
        <v>513</v>
      </c>
      <c r="H75" s="114" t="s">
        <v>513</v>
      </c>
      <c r="I75" s="140">
        <v>3</v>
      </c>
      <c r="J75" s="115">
        <v>4</v>
      </c>
      <c r="K75" s="116">
        <v>133.33333333333334</v>
      </c>
    </row>
    <row r="76" spans="1:11" ht="14.1" customHeight="1" x14ac:dyDescent="0.2">
      <c r="A76" s="306">
        <v>91</v>
      </c>
      <c r="B76" s="307" t="s">
        <v>315</v>
      </c>
      <c r="C76" s="308"/>
      <c r="D76" s="113" t="s">
        <v>513</v>
      </c>
      <c r="E76" s="115" t="s">
        <v>513</v>
      </c>
      <c r="F76" s="114">
        <v>6</v>
      </c>
      <c r="G76" s="114">
        <v>6</v>
      </c>
      <c r="H76" s="114">
        <v>9</v>
      </c>
      <c r="I76" s="140">
        <v>8</v>
      </c>
      <c r="J76" s="115" t="s">
        <v>513</v>
      </c>
      <c r="K76" s="116" t="s">
        <v>513</v>
      </c>
    </row>
    <row r="77" spans="1:11" ht="14.1" customHeight="1" x14ac:dyDescent="0.2">
      <c r="A77" s="306">
        <v>92</v>
      </c>
      <c r="B77" s="307" t="s">
        <v>316</v>
      </c>
      <c r="C77" s="308"/>
      <c r="D77" s="113">
        <v>1.8195184708693255</v>
      </c>
      <c r="E77" s="115">
        <v>198</v>
      </c>
      <c r="F77" s="114">
        <v>175</v>
      </c>
      <c r="G77" s="114">
        <v>243</v>
      </c>
      <c r="H77" s="114">
        <v>171</v>
      </c>
      <c r="I77" s="140">
        <v>217</v>
      </c>
      <c r="J77" s="115">
        <v>-19</v>
      </c>
      <c r="K77" s="116">
        <v>-8.7557603686635943</v>
      </c>
    </row>
    <row r="78" spans="1:11" ht="14.1" customHeight="1" x14ac:dyDescent="0.2">
      <c r="A78" s="306">
        <v>93</v>
      </c>
      <c r="B78" s="307" t="s">
        <v>317</v>
      </c>
      <c r="C78" s="308"/>
      <c r="D78" s="113">
        <v>0.21135820621209336</v>
      </c>
      <c r="E78" s="115">
        <v>23</v>
      </c>
      <c r="F78" s="114">
        <v>20</v>
      </c>
      <c r="G78" s="114">
        <v>27</v>
      </c>
      <c r="H78" s="114">
        <v>23</v>
      </c>
      <c r="I78" s="140">
        <v>20</v>
      </c>
      <c r="J78" s="115">
        <v>3</v>
      </c>
      <c r="K78" s="116">
        <v>15</v>
      </c>
    </row>
    <row r="79" spans="1:11" ht="14.1" customHeight="1" x14ac:dyDescent="0.2">
      <c r="A79" s="306">
        <v>94</v>
      </c>
      <c r="B79" s="307" t="s">
        <v>318</v>
      </c>
      <c r="C79" s="308"/>
      <c r="D79" s="113">
        <v>0.13784230839919132</v>
      </c>
      <c r="E79" s="115">
        <v>15</v>
      </c>
      <c r="F79" s="114">
        <v>23</v>
      </c>
      <c r="G79" s="114">
        <v>31</v>
      </c>
      <c r="H79" s="114">
        <v>12</v>
      </c>
      <c r="I79" s="140">
        <v>19</v>
      </c>
      <c r="J79" s="115">
        <v>-4</v>
      </c>
      <c r="K79" s="116">
        <v>-21.05263157894737</v>
      </c>
    </row>
    <row r="80" spans="1:11" ht="14.1" customHeight="1" x14ac:dyDescent="0.2">
      <c r="A80" s="306" t="s">
        <v>319</v>
      </c>
      <c r="B80" s="307" t="s">
        <v>320</v>
      </c>
      <c r="C80" s="308"/>
      <c r="D80" s="113" t="s">
        <v>513</v>
      </c>
      <c r="E80" s="115" t="s">
        <v>513</v>
      </c>
      <c r="F80" s="114">
        <v>0</v>
      </c>
      <c r="G80" s="114">
        <v>0</v>
      </c>
      <c r="H80" s="114">
        <v>5</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100835</v>
      </c>
      <c r="C10" s="114">
        <v>57725</v>
      </c>
      <c r="D10" s="114">
        <v>43110</v>
      </c>
      <c r="E10" s="114">
        <v>83688</v>
      </c>
      <c r="F10" s="114">
        <v>17040</v>
      </c>
      <c r="G10" s="114">
        <v>9203</v>
      </c>
      <c r="H10" s="114">
        <v>25685</v>
      </c>
      <c r="I10" s="115">
        <v>28432</v>
      </c>
      <c r="J10" s="114">
        <v>18985</v>
      </c>
      <c r="K10" s="114">
        <v>9447</v>
      </c>
      <c r="L10" s="423">
        <v>7237</v>
      </c>
      <c r="M10" s="424">
        <v>8029</v>
      </c>
    </row>
    <row r="11" spans="1:13" ht="11.1" customHeight="1" x14ac:dyDescent="0.2">
      <c r="A11" s="422" t="s">
        <v>387</v>
      </c>
      <c r="B11" s="115">
        <v>101442</v>
      </c>
      <c r="C11" s="114">
        <v>58301</v>
      </c>
      <c r="D11" s="114">
        <v>43141</v>
      </c>
      <c r="E11" s="114">
        <v>84106</v>
      </c>
      <c r="F11" s="114">
        <v>17235</v>
      </c>
      <c r="G11" s="114">
        <v>8855</v>
      </c>
      <c r="H11" s="114">
        <v>26135</v>
      </c>
      <c r="I11" s="115">
        <v>28656</v>
      </c>
      <c r="J11" s="114">
        <v>19106</v>
      </c>
      <c r="K11" s="114">
        <v>9550</v>
      </c>
      <c r="L11" s="423">
        <v>6743</v>
      </c>
      <c r="M11" s="424">
        <v>6402</v>
      </c>
    </row>
    <row r="12" spans="1:13" ht="11.1" customHeight="1" x14ac:dyDescent="0.2">
      <c r="A12" s="422" t="s">
        <v>388</v>
      </c>
      <c r="B12" s="115">
        <v>102589</v>
      </c>
      <c r="C12" s="114">
        <v>58868</v>
      </c>
      <c r="D12" s="114">
        <v>43721</v>
      </c>
      <c r="E12" s="114">
        <v>84921</v>
      </c>
      <c r="F12" s="114">
        <v>17561</v>
      </c>
      <c r="G12" s="114">
        <v>9773</v>
      </c>
      <c r="H12" s="114">
        <v>26375</v>
      </c>
      <c r="I12" s="115">
        <v>29267</v>
      </c>
      <c r="J12" s="114">
        <v>19288</v>
      </c>
      <c r="K12" s="114">
        <v>9979</v>
      </c>
      <c r="L12" s="423">
        <v>8902</v>
      </c>
      <c r="M12" s="424">
        <v>7840</v>
      </c>
    </row>
    <row r="13" spans="1:13" s="110" customFormat="1" ht="11.1" customHeight="1" x14ac:dyDescent="0.2">
      <c r="A13" s="422" t="s">
        <v>389</v>
      </c>
      <c r="B13" s="115">
        <v>102267</v>
      </c>
      <c r="C13" s="114">
        <v>58222</v>
      </c>
      <c r="D13" s="114">
        <v>44045</v>
      </c>
      <c r="E13" s="114">
        <v>84345</v>
      </c>
      <c r="F13" s="114">
        <v>17811</v>
      </c>
      <c r="G13" s="114">
        <v>9466</v>
      </c>
      <c r="H13" s="114">
        <v>26656</v>
      </c>
      <c r="I13" s="115">
        <v>29210</v>
      </c>
      <c r="J13" s="114">
        <v>19136</v>
      </c>
      <c r="K13" s="114">
        <v>10074</v>
      </c>
      <c r="L13" s="423">
        <v>5754</v>
      </c>
      <c r="M13" s="424">
        <v>6399</v>
      </c>
    </row>
    <row r="14" spans="1:13" ht="15" customHeight="1" x14ac:dyDescent="0.2">
      <c r="A14" s="422" t="s">
        <v>390</v>
      </c>
      <c r="B14" s="115">
        <v>102738</v>
      </c>
      <c r="C14" s="114">
        <v>58634</v>
      </c>
      <c r="D14" s="114">
        <v>44104</v>
      </c>
      <c r="E14" s="114">
        <v>82134</v>
      </c>
      <c r="F14" s="114">
        <v>20587</v>
      </c>
      <c r="G14" s="114">
        <v>9167</v>
      </c>
      <c r="H14" s="114">
        <v>27110</v>
      </c>
      <c r="I14" s="115">
        <v>29541</v>
      </c>
      <c r="J14" s="114">
        <v>19322</v>
      </c>
      <c r="K14" s="114">
        <v>10219</v>
      </c>
      <c r="L14" s="423">
        <v>7582</v>
      </c>
      <c r="M14" s="424">
        <v>7382</v>
      </c>
    </row>
    <row r="15" spans="1:13" ht="11.1" customHeight="1" x14ac:dyDescent="0.2">
      <c r="A15" s="422" t="s">
        <v>387</v>
      </c>
      <c r="B15" s="115">
        <v>103166</v>
      </c>
      <c r="C15" s="114">
        <v>59036</v>
      </c>
      <c r="D15" s="114">
        <v>44130</v>
      </c>
      <c r="E15" s="114">
        <v>81982</v>
      </c>
      <c r="F15" s="114">
        <v>21177</v>
      </c>
      <c r="G15" s="114">
        <v>8937</v>
      </c>
      <c r="H15" s="114">
        <v>27511</v>
      </c>
      <c r="I15" s="115">
        <v>30189</v>
      </c>
      <c r="J15" s="114">
        <v>19849</v>
      </c>
      <c r="K15" s="114">
        <v>10340</v>
      </c>
      <c r="L15" s="423">
        <v>7475</v>
      </c>
      <c r="M15" s="424">
        <v>6684</v>
      </c>
    </row>
    <row r="16" spans="1:13" ht="11.1" customHeight="1" x14ac:dyDescent="0.2">
      <c r="A16" s="422" t="s">
        <v>388</v>
      </c>
      <c r="B16" s="115">
        <v>105014</v>
      </c>
      <c r="C16" s="114">
        <v>60021</v>
      </c>
      <c r="D16" s="114">
        <v>44993</v>
      </c>
      <c r="E16" s="114">
        <v>83259</v>
      </c>
      <c r="F16" s="114">
        <v>21722</v>
      </c>
      <c r="G16" s="114">
        <v>10069</v>
      </c>
      <c r="H16" s="114">
        <v>27880</v>
      </c>
      <c r="I16" s="115">
        <v>30519</v>
      </c>
      <c r="J16" s="114">
        <v>19769</v>
      </c>
      <c r="K16" s="114">
        <v>10750</v>
      </c>
      <c r="L16" s="423">
        <v>9410</v>
      </c>
      <c r="M16" s="424">
        <v>7902</v>
      </c>
    </row>
    <row r="17" spans="1:13" s="110" customFormat="1" ht="11.1" customHeight="1" x14ac:dyDescent="0.2">
      <c r="A17" s="422" t="s">
        <v>389</v>
      </c>
      <c r="B17" s="115">
        <v>105219</v>
      </c>
      <c r="C17" s="114">
        <v>59766</v>
      </c>
      <c r="D17" s="114">
        <v>45453</v>
      </c>
      <c r="E17" s="114">
        <v>83086</v>
      </c>
      <c r="F17" s="114">
        <v>22093</v>
      </c>
      <c r="G17" s="114">
        <v>9656</v>
      </c>
      <c r="H17" s="114">
        <v>28469</v>
      </c>
      <c r="I17" s="115">
        <v>31011</v>
      </c>
      <c r="J17" s="114">
        <v>20066</v>
      </c>
      <c r="K17" s="114">
        <v>10945</v>
      </c>
      <c r="L17" s="423">
        <v>6378</v>
      </c>
      <c r="M17" s="424">
        <v>6603</v>
      </c>
    </row>
    <row r="18" spans="1:13" ht="15" customHeight="1" x14ac:dyDescent="0.2">
      <c r="A18" s="422" t="s">
        <v>391</v>
      </c>
      <c r="B18" s="115">
        <v>106524</v>
      </c>
      <c r="C18" s="114">
        <v>60731</v>
      </c>
      <c r="D18" s="114">
        <v>45793</v>
      </c>
      <c r="E18" s="114">
        <v>83687</v>
      </c>
      <c r="F18" s="114">
        <v>22802</v>
      </c>
      <c r="G18" s="114">
        <v>9730</v>
      </c>
      <c r="H18" s="114">
        <v>29069</v>
      </c>
      <c r="I18" s="115">
        <v>30604</v>
      </c>
      <c r="J18" s="114">
        <v>19823</v>
      </c>
      <c r="K18" s="114">
        <v>10781</v>
      </c>
      <c r="L18" s="423">
        <v>8707</v>
      </c>
      <c r="M18" s="424">
        <v>7946</v>
      </c>
    </row>
    <row r="19" spans="1:13" ht="11.1" customHeight="1" x14ac:dyDescent="0.2">
      <c r="A19" s="422" t="s">
        <v>387</v>
      </c>
      <c r="B19" s="115">
        <v>106660</v>
      </c>
      <c r="C19" s="114">
        <v>61045</v>
      </c>
      <c r="D19" s="114">
        <v>45615</v>
      </c>
      <c r="E19" s="114">
        <v>83627</v>
      </c>
      <c r="F19" s="114">
        <v>23017</v>
      </c>
      <c r="G19" s="114">
        <v>9280</v>
      </c>
      <c r="H19" s="114">
        <v>29563</v>
      </c>
      <c r="I19" s="115">
        <v>31044</v>
      </c>
      <c r="J19" s="114">
        <v>20196</v>
      </c>
      <c r="K19" s="114">
        <v>10848</v>
      </c>
      <c r="L19" s="423">
        <v>6850</v>
      </c>
      <c r="M19" s="424">
        <v>7145</v>
      </c>
    </row>
    <row r="20" spans="1:13" ht="11.1" customHeight="1" x14ac:dyDescent="0.2">
      <c r="A20" s="422" t="s">
        <v>388</v>
      </c>
      <c r="B20" s="115">
        <v>108732</v>
      </c>
      <c r="C20" s="114">
        <v>62231</v>
      </c>
      <c r="D20" s="114">
        <v>46501</v>
      </c>
      <c r="E20" s="114">
        <v>85223</v>
      </c>
      <c r="F20" s="114">
        <v>23497</v>
      </c>
      <c r="G20" s="114">
        <v>10279</v>
      </c>
      <c r="H20" s="114">
        <v>30230</v>
      </c>
      <c r="I20" s="115">
        <v>30722</v>
      </c>
      <c r="J20" s="114">
        <v>19759</v>
      </c>
      <c r="K20" s="114">
        <v>10963</v>
      </c>
      <c r="L20" s="423">
        <v>9476</v>
      </c>
      <c r="M20" s="424">
        <v>7748</v>
      </c>
    </row>
    <row r="21" spans="1:13" s="110" customFormat="1" ht="11.1" customHeight="1" x14ac:dyDescent="0.2">
      <c r="A21" s="422" t="s">
        <v>389</v>
      </c>
      <c r="B21" s="115">
        <v>107928</v>
      </c>
      <c r="C21" s="114">
        <v>61392</v>
      </c>
      <c r="D21" s="114">
        <v>46536</v>
      </c>
      <c r="E21" s="114">
        <v>84228</v>
      </c>
      <c r="F21" s="114">
        <v>23692</v>
      </c>
      <c r="G21" s="114">
        <v>9827</v>
      </c>
      <c r="H21" s="114">
        <v>30290</v>
      </c>
      <c r="I21" s="115">
        <v>30997</v>
      </c>
      <c r="J21" s="114">
        <v>19817</v>
      </c>
      <c r="K21" s="114">
        <v>11180</v>
      </c>
      <c r="L21" s="423">
        <v>6064</v>
      </c>
      <c r="M21" s="424">
        <v>6536</v>
      </c>
    </row>
    <row r="22" spans="1:13" ht="15" customHeight="1" x14ac:dyDescent="0.2">
      <c r="A22" s="422" t="s">
        <v>392</v>
      </c>
      <c r="B22" s="115">
        <v>107467</v>
      </c>
      <c r="C22" s="114">
        <v>60958</v>
      </c>
      <c r="D22" s="114">
        <v>46509</v>
      </c>
      <c r="E22" s="114">
        <v>83732</v>
      </c>
      <c r="F22" s="114">
        <v>23731</v>
      </c>
      <c r="G22" s="114">
        <v>9488</v>
      </c>
      <c r="H22" s="114">
        <v>30527</v>
      </c>
      <c r="I22" s="115">
        <v>31071</v>
      </c>
      <c r="J22" s="114">
        <v>19766</v>
      </c>
      <c r="K22" s="114">
        <v>11305</v>
      </c>
      <c r="L22" s="423">
        <v>7929</v>
      </c>
      <c r="M22" s="424">
        <v>8648</v>
      </c>
    </row>
    <row r="23" spans="1:13" ht="11.1" customHeight="1" x14ac:dyDescent="0.2">
      <c r="A23" s="422" t="s">
        <v>387</v>
      </c>
      <c r="B23" s="115">
        <v>108082</v>
      </c>
      <c r="C23" s="114">
        <v>61501</v>
      </c>
      <c r="D23" s="114">
        <v>46581</v>
      </c>
      <c r="E23" s="114">
        <v>84039</v>
      </c>
      <c r="F23" s="114">
        <v>24041</v>
      </c>
      <c r="G23" s="114">
        <v>9134</v>
      </c>
      <c r="H23" s="114">
        <v>31026</v>
      </c>
      <c r="I23" s="115">
        <v>30930</v>
      </c>
      <c r="J23" s="114">
        <v>19878</v>
      </c>
      <c r="K23" s="114">
        <v>11052</v>
      </c>
      <c r="L23" s="423">
        <v>8119</v>
      </c>
      <c r="M23" s="424">
        <v>7650</v>
      </c>
    </row>
    <row r="24" spans="1:13" ht="11.1" customHeight="1" x14ac:dyDescent="0.2">
      <c r="A24" s="422" t="s">
        <v>388</v>
      </c>
      <c r="B24" s="115">
        <v>110205</v>
      </c>
      <c r="C24" s="114">
        <v>62723</v>
      </c>
      <c r="D24" s="114">
        <v>47482</v>
      </c>
      <c r="E24" s="114">
        <v>85547</v>
      </c>
      <c r="F24" s="114">
        <v>24656</v>
      </c>
      <c r="G24" s="114">
        <v>9915</v>
      </c>
      <c r="H24" s="114">
        <v>31645</v>
      </c>
      <c r="I24" s="115">
        <v>31140</v>
      </c>
      <c r="J24" s="114">
        <v>19692</v>
      </c>
      <c r="K24" s="114">
        <v>11448</v>
      </c>
      <c r="L24" s="423">
        <v>10358</v>
      </c>
      <c r="M24" s="424">
        <v>8701</v>
      </c>
    </row>
    <row r="25" spans="1:13" s="110" customFormat="1" ht="11.1" customHeight="1" x14ac:dyDescent="0.2">
      <c r="A25" s="422" t="s">
        <v>389</v>
      </c>
      <c r="B25" s="115">
        <v>110092</v>
      </c>
      <c r="C25" s="114">
        <v>62413</v>
      </c>
      <c r="D25" s="114">
        <v>47679</v>
      </c>
      <c r="E25" s="114">
        <v>85177</v>
      </c>
      <c r="F25" s="114">
        <v>24913</v>
      </c>
      <c r="G25" s="114">
        <v>9575</v>
      </c>
      <c r="H25" s="114">
        <v>32087</v>
      </c>
      <c r="I25" s="115">
        <v>31953</v>
      </c>
      <c r="J25" s="114">
        <v>20368</v>
      </c>
      <c r="K25" s="114">
        <v>11585</v>
      </c>
      <c r="L25" s="423">
        <v>6421</v>
      </c>
      <c r="M25" s="424">
        <v>6878</v>
      </c>
    </row>
    <row r="26" spans="1:13" ht="15" customHeight="1" x14ac:dyDescent="0.2">
      <c r="A26" s="422" t="s">
        <v>393</v>
      </c>
      <c r="B26" s="115">
        <v>110853</v>
      </c>
      <c r="C26" s="114">
        <v>63031</v>
      </c>
      <c r="D26" s="114">
        <v>47822</v>
      </c>
      <c r="E26" s="114">
        <v>85454</v>
      </c>
      <c r="F26" s="114">
        <v>25397</v>
      </c>
      <c r="G26" s="114">
        <v>9336</v>
      </c>
      <c r="H26" s="114">
        <v>32722</v>
      </c>
      <c r="I26" s="115">
        <v>31740</v>
      </c>
      <c r="J26" s="114">
        <v>20166</v>
      </c>
      <c r="K26" s="114">
        <v>11574</v>
      </c>
      <c r="L26" s="423">
        <v>8926</v>
      </c>
      <c r="M26" s="424">
        <v>8211</v>
      </c>
    </row>
    <row r="27" spans="1:13" ht="11.1" customHeight="1" x14ac:dyDescent="0.2">
      <c r="A27" s="422" t="s">
        <v>387</v>
      </c>
      <c r="B27" s="115">
        <v>111434</v>
      </c>
      <c r="C27" s="114">
        <v>63632</v>
      </c>
      <c r="D27" s="114">
        <v>47802</v>
      </c>
      <c r="E27" s="114">
        <v>85642</v>
      </c>
      <c r="F27" s="114">
        <v>25790</v>
      </c>
      <c r="G27" s="114">
        <v>9102</v>
      </c>
      <c r="H27" s="114">
        <v>33236</v>
      </c>
      <c r="I27" s="115">
        <v>31769</v>
      </c>
      <c r="J27" s="114">
        <v>20202</v>
      </c>
      <c r="K27" s="114">
        <v>11567</v>
      </c>
      <c r="L27" s="423">
        <v>7897</v>
      </c>
      <c r="M27" s="424">
        <v>7223</v>
      </c>
    </row>
    <row r="28" spans="1:13" ht="11.1" customHeight="1" x14ac:dyDescent="0.2">
      <c r="A28" s="422" t="s">
        <v>388</v>
      </c>
      <c r="B28" s="115">
        <v>113691</v>
      </c>
      <c r="C28" s="114">
        <v>64988</v>
      </c>
      <c r="D28" s="114">
        <v>48703</v>
      </c>
      <c r="E28" s="114">
        <v>87403</v>
      </c>
      <c r="F28" s="114">
        <v>26288</v>
      </c>
      <c r="G28" s="114">
        <v>10017</v>
      </c>
      <c r="H28" s="114">
        <v>33816</v>
      </c>
      <c r="I28" s="115">
        <v>32104</v>
      </c>
      <c r="J28" s="114">
        <v>20168</v>
      </c>
      <c r="K28" s="114">
        <v>11936</v>
      </c>
      <c r="L28" s="423">
        <v>10079</v>
      </c>
      <c r="M28" s="424">
        <v>8480</v>
      </c>
    </row>
    <row r="29" spans="1:13" s="110" customFormat="1" ht="11.1" customHeight="1" x14ac:dyDescent="0.2">
      <c r="A29" s="422" t="s">
        <v>389</v>
      </c>
      <c r="B29" s="115">
        <v>113131</v>
      </c>
      <c r="C29" s="114">
        <v>64445</v>
      </c>
      <c r="D29" s="114">
        <v>48686</v>
      </c>
      <c r="E29" s="114">
        <v>86524</v>
      </c>
      <c r="F29" s="114">
        <v>26607</v>
      </c>
      <c r="G29" s="114">
        <v>9680</v>
      </c>
      <c r="H29" s="114">
        <v>34015</v>
      </c>
      <c r="I29" s="115">
        <v>32249</v>
      </c>
      <c r="J29" s="114">
        <v>20221</v>
      </c>
      <c r="K29" s="114">
        <v>12028</v>
      </c>
      <c r="L29" s="423">
        <v>6945</v>
      </c>
      <c r="M29" s="424">
        <v>7442</v>
      </c>
    </row>
    <row r="30" spans="1:13" ht="15" customHeight="1" x14ac:dyDescent="0.2">
      <c r="A30" s="422" t="s">
        <v>394</v>
      </c>
      <c r="B30" s="115">
        <v>113092</v>
      </c>
      <c r="C30" s="114">
        <v>64345</v>
      </c>
      <c r="D30" s="114">
        <v>48747</v>
      </c>
      <c r="E30" s="114">
        <v>85927</v>
      </c>
      <c r="F30" s="114">
        <v>27165</v>
      </c>
      <c r="G30" s="114">
        <v>9283</v>
      </c>
      <c r="H30" s="114">
        <v>34383</v>
      </c>
      <c r="I30" s="115">
        <v>31415</v>
      </c>
      <c r="J30" s="114">
        <v>19667</v>
      </c>
      <c r="K30" s="114">
        <v>11748</v>
      </c>
      <c r="L30" s="423">
        <v>8849</v>
      </c>
      <c r="M30" s="424">
        <v>8530</v>
      </c>
    </row>
    <row r="31" spans="1:13" ht="11.1" customHeight="1" x14ac:dyDescent="0.2">
      <c r="A31" s="422" t="s">
        <v>387</v>
      </c>
      <c r="B31" s="115">
        <v>113963</v>
      </c>
      <c r="C31" s="114">
        <v>65281</v>
      </c>
      <c r="D31" s="114">
        <v>48682</v>
      </c>
      <c r="E31" s="114">
        <v>86410</v>
      </c>
      <c r="F31" s="114">
        <v>27553</v>
      </c>
      <c r="G31" s="114">
        <v>9077</v>
      </c>
      <c r="H31" s="114">
        <v>34937</v>
      </c>
      <c r="I31" s="115">
        <v>31694</v>
      </c>
      <c r="J31" s="114">
        <v>19798</v>
      </c>
      <c r="K31" s="114">
        <v>11896</v>
      </c>
      <c r="L31" s="423">
        <v>7890</v>
      </c>
      <c r="M31" s="424">
        <v>7049</v>
      </c>
    </row>
    <row r="32" spans="1:13" ht="11.1" customHeight="1" x14ac:dyDescent="0.2">
      <c r="A32" s="422" t="s">
        <v>388</v>
      </c>
      <c r="B32" s="115">
        <v>116955</v>
      </c>
      <c r="C32" s="114">
        <v>66906</v>
      </c>
      <c r="D32" s="114">
        <v>50049</v>
      </c>
      <c r="E32" s="114">
        <v>88825</v>
      </c>
      <c r="F32" s="114">
        <v>28130</v>
      </c>
      <c r="G32" s="114">
        <v>10023</v>
      </c>
      <c r="H32" s="114">
        <v>35781</v>
      </c>
      <c r="I32" s="115">
        <v>31803</v>
      </c>
      <c r="J32" s="114">
        <v>19543</v>
      </c>
      <c r="K32" s="114">
        <v>12260</v>
      </c>
      <c r="L32" s="423">
        <v>11500</v>
      </c>
      <c r="M32" s="424">
        <v>9700</v>
      </c>
    </row>
    <row r="33" spans="1:13" s="110" customFormat="1" ht="11.1" customHeight="1" x14ac:dyDescent="0.2">
      <c r="A33" s="422" t="s">
        <v>389</v>
      </c>
      <c r="B33" s="115">
        <v>116609</v>
      </c>
      <c r="C33" s="114">
        <v>66464</v>
      </c>
      <c r="D33" s="114">
        <v>50145</v>
      </c>
      <c r="E33" s="114">
        <v>88146</v>
      </c>
      <c r="F33" s="114">
        <v>28463</v>
      </c>
      <c r="G33" s="114">
        <v>9697</v>
      </c>
      <c r="H33" s="114">
        <v>35966</v>
      </c>
      <c r="I33" s="115">
        <v>31919</v>
      </c>
      <c r="J33" s="114">
        <v>19513</v>
      </c>
      <c r="K33" s="114">
        <v>12406</v>
      </c>
      <c r="L33" s="423">
        <v>7565</v>
      </c>
      <c r="M33" s="424">
        <v>7885</v>
      </c>
    </row>
    <row r="34" spans="1:13" ht="15" customHeight="1" x14ac:dyDescent="0.2">
      <c r="A34" s="422" t="s">
        <v>395</v>
      </c>
      <c r="B34" s="115">
        <v>117333</v>
      </c>
      <c r="C34" s="114">
        <v>66924</v>
      </c>
      <c r="D34" s="114">
        <v>50409</v>
      </c>
      <c r="E34" s="114">
        <v>88554</v>
      </c>
      <c r="F34" s="114">
        <v>28779</v>
      </c>
      <c r="G34" s="114">
        <v>9366</v>
      </c>
      <c r="H34" s="114">
        <v>36667</v>
      </c>
      <c r="I34" s="115">
        <v>31546</v>
      </c>
      <c r="J34" s="114">
        <v>19351</v>
      </c>
      <c r="K34" s="114">
        <v>12195</v>
      </c>
      <c r="L34" s="423">
        <v>9606</v>
      </c>
      <c r="M34" s="424">
        <v>9256</v>
      </c>
    </row>
    <row r="35" spans="1:13" ht="11.1" customHeight="1" x14ac:dyDescent="0.2">
      <c r="A35" s="422" t="s">
        <v>387</v>
      </c>
      <c r="B35" s="115">
        <v>118629</v>
      </c>
      <c r="C35" s="114">
        <v>68023</v>
      </c>
      <c r="D35" s="114">
        <v>50606</v>
      </c>
      <c r="E35" s="114">
        <v>89169</v>
      </c>
      <c r="F35" s="114">
        <v>29460</v>
      </c>
      <c r="G35" s="114">
        <v>9163</v>
      </c>
      <c r="H35" s="114">
        <v>37403</v>
      </c>
      <c r="I35" s="115">
        <v>31832</v>
      </c>
      <c r="J35" s="114">
        <v>19449</v>
      </c>
      <c r="K35" s="114">
        <v>12383</v>
      </c>
      <c r="L35" s="423">
        <v>8954</v>
      </c>
      <c r="M35" s="424">
        <v>8073</v>
      </c>
    </row>
    <row r="36" spans="1:13" ht="11.1" customHeight="1" x14ac:dyDescent="0.2">
      <c r="A36" s="422" t="s">
        <v>388</v>
      </c>
      <c r="B36" s="115">
        <v>120772</v>
      </c>
      <c r="C36" s="114">
        <v>69273</v>
      </c>
      <c r="D36" s="114">
        <v>51499</v>
      </c>
      <c r="E36" s="114">
        <v>90835</v>
      </c>
      <c r="F36" s="114">
        <v>29937</v>
      </c>
      <c r="G36" s="114">
        <v>10222</v>
      </c>
      <c r="H36" s="114">
        <v>37903</v>
      </c>
      <c r="I36" s="115">
        <v>31800</v>
      </c>
      <c r="J36" s="114">
        <v>19184</v>
      </c>
      <c r="K36" s="114">
        <v>12616</v>
      </c>
      <c r="L36" s="423">
        <v>11694</v>
      </c>
      <c r="M36" s="424">
        <v>9632</v>
      </c>
    </row>
    <row r="37" spans="1:13" s="110" customFormat="1" ht="11.1" customHeight="1" x14ac:dyDescent="0.2">
      <c r="A37" s="422" t="s">
        <v>389</v>
      </c>
      <c r="B37" s="115">
        <v>121053</v>
      </c>
      <c r="C37" s="114">
        <v>69317</v>
      </c>
      <c r="D37" s="114">
        <v>51736</v>
      </c>
      <c r="E37" s="114">
        <v>90608</v>
      </c>
      <c r="F37" s="114">
        <v>30445</v>
      </c>
      <c r="G37" s="114">
        <v>10134</v>
      </c>
      <c r="H37" s="114">
        <v>38266</v>
      </c>
      <c r="I37" s="115">
        <v>31608</v>
      </c>
      <c r="J37" s="114">
        <v>19051</v>
      </c>
      <c r="K37" s="114">
        <v>12557</v>
      </c>
      <c r="L37" s="423">
        <v>7919</v>
      </c>
      <c r="M37" s="424">
        <v>7914</v>
      </c>
    </row>
    <row r="38" spans="1:13" ht="15" customHeight="1" x14ac:dyDescent="0.2">
      <c r="A38" s="425" t="s">
        <v>396</v>
      </c>
      <c r="B38" s="115">
        <v>121235</v>
      </c>
      <c r="C38" s="114">
        <v>69470</v>
      </c>
      <c r="D38" s="114">
        <v>51765</v>
      </c>
      <c r="E38" s="114">
        <v>90596</v>
      </c>
      <c r="F38" s="114">
        <v>30639</v>
      </c>
      <c r="G38" s="114">
        <v>9689</v>
      </c>
      <c r="H38" s="114">
        <v>38640</v>
      </c>
      <c r="I38" s="115">
        <v>31552</v>
      </c>
      <c r="J38" s="114">
        <v>19034</v>
      </c>
      <c r="K38" s="114">
        <v>12518</v>
      </c>
      <c r="L38" s="423">
        <v>10510</v>
      </c>
      <c r="M38" s="424">
        <v>10521</v>
      </c>
    </row>
    <row r="39" spans="1:13" ht="11.1" customHeight="1" x14ac:dyDescent="0.2">
      <c r="A39" s="422" t="s">
        <v>387</v>
      </c>
      <c r="B39" s="115">
        <v>122328</v>
      </c>
      <c r="C39" s="114">
        <v>70319</v>
      </c>
      <c r="D39" s="114">
        <v>52009</v>
      </c>
      <c r="E39" s="114">
        <v>91102</v>
      </c>
      <c r="F39" s="114">
        <v>31226</v>
      </c>
      <c r="G39" s="114">
        <v>9429</v>
      </c>
      <c r="H39" s="114">
        <v>39259</v>
      </c>
      <c r="I39" s="115">
        <v>31861</v>
      </c>
      <c r="J39" s="114">
        <v>19160</v>
      </c>
      <c r="K39" s="114">
        <v>12701</v>
      </c>
      <c r="L39" s="423">
        <v>9346</v>
      </c>
      <c r="M39" s="424">
        <v>8136</v>
      </c>
    </row>
    <row r="40" spans="1:13" ht="11.1" customHeight="1" x14ac:dyDescent="0.2">
      <c r="A40" s="425" t="s">
        <v>388</v>
      </c>
      <c r="B40" s="115">
        <v>124481</v>
      </c>
      <c r="C40" s="114">
        <v>71612</v>
      </c>
      <c r="D40" s="114">
        <v>52869</v>
      </c>
      <c r="E40" s="114">
        <v>92829</v>
      </c>
      <c r="F40" s="114">
        <v>31652</v>
      </c>
      <c r="G40" s="114">
        <v>10429</v>
      </c>
      <c r="H40" s="114">
        <v>39901</v>
      </c>
      <c r="I40" s="115">
        <v>32541</v>
      </c>
      <c r="J40" s="114">
        <v>19202</v>
      </c>
      <c r="K40" s="114">
        <v>13339</v>
      </c>
      <c r="L40" s="423">
        <v>12507</v>
      </c>
      <c r="M40" s="424">
        <v>10613</v>
      </c>
    </row>
    <row r="41" spans="1:13" s="110" customFormat="1" ht="11.1" customHeight="1" x14ac:dyDescent="0.2">
      <c r="A41" s="422" t="s">
        <v>389</v>
      </c>
      <c r="B41" s="115">
        <v>124847</v>
      </c>
      <c r="C41" s="114">
        <v>71797</v>
      </c>
      <c r="D41" s="114">
        <v>53050</v>
      </c>
      <c r="E41" s="114">
        <v>92885</v>
      </c>
      <c r="F41" s="114">
        <v>31962</v>
      </c>
      <c r="G41" s="114">
        <v>10429</v>
      </c>
      <c r="H41" s="114">
        <v>40324</v>
      </c>
      <c r="I41" s="115">
        <v>32430</v>
      </c>
      <c r="J41" s="114">
        <v>19019</v>
      </c>
      <c r="K41" s="114">
        <v>13411</v>
      </c>
      <c r="L41" s="423">
        <v>8843</v>
      </c>
      <c r="M41" s="424">
        <v>8629</v>
      </c>
    </row>
    <row r="42" spans="1:13" ht="15" customHeight="1" x14ac:dyDescent="0.2">
      <c r="A42" s="422" t="s">
        <v>397</v>
      </c>
      <c r="B42" s="115">
        <v>125552</v>
      </c>
      <c r="C42" s="114">
        <v>72238</v>
      </c>
      <c r="D42" s="114">
        <v>53314</v>
      </c>
      <c r="E42" s="114">
        <v>93167</v>
      </c>
      <c r="F42" s="114">
        <v>32385</v>
      </c>
      <c r="G42" s="114">
        <v>10153</v>
      </c>
      <c r="H42" s="114">
        <v>40913</v>
      </c>
      <c r="I42" s="115">
        <v>32140</v>
      </c>
      <c r="J42" s="114">
        <v>18884</v>
      </c>
      <c r="K42" s="114">
        <v>13256</v>
      </c>
      <c r="L42" s="423">
        <v>10688</v>
      </c>
      <c r="M42" s="424">
        <v>10231</v>
      </c>
    </row>
    <row r="43" spans="1:13" ht="11.1" customHeight="1" x14ac:dyDescent="0.2">
      <c r="A43" s="422" t="s">
        <v>387</v>
      </c>
      <c r="B43" s="115">
        <v>126182</v>
      </c>
      <c r="C43" s="114">
        <v>72896</v>
      </c>
      <c r="D43" s="114">
        <v>53286</v>
      </c>
      <c r="E43" s="114">
        <v>93431</v>
      </c>
      <c r="F43" s="114">
        <v>32751</v>
      </c>
      <c r="G43" s="114">
        <v>9946</v>
      </c>
      <c r="H43" s="114">
        <v>41517</v>
      </c>
      <c r="I43" s="115">
        <v>32677</v>
      </c>
      <c r="J43" s="114">
        <v>19196</v>
      </c>
      <c r="K43" s="114">
        <v>13481</v>
      </c>
      <c r="L43" s="423">
        <v>9748</v>
      </c>
      <c r="M43" s="424">
        <v>9026</v>
      </c>
    </row>
    <row r="44" spans="1:13" ht="11.1" customHeight="1" x14ac:dyDescent="0.2">
      <c r="A44" s="422" t="s">
        <v>388</v>
      </c>
      <c r="B44" s="115">
        <v>129939</v>
      </c>
      <c r="C44" s="114">
        <v>75587</v>
      </c>
      <c r="D44" s="114">
        <v>54352</v>
      </c>
      <c r="E44" s="114">
        <v>96483</v>
      </c>
      <c r="F44" s="114">
        <v>33456</v>
      </c>
      <c r="G44" s="114">
        <v>11231</v>
      </c>
      <c r="H44" s="114">
        <v>42744</v>
      </c>
      <c r="I44" s="115">
        <v>32885</v>
      </c>
      <c r="J44" s="114">
        <v>18878</v>
      </c>
      <c r="K44" s="114">
        <v>14007</v>
      </c>
      <c r="L44" s="423">
        <v>12658</v>
      </c>
      <c r="M44" s="424">
        <v>10691</v>
      </c>
    </row>
    <row r="45" spans="1:13" s="110" customFormat="1" ht="11.1" customHeight="1" x14ac:dyDescent="0.2">
      <c r="A45" s="422" t="s">
        <v>389</v>
      </c>
      <c r="B45" s="115">
        <v>129112</v>
      </c>
      <c r="C45" s="114">
        <v>74751</v>
      </c>
      <c r="D45" s="114">
        <v>54361</v>
      </c>
      <c r="E45" s="114">
        <v>95448</v>
      </c>
      <c r="F45" s="114">
        <v>33664</v>
      </c>
      <c r="G45" s="114">
        <v>10967</v>
      </c>
      <c r="H45" s="114">
        <v>42918</v>
      </c>
      <c r="I45" s="115">
        <v>32495</v>
      </c>
      <c r="J45" s="114">
        <v>18627</v>
      </c>
      <c r="K45" s="114">
        <v>13868</v>
      </c>
      <c r="L45" s="423">
        <v>8879</v>
      </c>
      <c r="M45" s="424">
        <v>9236</v>
      </c>
    </row>
    <row r="46" spans="1:13" ht="15" customHeight="1" x14ac:dyDescent="0.2">
      <c r="A46" s="422" t="s">
        <v>398</v>
      </c>
      <c r="B46" s="115">
        <v>129476</v>
      </c>
      <c r="C46" s="114">
        <v>74967</v>
      </c>
      <c r="D46" s="114">
        <v>54509</v>
      </c>
      <c r="E46" s="114">
        <v>95645</v>
      </c>
      <c r="F46" s="114">
        <v>33831</v>
      </c>
      <c r="G46" s="114">
        <v>10779</v>
      </c>
      <c r="H46" s="114">
        <v>43334</v>
      </c>
      <c r="I46" s="115">
        <v>32247</v>
      </c>
      <c r="J46" s="114">
        <v>18392</v>
      </c>
      <c r="K46" s="114">
        <v>13855</v>
      </c>
      <c r="L46" s="423">
        <v>10991</v>
      </c>
      <c r="M46" s="424">
        <v>10725</v>
      </c>
    </row>
    <row r="47" spans="1:13" ht="11.1" customHeight="1" x14ac:dyDescent="0.2">
      <c r="A47" s="422" t="s">
        <v>387</v>
      </c>
      <c r="B47" s="115">
        <v>128577</v>
      </c>
      <c r="C47" s="114">
        <v>74782</v>
      </c>
      <c r="D47" s="114">
        <v>53795</v>
      </c>
      <c r="E47" s="114">
        <v>94942</v>
      </c>
      <c r="F47" s="114">
        <v>33635</v>
      </c>
      <c r="G47" s="114">
        <v>10241</v>
      </c>
      <c r="H47" s="114">
        <v>43635</v>
      </c>
      <c r="I47" s="115">
        <v>32123</v>
      </c>
      <c r="J47" s="114">
        <v>18206</v>
      </c>
      <c r="K47" s="114">
        <v>13917</v>
      </c>
      <c r="L47" s="423">
        <v>9777</v>
      </c>
      <c r="M47" s="424">
        <v>9718</v>
      </c>
    </row>
    <row r="48" spans="1:13" ht="11.1" customHeight="1" x14ac:dyDescent="0.2">
      <c r="A48" s="422" t="s">
        <v>388</v>
      </c>
      <c r="B48" s="115">
        <v>129975</v>
      </c>
      <c r="C48" s="114">
        <v>75421</v>
      </c>
      <c r="D48" s="114">
        <v>54554</v>
      </c>
      <c r="E48" s="114">
        <v>96012</v>
      </c>
      <c r="F48" s="114">
        <v>33963</v>
      </c>
      <c r="G48" s="114">
        <v>11337</v>
      </c>
      <c r="H48" s="114">
        <v>43859</v>
      </c>
      <c r="I48" s="115">
        <v>32122</v>
      </c>
      <c r="J48" s="114">
        <v>17871</v>
      </c>
      <c r="K48" s="114">
        <v>14251</v>
      </c>
      <c r="L48" s="423">
        <v>13340</v>
      </c>
      <c r="M48" s="424">
        <v>12220</v>
      </c>
    </row>
    <row r="49" spans="1:17" s="110" customFormat="1" ht="11.1" customHeight="1" x14ac:dyDescent="0.2">
      <c r="A49" s="422" t="s">
        <v>389</v>
      </c>
      <c r="B49" s="115">
        <v>129405</v>
      </c>
      <c r="C49" s="114">
        <v>74797</v>
      </c>
      <c r="D49" s="114">
        <v>54608</v>
      </c>
      <c r="E49" s="114">
        <v>95352</v>
      </c>
      <c r="F49" s="114">
        <v>34053</v>
      </c>
      <c r="G49" s="114">
        <v>10897</v>
      </c>
      <c r="H49" s="114">
        <v>44026</v>
      </c>
      <c r="I49" s="115">
        <v>32045</v>
      </c>
      <c r="J49" s="114">
        <v>17850</v>
      </c>
      <c r="K49" s="114">
        <v>14195</v>
      </c>
      <c r="L49" s="423">
        <v>8466</v>
      </c>
      <c r="M49" s="424">
        <v>9771</v>
      </c>
    </row>
    <row r="50" spans="1:17" ht="15" customHeight="1" x14ac:dyDescent="0.2">
      <c r="A50" s="422" t="s">
        <v>399</v>
      </c>
      <c r="B50" s="143">
        <v>129946</v>
      </c>
      <c r="C50" s="144">
        <v>75311</v>
      </c>
      <c r="D50" s="144">
        <v>54635</v>
      </c>
      <c r="E50" s="144">
        <v>95699</v>
      </c>
      <c r="F50" s="144">
        <v>34247</v>
      </c>
      <c r="G50" s="144">
        <v>10730</v>
      </c>
      <c r="H50" s="144">
        <v>44372</v>
      </c>
      <c r="I50" s="143">
        <v>30820</v>
      </c>
      <c r="J50" s="144">
        <v>17047</v>
      </c>
      <c r="K50" s="144">
        <v>13773</v>
      </c>
      <c r="L50" s="426">
        <v>10738</v>
      </c>
      <c r="M50" s="427">
        <v>10882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0.36300163736908769</v>
      </c>
      <c r="C6" s="480">
        <f>'Tabelle 3.3'!J11</f>
        <v>-4.425217849722455</v>
      </c>
      <c r="D6" s="481">
        <f t="shared" ref="D6:E9" si="0">IF(OR(AND(B6&gt;=-50,B6&lt;=50),ISNUMBER(B6)=FALSE),B6,"")</f>
        <v>0.36300163736908769</v>
      </c>
      <c r="E6" s="481">
        <f t="shared" si="0"/>
        <v>-4.425217849722455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0.36300163736908769</v>
      </c>
      <c r="C14" s="480">
        <f>'Tabelle 3.3'!J11</f>
        <v>-4.425217849722455</v>
      </c>
      <c r="D14" s="481">
        <f>IF(OR(AND(B14&gt;=-50,B14&lt;=50),ISNUMBER(B14)=FALSE),B14,"")</f>
        <v>0.36300163736908769</v>
      </c>
      <c r="E14" s="481">
        <f>IF(OR(AND(C14&gt;=-50,C14&lt;=50),ISNUMBER(C14)=FALSE),C14,"")</f>
        <v>-4.425217849722455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0.38167938931297712</v>
      </c>
      <c r="C15" s="480">
        <f>'Tabelle 3.3'!J12</f>
        <v>-11.304347826086957</v>
      </c>
      <c r="D15" s="481">
        <f t="shared" ref="D15:E45" si="3">IF(OR(AND(B15&gt;=-50,B15&lt;=50),ISNUMBER(B15)=FALSE),B15,"")</f>
        <v>0.38167938931297712</v>
      </c>
      <c r="E15" s="481">
        <f t="shared" si="3"/>
        <v>-11.304347826086957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1.8191841234840131</v>
      </c>
      <c r="C16" s="480">
        <f>'Tabelle 3.3'!J13</f>
        <v>0</v>
      </c>
      <c r="D16" s="481">
        <f t="shared" si="3"/>
        <v>1.8191841234840131</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-3.636112263237937</v>
      </c>
      <c r="C17" s="480">
        <f>'Tabelle 3.3'!J14</f>
        <v>-8.4513692162417371</v>
      </c>
      <c r="D17" s="481">
        <f t="shared" si="3"/>
        <v>-3.636112263237937</v>
      </c>
      <c r="E17" s="481">
        <f t="shared" si="3"/>
        <v>-8.4513692162417371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-3.2987747408105559</v>
      </c>
      <c r="C18" s="480">
        <f>'Tabelle 3.3'!J15</f>
        <v>-4.0730337078651688</v>
      </c>
      <c r="D18" s="481">
        <f t="shared" si="3"/>
        <v>-3.2987747408105559</v>
      </c>
      <c r="E18" s="481">
        <f t="shared" si="3"/>
        <v>-4.0730337078651688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-2.8551865799383771</v>
      </c>
      <c r="C19" s="480">
        <f>'Tabelle 3.3'!J16</f>
        <v>-11.608623548922056</v>
      </c>
      <c r="D19" s="481">
        <f t="shared" si="3"/>
        <v>-2.8551865799383771</v>
      </c>
      <c r="E19" s="481">
        <f t="shared" si="3"/>
        <v>-11.608623548922056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-8.1403508771929829</v>
      </c>
      <c r="C20" s="480">
        <f>'Tabelle 3.3'!J17</f>
        <v>-5</v>
      </c>
      <c r="D20" s="481">
        <f t="shared" si="3"/>
        <v>-8.1403508771929829</v>
      </c>
      <c r="E20" s="481">
        <f t="shared" si="3"/>
        <v>-5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0.34067681126504656</v>
      </c>
      <c r="C21" s="480">
        <f>'Tabelle 3.3'!J18</f>
        <v>1.5037593984962405</v>
      </c>
      <c r="D21" s="481">
        <f t="shared" si="3"/>
        <v>0.34067681126504656</v>
      </c>
      <c r="E21" s="481">
        <f t="shared" si="3"/>
        <v>1.5037593984962405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-2.7711293941660435</v>
      </c>
      <c r="C22" s="480">
        <f>'Tabelle 3.3'!J19</f>
        <v>-9.2295214922952145</v>
      </c>
      <c r="D22" s="481">
        <f t="shared" si="3"/>
        <v>-2.7711293941660435</v>
      </c>
      <c r="E22" s="481">
        <f t="shared" si="3"/>
        <v>-9.2295214922952145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1.2404302742513809</v>
      </c>
      <c r="C23" s="480">
        <f>'Tabelle 3.3'!J20</f>
        <v>-5.534204458109147</v>
      </c>
      <c r="D23" s="481">
        <f t="shared" si="3"/>
        <v>1.2404302742513809</v>
      </c>
      <c r="E23" s="481">
        <f t="shared" si="3"/>
        <v>-5.534204458109147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-1.5632515632515633</v>
      </c>
      <c r="C24" s="480">
        <f>'Tabelle 3.3'!J21</f>
        <v>-8.7382969237628174</v>
      </c>
      <c r="D24" s="481">
        <f t="shared" si="3"/>
        <v>-1.5632515632515633</v>
      </c>
      <c r="E24" s="481">
        <f t="shared" si="3"/>
        <v>-8.7382969237628174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5.0415800415800414</v>
      </c>
      <c r="C25" s="480">
        <f>'Tabelle 3.3'!J22</f>
        <v>-6.8515497553017948</v>
      </c>
      <c r="D25" s="481">
        <f t="shared" si="3"/>
        <v>5.0415800415800414</v>
      </c>
      <c r="E25" s="481">
        <f t="shared" si="3"/>
        <v>-6.8515497553017948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12.631578947368421</v>
      </c>
      <c r="C26" s="480">
        <f>'Tabelle 3.3'!J23</f>
        <v>-6.2717770034843205</v>
      </c>
      <c r="D26" s="481">
        <f t="shared" si="3"/>
        <v>12.631578947368421</v>
      </c>
      <c r="E26" s="481">
        <f t="shared" si="3"/>
        <v>-6.2717770034843205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-2.5363728312456235</v>
      </c>
      <c r="C27" s="480">
        <f>'Tabelle 3.3'!J24</f>
        <v>0.5859375</v>
      </c>
      <c r="D27" s="481">
        <f t="shared" si="3"/>
        <v>-2.5363728312456235</v>
      </c>
      <c r="E27" s="481">
        <f t="shared" si="3"/>
        <v>0.5859375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-0.69499428169261901</v>
      </c>
      <c r="C28" s="480">
        <f>'Tabelle 3.3'!J25</f>
        <v>-4.0184699862723079</v>
      </c>
      <c r="D28" s="481">
        <f t="shared" si="3"/>
        <v>-0.69499428169261901</v>
      </c>
      <c r="E28" s="481">
        <f t="shared" si="3"/>
        <v>-4.0184699862723079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4.0160642570281126</v>
      </c>
      <c r="C29" s="480">
        <f>'Tabelle 3.3'!J26</f>
        <v>9.433962264150944</v>
      </c>
      <c r="D29" s="481">
        <f t="shared" si="3"/>
        <v>4.0160642570281126</v>
      </c>
      <c r="E29" s="481">
        <f t="shared" si="3"/>
        <v>9.433962264150944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3.2383018283235203</v>
      </c>
      <c r="C30" s="480">
        <f>'Tabelle 3.3'!J27</f>
        <v>-2.197802197802198</v>
      </c>
      <c r="D30" s="481">
        <f t="shared" si="3"/>
        <v>3.2383018283235203</v>
      </c>
      <c r="E30" s="481">
        <f t="shared" si="3"/>
        <v>-2.197802197802198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4.3871866295264628</v>
      </c>
      <c r="C31" s="480">
        <f>'Tabelle 3.3'!J28</f>
        <v>1.8621973929236499</v>
      </c>
      <c r="D31" s="481">
        <f t="shared" si="3"/>
        <v>4.3871866295264628</v>
      </c>
      <c r="E31" s="481">
        <f t="shared" si="3"/>
        <v>1.8621973929236499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8.5382513661202193</v>
      </c>
      <c r="C32" s="480">
        <f>'Tabelle 3.3'!J29</f>
        <v>0.1316655694535879</v>
      </c>
      <c r="D32" s="481">
        <f t="shared" si="3"/>
        <v>8.5382513661202193</v>
      </c>
      <c r="E32" s="481">
        <f t="shared" si="3"/>
        <v>0.1316655694535879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8.5407388001047941</v>
      </c>
      <c r="C33" s="480">
        <f>'Tabelle 3.3'!J30</f>
        <v>2.4598930481283423</v>
      </c>
      <c r="D33" s="481">
        <f t="shared" si="3"/>
        <v>8.5407388001047941</v>
      </c>
      <c r="E33" s="481">
        <f t="shared" si="3"/>
        <v>2.4598930481283423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14.135654261704682</v>
      </c>
      <c r="C34" s="480">
        <f>'Tabelle 3.3'!J31</f>
        <v>-3.002729754322111</v>
      </c>
      <c r="D34" s="481">
        <f t="shared" si="3"/>
        <v>14.135654261704682</v>
      </c>
      <c r="E34" s="481">
        <f t="shared" si="3"/>
        <v>-3.002729754322111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66.666666666666671</v>
      </c>
      <c r="D35" s="481">
        <f t="shared" si="3"/>
        <v>0</v>
      </c>
      <c r="E35" s="481" t="str">
        <f t="shared" si="3"/>
        <v/>
      </c>
      <c r="F35" s="476" t="str">
        <f t="shared" si="4"/>
        <v/>
      </c>
      <c r="G35" s="476" t="str">
        <f t="shared" si="4"/>
        <v>&gt; 50</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0.38167938931297712</v>
      </c>
      <c r="C37" s="480">
        <f>'Tabelle 3.3'!J34</f>
        <v>-11.304347826086957</v>
      </c>
      <c r="D37" s="481">
        <f t="shared" si="3"/>
        <v>0.38167938931297712</v>
      </c>
      <c r="E37" s="481">
        <f t="shared" si="3"/>
        <v>-11.304347826086957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-2.2463566323215445</v>
      </c>
      <c r="C38" s="480">
        <f>'Tabelle 3.3'!J35</f>
        <v>-4.6264367816091951</v>
      </c>
      <c r="D38" s="481">
        <f t="shared" si="3"/>
        <v>-2.2463566323215445</v>
      </c>
      <c r="E38" s="481">
        <f t="shared" si="3"/>
        <v>-4.6264367816091951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1.2332937716084422</v>
      </c>
      <c r="C39" s="480">
        <f>'Tabelle 3.3'!J36</f>
        <v>-4.3806066529372751</v>
      </c>
      <c r="D39" s="481">
        <f t="shared" si="3"/>
        <v>1.2332937716084422</v>
      </c>
      <c r="E39" s="481">
        <f t="shared" si="3"/>
        <v>-4.3806066529372751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1.2332937716084422</v>
      </c>
      <c r="C45" s="480">
        <f>'Tabelle 3.3'!J36</f>
        <v>-4.3806066529372751</v>
      </c>
      <c r="D45" s="481">
        <f t="shared" si="3"/>
        <v>1.2332937716084422</v>
      </c>
      <c r="E45" s="481">
        <f t="shared" si="3"/>
        <v>-4.3806066529372751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110853</v>
      </c>
      <c r="C51" s="487">
        <v>20166</v>
      </c>
      <c r="D51" s="487">
        <v>11574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111434</v>
      </c>
      <c r="C52" s="487">
        <v>20202</v>
      </c>
      <c r="D52" s="487">
        <v>11567</v>
      </c>
      <c r="E52" s="488">
        <f t="shared" ref="E52:G70" si="11">IF($A$51=37802,IF(COUNTBLANK(B$51:B$70)&gt;0,#N/A,B52/B$51*100),IF(COUNTBLANK(B$51:B$75)&gt;0,#N/A,B52/B$51*100))</f>
        <v>100.52411752501061</v>
      </c>
      <c r="F52" s="488">
        <f t="shared" si="11"/>
        <v>100.17851829812557</v>
      </c>
      <c r="G52" s="488">
        <f t="shared" si="11"/>
        <v>99.939519612925523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113691</v>
      </c>
      <c r="C53" s="487">
        <v>20168</v>
      </c>
      <c r="D53" s="487">
        <v>11936</v>
      </c>
      <c r="E53" s="488">
        <f t="shared" si="11"/>
        <v>102.56014722199669</v>
      </c>
      <c r="F53" s="488">
        <f t="shared" si="11"/>
        <v>100.0099176832292</v>
      </c>
      <c r="G53" s="488">
        <f t="shared" si="11"/>
        <v>103.12770001728011</v>
      </c>
      <c r="H53" s="489">
        <f>IF(ISERROR(L53)=TRUE,IF(MONTH(A53)=MONTH(MAX(A$51:A$75)),A53,""),"")</f>
        <v>41883</v>
      </c>
      <c r="I53" s="488">
        <f t="shared" si="12"/>
        <v>102.56014722199669</v>
      </c>
      <c r="J53" s="488">
        <f t="shared" si="10"/>
        <v>100.0099176832292</v>
      </c>
      <c r="K53" s="488">
        <f t="shared" si="10"/>
        <v>103.12770001728011</v>
      </c>
      <c r="L53" s="488" t="e">
        <f t="shared" si="13"/>
        <v>#N/A</v>
      </c>
    </row>
    <row r="54" spans="1:14" ht="15" customHeight="1" x14ac:dyDescent="0.2">
      <c r="A54" s="490" t="s">
        <v>462</v>
      </c>
      <c r="B54" s="487">
        <v>113131</v>
      </c>
      <c r="C54" s="487">
        <v>20221</v>
      </c>
      <c r="D54" s="487">
        <v>12028</v>
      </c>
      <c r="E54" s="488">
        <f t="shared" si="11"/>
        <v>102.05497370391419</v>
      </c>
      <c r="F54" s="488">
        <f t="shared" si="11"/>
        <v>100.27273628880293</v>
      </c>
      <c r="G54" s="488">
        <f t="shared" si="11"/>
        <v>103.92258510454467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113092</v>
      </c>
      <c r="C55" s="487">
        <v>19667</v>
      </c>
      <c r="D55" s="487">
        <v>11748</v>
      </c>
      <c r="E55" s="488">
        <f t="shared" si="11"/>
        <v>102.01979197676201</v>
      </c>
      <c r="F55" s="488">
        <f t="shared" si="11"/>
        <v>97.52553803431519</v>
      </c>
      <c r="G55" s="488">
        <f t="shared" si="11"/>
        <v>101.50336962156558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113963</v>
      </c>
      <c r="C56" s="487">
        <v>19798</v>
      </c>
      <c r="D56" s="487">
        <v>11896</v>
      </c>
      <c r="E56" s="488">
        <f t="shared" si="11"/>
        <v>102.80551721649391</v>
      </c>
      <c r="F56" s="488">
        <f t="shared" si="11"/>
        <v>98.175146285827637</v>
      </c>
      <c r="G56" s="488">
        <f t="shared" si="11"/>
        <v>102.78209780542595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116955</v>
      </c>
      <c r="C57" s="487">
        <v>19543</v>
      </c>
      <c r="D57" s="487">
        <v>12260</v>
      </c>
      <c r="E57" s="488">
        <f t="shared" si="11"/>
        <v>105.50458715596329</v>
      </c>
      <c r="F57" s="488">
        <f t="shared" si="11"/>
        <v>96.910641674104923</v>
      </c>
      <c r="G57" s="488">
        <f t="shared" si="11"/>
        <v>105.92707793329876</v>
      </c>
      <c r="H57" s="489">
        <f t="shared" si="14"/>
        <v>42248</v>
      </c>
      <c r="I57" s="488">
        <f t="shared" si="12"/>
        <v>105.50458715596329</v>
      </c>
      <c r="J57" s="488">
        <f t="shared" si="10"/>
        <v>96.910641674104923</v>
      </c>
      <c r="K57" s="488">
        <f t="shared" si="10"/>
        <v>105.92707793329876</v>
      </c>
      <c r="L57" s="488" t="e">
        <f t="shared" si="13"/>
        <v>#N/A</v>
      </c>
    </row>
    <row r="58" spans="1:14" ht="15" customHeight="1" x14ac:dyDescent="0.2">
      <c r="A58" s="490" t="s">
        <v>465</v>
      </c>
      <c r="B58" s="487">
        <v>116609</v>
      </c>
      <c r="C58" s="487">
        <v>19513</v>
      </c>
      <c r="D58" s="487">
        <v>12406</v>
      </c>
      <c r="E58" s="488">
        <f t="shared" si="11"/>
        <v>105.19246208943376</v>
      </c>
      <c r="F58" s="488">
        <f t="shared" si="11"/>
        <v>96.761876425666955</v>
      </c>
      <c r="G58" s="488">
        <f t="shared" si="11"/>
        <v>107.18852600656643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117333</v>
      </c>
      <c r="C59" s="487">
        <v>19351</v>
      </c>
      <c r="D59" s="487">
        <v>12195</v>
      </c>
      <c r="E59" s="488">
        <f t="shared" si="11"/>
        <v>105.845579280669</v>
      </c>
      <c r="F59" s="488">
        <f t="shared" si="11"/>
        <v>95.958544084101945</v>
      </c>
      <c r="G59" s="488">
        <f t="shared" si="11"/>
        <v>105.36547433903579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118629</v>
      </c>
      <c r="C60" s="487">
        <v>19449</v>
      </c>
      <c r="D60" s="487">
        <v>12383</v>
      </c>
      <c r="E60" s="488">
        <f t="shared" si="11"/>
        <v>107.0146951368028</v>
      </c>
      <c r="F60" s="488">
        <f t="shared" si="11"/>
        <v>96.444510562332638</v>
      </c>
      <c r="G60" s="488">
        <f t="shared" si="11"/>
        <v>106.98980473475031</v>
      </c>
      <c r="H60" s="489" t="str">
        <f t="shared" si="14"/>
        <v/>
      </c>
      <c r="I60" s="488" t="str">
        <f t="shared" si="12"/>
        <v/>
      </c>
      <c r="J60" s="488" t="str">
        <f t="shared" si="10"/>
        <v/>
      </c>
      <c r="K60" s="488" t="str">
        <f t="shared" si="10"/>
        <v/>
      </c>
      <c r="L60" s="488" t="e">
        <f t="shared" si="13"/>
        <v>#N/A</v>
      </c>
    </row>
    <row r="61" spans="1:14" ht="15" customHeight="1" x14ac:dyDescent="0.2">
      <c r="A61" s="490">
        <v>42614</v>
      </c>
      <c r="B61" s="487">
        <v>120772</v>
      </c>
      <c r="C61" s="487">
        <v>19184</v>
      </c>
      <c r="D61" s="487">
        <v>12616</v>
      </c>
      <c r="E61" s="488">
        <f t="shared" si="11"/>
        <v>108.94788593903637</v>
      </c>
      <c r="F61" s="488">
        <f t="shared" si="11"/>
        <v>95.130417534463945</v>
      </c>
      <c r="G61" s="488">
        <f t="shared" si="11"/>
        <v>109.00293761880076</v>
      </c>
      <c r="H61" s="489">
        <f t="shared" si="14"/>
        <v>42614</v>
      </c>
      <c r="I61" s="488">
        <f t="shared" si="12"/>
        <v>108.94788593903637</v>
      </c>
      <c r="J61" s="488">
        <f t="shared" si="10"/>
        <v>95.130417534463945</v>
      </c>
      <c r="K61" s="488">
        <f t="shared" si="10"/>
        <v>109.00293761880076</v>
      </c>
      <c r="L61" s="488" t="e">
        <f t="shared" si="13"/>
        <v>#N/A</v>
      </c>
    </row>
    <row r="62" spans="1:14" ht="15" customHeight="1" x14ac:dyDescent="0.2">
      <c r="A62" s="490" t="s">
        <v>468</v>
      </c>
      <c r="B62" s="487">
        <v>121053</v>
      </c>
      <c r="C62" s="487">
        <v>19051</v>
      </c>
      <c r="D62" s="487">
        <v>12557</v>
      </c>
      <c r="E62" s="488">
        <f t="shared" si="11"/>
        <v>109.20137479364564</v>
      </c>
      <c r="F62" s="488">
        <f t="shared" si="11"/>
        <v>94.470891599722307</v>
      </c>
      <c r="G62" s="488">
        <f t="shared" si="11"/>
        <v>108.49317435631589</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121235</v>
      </c>
      <c r="C63" s="487">
        <v>19034</v>
      </c>
      <c r="D63" s="487">
        <v>12518</v>
      </c>
      <c r="E63" s="488">
        <f t="shared" si="11"/>
        <v>109.36555618702246</v>
      </c>
      <c r="F63" s="488">
        <f t="shared" si="11"/>
        <v>94.386591292274119</v>
      </c>
      <c r="G63" s="488">
        <f t="shared" si="11"/>
        <v>108.15621219975809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122328</v>
      </c>
      <c r="C64" s="487">
        <v>19160</v>
      </c>
      <c r="D64" s="487">
        <v>12701</v>
      </c>
      <c r="E64" s="488">
        <f t="shared" si="11"/>
        <v>110.35154664285133</v>
      </c>
      <c r="F64" s="488">
        <f t="shared" si="11"/>
        <v>95.011405335713576</v>
      </c>
      <c r="G64" s="488">
        <f t="shared" si="11"/>
        <v>109.73734231899084</v>
      </c>
      <c r="H64" s="489" t="str">
        <f t="shared" si="14"/>
        <v/>
      </c>
      <c r="I64" s="488" t="str">
        <f t="shared" si="12"/>
        <v/>
      </c>
      <c r="J64" s="488" t="str">
        <f t="shared" si="10"/>
        <v/>
      </c>
      <c r="K64" s="488" t="str">
        <f t="shared" si="10"/>
        <v/>
      </c>
      <c r="L64" s="488" t="e">
        <f t="shared" si="13"/>
        <v>#N/A</v>
      </c>
    </row>
    <row r="65" spans="1:12" ht="15" customHeight="1" x14ac:dyDescent="0.2">
      <c r="A65" s="490">
        <v>42979</v>
      </c>
      <c r="B65" s="487">
        <v>124481</v>
      </c>
      <c r="C65" s="487">
        <v>19202</v>
      </c>
      <c r="D65" s="487">
        <v>13339</v>
      </c>
      <c r="E65" s="488">
        <f t="shared" si="11"/>
        <v>112.29375840076499</v>
      </c>
      <c r="F65" s="488">
        <f t="shared" si="11"/>
        <v>95.219676683526728</v>
      </c>
      <c r="G65" s="488">
        <f t="shared" si="11"/>
        <v>115.24969759806463</v>
      </c>
      <c r="H65" s="489">
        <f t="shared" si="14"/>
        <v>42979</v>
      </c>
      <c r="I65" s="488">
        <f t="shared" si="12"/>
        <v>112.29375840076499</v>
      </c>
      <c r="J65" s="488">
        <f t="shared" si="10"/>
        <v>95.219676683526728</v>
      </c>
      <c r="K65" s="488">
        <f t="shared" si="10"/>
        <v>115.24969759806463</v>
      </c>
      <c r="L65" s="488" t="e">
        <f t="shared" si="13"/>
        <v>#N/A</v>
      </c>
    </row>
    <row r="66" spans="1:12" ht="15" customHeight="1" x14ac:dyDescent="0.2">
      <c r="A66" s="490" t="s">
        <v>471</v>
      </c>
      <c r="B66" s="487">
        <v>124847</v>
      </c>
      <c r="C66" s="487">
        <v>19019</v>
      </c>
      <c r="D66" s="487">
        <v>13411</v>
      </c>
      <c r="E66" s="488">
        <f t="shared" si="11"/>
        <v>112.62392537865462</v>
      </c>
      <c r="F66" s="488">
        <f t="shared" si="11"/>
        <v>94.312208668055149</v>
      </c>
      <c r="G66" s="488">
        <f t="shared" si="11"/>
        <v>115.8717815794021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125552</v>
      </c>
      <c r="C67" s="487">
        <v>18884</v>
      </c>
      <c r="D67" s="487">
        <v>13256</v>
      </c>
      <c r="E67" s="488">
        <f t="shared" si="11"/>
        <v>113.25990275409777</v>
      </c>
      <c r="F67" s="488">
        <f t="shared" si="11"/>
        <v>93.642765050084293</v>
      </c>
      <c r="G67" s="488">
        <f t="shared" si="11"/>
        <v>114.53257300846727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126182</v>
      </c>
      <c r="C68" s="487">
        <v>19196</v>
      </c>
      <c r="D68" s="487">
        <v>13481</v>
      </c>
      <c r="E68" s="488">
        <f t="shared" si="11"/>
        <v>113.8282229619406</v>
      </c>
      <c r="F68" s="488">
        <f t="shared" si="11"/>
        <v>95.189923633839129</v>
      </c>
      <c r="G68" s="488">
        <f t="shared" si="11"/>
        <v>116.47658545014687</v>
      </c>
      <c r="H68" s="489" t="str">
        <f t="shared" si="14"/>
        <v/>
      </c>
      <c r="I68" s="488" t="str">
        <f t="shared" si="12"/>
        <v/>
      </c>
      <c r="J68" s="488" t="str">
        <f t="shared" si="12"/>
        <v/>
      </c>
      <c r="K68" s="488" t="str">
        <f t="shared" si="12"/>
        <v/>
      </c>
      <c r="L68" s="488" t="e">
        <f t="shared" si="13"/>
        <v>#N/A</v>
      </c>
    </row>
    <row r="69" spans="1:12" ht="15" customHeight="1" x14ac:dyDescent="0.2">
      <c r="A69" s="490">
        <v>43344</v>
      </c>
      <c r="B69" s="487">
        <v>129939</v>
      </c>
      <c r="C69" s="487">
        <v>18878</v>
      </c>
      <c r="D69" s="487">
        <v>14007</v>
      </c>
      <c r="E69" s="488">
        <f t="shared" si="11"/>
        <v>117.2173960109334</v>
      </c>
      <c r="F69" s="488">
        <f t="shared" si="11"/>
        <v>93.613012000396708</v>
      </c>
      <c r="G69" s="488">
        <f t="shared" si="11"/>
        <v>121.02125453602903</v>
      </c>
      <c r="H69" s="489">
        <f t="shared" si="14"/>
        <v>43344</v>
      </c>
      <c r="I69" s="488">
        <f t="shared" si="12"/>
        <v>117.2173960109334</v>
      </c>
      <c r="J69" s="488">
        <f t="shared" si="12"/>
        <v>93.613012000396708</v>
      </c>
      <c r="K69" s="488">
        <f t="shared" si="12"/>
        <v>121.02125453602903</v>
      </c>
      <c r="L69" s="488" t="e">
        <f t="shared" si="13"/>
        <v>#N/A</v>
      </c>
    </row>
    <row r="70" spans="1:12" ht="15" customHeight="1" x14ac:dyDescent="0.2">
      <c r="A70" s="490" t="s">
        <v>474</v>
      </c>
      <c r="B70" s="487">
        <v>129112</v>
      </c>
      <c r="C70" s="487">
        <v>18627</v>
      </c>
      <c r="D70" s="487">
        <v>13868</v>
      </c>
      <c r="E70" s="488">
        <f t="shared" si="11"/>
        <v>116.47136297619369</v>
      </c>
      <c r="F70" s="488">
        <f t="shared" si="11"/>
        <v>92.368342755132403</v>
      </c>
      <c r="G70" s="488">
        <f t="shared" si="11"/>
        <v>119.82028684983584</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129476</v>
      </c>
      <c r="C71" s="487">
        <v>18392</v>
      </c>
      <c r="D71" s="487">
        <v>13855</v>
      </c>
      <c r="E71" s="491">
        <f t="shared" ref="E71:G75" si="15">IF($A$51=37802,IF(COUNTBLANK(B$51:B$70)&gt;0,#N/A,IF(ISBLANK(B71)=FALSE,B71/B$51*100,#N/A)),IF(COUNTBLANK(B$51:B$75)&gt;0,#N/A,B71/B$51*100))</f>
        <v>116.79972576294733</v>
      </c>
      <c r="F71" s="491">
        <f t="shared" si="15"/>
        <v>91.203014975701677</v>
      </c>
      <c r="G71" s="491">
        <f t="shared" si="15"/>
        <v>119.70796613098325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128577</v>
      </c>
      <c r="C72" s="487">
        <v>18206</v>
      </c>
      <c r="D72" s="487">
        <v>13917</v>
      </c>
      <c r="E72" s="491">
        <f t="shared" si="15"/>
        <v>115.98874184731129</v>
      </c>
      <c r="F72" s="491">
        <f t="shared" si="15"/>
        <v>90.280670435386284</v>
      </c>
      <c r="G72" s="491">
        <f t="shared" si="15"/>
        <v>120.24364955935718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129975</v>
      </c>
      <c r="C73" s="487">
        <v>17871</v>
      </c>
      <c r="D73" s="487">
        <v>14251</v>
      </c>
      <c r="E73" s="491">
        <f t="shared" si="15"/>
        <v>117.24987145138155</v>
      </c>
      <c r="F73" s="491">
        <f t="shared" si="15"/>
        <v>88.619458494495689</v>
      </c>
      <c r="G73" s="491">
        <f t="shared" si="15"/>
        <v>123.12942802833938</v>
      </c>
      <c r="H73" s="492">
        <f>IF(A$51=37802,IF(ISERROR(L73)=TRUE,IF(ISBLANK(A73)=FALSE,IF(MONTH(A73)=MONTH(MAX(A$51:A$75)),A73,""),""),""),IF(ISERROR(L73)=TRUE,IF(MONTH(A73)=MONTH(MAX(A$51:A$75)),A73,""),""))</f>
        <v>43709</v>
      </c>
      <c r="I73" s="488">
        <f t="shared" si="12"/>
        <v>117.24987145138155</v>
      </c>
      <c r="J73" s="488">
        <f t="shared" si="12"/>
        <v>88.619458494495689</v>
      </c>
      <c r="K73" s="488">
        <f t="shared" si="12"/>
        <v>123.12942802833938</v>
      </c>
      <c r="L73" s="488" t="e">
        <f t="shared" si="13"/>
        <v>#N/A</v>
      </c>
    </row>
    <row r="74" spans="1:12" ht="15" customHeight="1" x14ac:dyDescent="0.2">
      <c r="A74" s="490" t="s">
        <v>477</v>
      </c>
      <c r="B74" s="487">
        <v>129405</v>
      </c>
      <c r="C74" s="487">
        <v>17850</v>
      </c>
      <c r="D74" s="487">
        <v>14195</v>
      </c>
      <c r="E74" s="491">
        <f t="shared" si="15"/>
        <v>116.73567697761902</v>
      </c>
      <c r="F74" s="491">
        <f t="shared" si="15"/>
        <v>88.51532282058912</v>
      </c>
      <c r="G74" s="491">
        <f t="shared" si="15"/>
        <v>122.64558493174356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129946</v>
      </c>
      <c r="C75" s="493">
        <v>17047</v>
      </c>
      <c r="D75" s="493">
        <v>13773</v>
      </c>
      <c r="E75" s="491">
        <f t="shared" si="15"/>
        <v>117.22371067990942</v>
      </c>
      <c r="F75" s="491">
        <f t="shared" si="15"/>
        <v>84.533373004066249</v>
      </c>
      <c r="G75" s="491">
        <f t="shared" si="15"/>
        <v>118.99948159668222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117.24987145138155</v>
      </c>
      <c r="J77" s="488">
        <f>IF(J75&lt;&gt;"",J75,IF(J74&lt;&gt;"",J74,IF(J73&lt;&gt;"",J73,IF(J72&lt;&gt;"",J72,IF(J71&lt;&gt;"",J71,IF(J70&lt;&gt;"",J70,""))))))</f>
        <v>88.619458494495689</v>
      </c>
      <c r="K77" s="488">
        <f>IF(K75&lt;&gt;"",K75,IF(K74&lt;&gt;"",K74,IF(K73&lt;&gt;"",K73,IF(K72&lt;&gt;"",K72,IF(K71&lt;&gt;"",K71,IF(K70&lt;&gt;"",K70,""))))))</f>
        <v>123.12942802833938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+17,2%</v>
      </c>
      <c r="J79" s="488" t="str">
        <f>"GeB - ausschließlich: "&amp;IF(J77&gt;100,"+","")&amp;TEXT(J77-100,"0,0")&amp;"%"</f>
        <v>GeB - ausschließlich: -11,4%</v>
      </c>
      <c r="K79" s="488" t="str">
        <f>"GeB - im Nebenjob: "&amp;IF(K77&gt;100,"+","")&amp;TEXT(K77-100,"0,0")&amp;"%"</f>
        <v>GeB - im Nebenjob: +23,1%</v>
      </c>
    </row>
    <row r="81" spans="9:9" ht="15" customHeight="1" x14ac:dyDescent="0.2">
      <c r="I81" s="488" t="str">
        <f>IF(ISERROR(HLOOKUP(1,I$78:K$79,2,FALSE)),"",HLOOKUP(1,I$78:K$79,2,FALSE))</f>
        <v>GeB - im Nebenjob: +23,1%</v>
      </c>
    </row>
    <row r="82" spans="9:9" ht="15" customHeight="1" x14ac:dyDescent="0.2">
      <c r="I82" s="488" t="str">
        <f>IF(ISERROR(HLOOKUP(2,I$78:K$79,2,FALSE)),"",HLOOKUP(2,I$78:K$79,2,FALSE))</f>
        <v>SvB: +17,2%</v>
      </c>
    </row>
    <row r="83" spans="9:9" ht="15" customHeight="1" x14ac:dyDescent="0.2">
      <c r="I83" s="488" t="str">
        <f>IF(ISERROR(HLOOKUP(3,I$78:K$79,2,FALSE)),"",HLOOKUP(3,I$78:K$79,2,FALSE))</f>
        <v>GeB - ausschließlich: -11,4%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129946</v>
      </c>
      <c r="E12" s="114">
        <v>129405</v>
      </c>
      <c r="F12" s="114">
        <v>129975</v>
      </c>
      <c r="G12" s="114">
        <v>128577</v>
      </c>
      <c r="H12" s="114">
        <v>129476</v>
      </c>
      <c r="I12" s="115">
        <v>470</v>
      </c>
      <c r="J12" s="116">
        <v>0.36300163736908769</v>
      </c>
      <c r="N12" s="117"/>
    </row>
    <row r="13" spans="1:15" s="110" customFormat="1" ht="13.5" customHeight="1" x14ac:dyDescent="0.2">
      <c r="A13" s="118" t="s">
        <v>105</v>
      </c>
      <c r="B13" s="119" t="s">
        <v>106</v>
      </c>
      <c r="C13" s="113">
        <v>57.955612331276072</v>
      </c>
      <c r="D13" s="114">
        <v>75311</v>
      </c>
      <c r="E13" s="114">
        <v>74797</v>
      </c>
      <c r="F13" s="114">
        <v>75421</v>
      </c>
      <c r="G13" s="114">
        <v>74782</v>
      </c>
      <c r="H13" s="114">
        <v>74967</v>
      </c>
      <c r="I13" s="115">
        <v>344</v>
      </c>
      <c r="J13" s="116">
        <v>0.45886856883695493</v>
      </c>
    </row>
    <row r="14" spans="1:15" s="110" customFormat="1" ht="13.5" customHeight="1" x14ac:dyDescent="0.2">
      <c r="A14" s="120"/>
      <c r="B14" s="119" t="s">
        <v>107</v>
      </c>
      <c r="C14" s="113">
        <v>42.044387668723928</v>
      </c>
      <c r="D14" s="114">
        <v>54635</v>
      </c>
      <c r="E14" s="114">
        <v>54608</v>
      </c>
      <c r="F14" s="114">
        <v>54554</v>
      </c>
      <c r="G14" s="114">
        <v>53795</v>
      </c>
      <c r="H14" s="114">
        <v>54509</v>
      </c>
      <c r="I14" s="115">
        <v>126</v>
      </c>
      <c r="J14" s="116">
        <v>0.23115448824964685</v>
      </c>
    </row>
    <row r="15" spans="1:15" s="110" customFormat="1" ht="13.5" customHeight="1" x14ac:dyDescent="0.2">
      <c r="A15" s="118" t="s">
        <v>105</v>
      </c>
      <c r="B15" s="121" t="s">
        <v>108</v>
      </c>
      <c r="C15" s="113">
        <v>8.2572760993027874</v>
      </c>
      <c r="D15" s="114">
        <v>10730</v>
      </c>
      <c r="E15" s="114">
        <v>10897</v>
      </c>
      <c r="F15" s="114">
        <v>11337</v>
      </c>
      <c r="G15" s="114">
        <v>10241</v>
      </c>
      <c r="H15" s="114">
        <v>10779</v>
      </c>
      <c r="I15" s="115">
        <v>-49</v>
      </c>
      <c r="J15" s="116">
        <v>-0.45458762408386677</v>
      </c>
    </row>
    <row r="16" spans="1:15" s="110" customFormat="1" ht="13.5" customHeight="1" x14ac:dyDescent="0.2">
      <c r="A16" s="118"/>
      <c r="B16" s="121" t="s">
        <v>109</v>
      </c>
      <c r="C16" s="113">
        <v>70.60240407553907</v>
      </c>
      <c r="D16" s="114">
        <v>91745</v>
      </c>
      <c r="E16" s="114">
        <v>91455</v>
      </c>
      <c r="F16" s="114">
        <v>91945</v>
      </c>
      <c r="G16" s="114">
        <v>91959</v>
      </c>
      <c r="H16" s="114">
        <v>92662</v>
      </c>
      <c r="I16" s="115">
        <v>-917</v>
      </c>
      <c r="J16" s="116">
        <v>-0.98961818221061493</v>
      </c>
    </row>
    <row r="17" spans="1:10" s="110" customFormat="1" ht="13.5" customHeight="1" x14ac:dyDescent="0.2">
      <c r="A17" s="118"/>
      <c r="B17" s="121" t="s">
        <v>110</v>
      </c>
      <c r="C17" s="113">
        <v>19.845936004186353</v>
      </c>
      <c r="D17" s="114">
        <v>25789</v>
      </c>
      <c r="E17" s="114">
        <v>25444</v>
      </c>
      <c r="F17" s="114">
        <v>25135</v>
      </c>
      <c r="G17" s="114">
        <v>24876</v>
      </c>
      <c r="H17" s="114">
        <v>24549</v>
      </c>
      <c r="I17" s="115">
        <v>1240</v>
      </c>
      <c r="J17" s="116">
        <v>5.051122245305308</v>
      </c>
    </row>
    <row r="18" spans="1:10" s="110" customFormat="1" ht="13.5" customHeight="1" x14ac:dyDescent="0.2">
      <c r="A18" s="120"/>
      <c r="B18" s="121" t="s">
        <v>111</v>
      </c>
      <c r="C18" s="113">
        <v>1.2943838209717884</v>
      </c>
      <c r="D18" s="114">
        <v>1682</v>
      </c>
      <c r="E18" s="114">
        <v>1609</v>
      </c>
      <c r="F18" s="114">
        <v>1558</v>
      </c>
      <c r="G18" s="114">
        <v>1501</v>
      </c>
      <c r="H18" s="114">
        <v>1486</v>
      </c>
      <c r="I18" s="115">
        <v>196</v>
      </c>
      <c r="J18" s="116">
        <v>13.189771197846568</v>
      </c>
    </row>
    <row r="19" spans="1:10" s="110" customFormat="1" ht="13.5" customHeight="1" x14ac:dyDescent="0.2">
      <c r="A19" s="120"/>
      <c r="B19" s="121" t="s">
        <v>112</v>
      </c>
      <c r="C19" s="113">
        <v>0.39016206732027148</v>
      </c>
      <c r="D19" s="114">
        <v>507</v>
      </c>
      <c r="E19" s="114">
        <v>440</v>
      </c>
      <c r="F19" s="114">
        <v>433</v>
      </c>
      <c r="G19" s="114">
        <v>364</v>
      </c>
      <c r="H19" s="114">
        <v>343</v>
      </c>
      <c r="I19" s="115">
        <v>164</v>
      </c>
      <c r="J19" s="116">
        <v>47.813411078717202</v>
      </c>
    </row>
    <row r="20" spans="1:10" s="110" customFormat="1" ht="13.5" customHeight="1" x14ac:dyDescent="0.2">
      <c r="A20" s="118" t="s">
        <v>113</v>
      </c>
      <c r="B20" s="122" t="s">
        <v>114</v>
      </c>
      <c r="C20" s="113">
        <v>73.645206470380003</v>
      </c>
      <c r="D20" s="114">
        <v>95699</v>
      </c>
      <c r="E20" s="114">
        <v>95352</v>
      </c>
      <c r="F20" s="114">
        <v>96012</v>
      </c>
      <c r="G20" s="114">
        <v>94942</v>
      </c>
      <c r="H20" s="114">
        <v>95645</v>
      </c>
      <c r="I20" s="115">
        <v>54</v>
      </c>
      <c r="J20" s="116">
        <v>5.6458779863035186E-2</v>
      </c>
    </row>
    <row r="21" spans="1:10" s="110" customFormat="1" ht="13.5" customHeight="1" x14ac:dyDescent="0.2">
      <c r="A21" s="120"/>
      <c r="B21" s="122" t="s">
        <v>115</v>
      </c>
      <c r="C21" s="113">
        <v>26.354793529619997</v>
      </c>
      <c r="D21" s="114">
        <v>34247</v>
      </c>
      <c r="E21" s="114">
        <v>34053</v>
      </c>
      <c r="F21" s="114">
        <v>33963</v>
      </c>
      <c r="G21" s="114">
        <v>33635</v>
      </c>
      <c r="H21" s="114">
        <v>33831</v>
      </c>
      <c r="I21" s="115">
        <v>416</v>
      </c>
      <c r="J21" s="116">
        <v>1.2296414531051403</v>
      </c>
    </row>
    <row r="22" spans="1:10" s="110" customFormat="1" ht="13.5" customHeight="1" x14ac:dyDescent="0.2">
      <c r="A22" s="118" t="s">
        <v>113</v>
      </c>
      <c r="B22" s="122" t="s">
        <v>116</v>
      </c>
      <c r="C22" s="113">
        <v>77.207455404552661</v>
      </c>
      <c r="D22" s="114">
        <v>100328</v>
      </c>
      <c r="E22" s="114">
        <v>100329</v>
      </c>
      <c r="F22" s="114">
        <v>100456</v>
      </c>
      <c r="G22" s="114">
        <v>99499</v>
      </c>
      <c r="H22" s="114">
        <v>100675</v>
      </c>
      <c r="I22" s="115">
        <v>-347</v>
      </c>
      <c r="J22" s="116">
        <v>-0.34467345418425627</v>
      </c>
    </row>
    <row r="23" spans="1:10" s="110" customFormat="1" ht="13.5" customHeight="1" x14ac:dyDescent="0.2">
      <c r="A23" s="123"/>
      <c r="B23" s="124" t="s">
        <v>117</v>
      </c>
      <c r="C23" s="125">
        <v>22.684807535437798</v>
      </c>
      <c r="D23" s="114">
        <v>29478</v>
      </c>
      <c r="E23" s="114">
        <v>28908</v>
      </c>
      <c r="F23" s="114">
        <v>29392</v>
      </c>
      <c r="G23" s="114">
        <v>28934</v>
      </c>
      <c r="H23" s="114">
        <v>28649</v>
      </c>
      <c r="I23" s="115">
        <v>829</v>
      </c>
      <c r="J23" s="116">
        <v>2.8936437571992042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30820</v>
      </c>
      <c r="E26" s="114">
        <v>32045</v>
      </c>
      <c r="F26" s="114">
        <v>32122</v>
      </c>
      <c r="G26" s="114">
        <v>32123</v>
      </c>
      <c r="H26" s="140">
        <v>32247</v>
      </c>
      <c r="I26" s="115">
        <v>-1427</v>
      </c>
      <c r="J26" s="116">
        <v>-4.425217849722455</v>
      </c>
    </row>
    <row r="27" spans="1:10" s="110" customFormat="1" ht="13.5" customHeight="1" x14ac:dyDescent="0.2">
      <c r="A27" s="118" t="s">
        <v>105</v>
      </c>
      <c r="B27" s="119" t="s">
        <v>106</v>
      </c>
      <c r="C27" s="113">
        <v>41.823491239454903</v>
      </c>
      <c r="D27" s="115">
        <v>12890</v>
      </c>
      <c r="E27" s="114">
        <v>13308</v>
      </c>
      <c r="F27" s="114">
        <v>13276</v>
      </c>
      <c r="G27" s="114">
        <v>13146</v>
      </c>
      <c r="H27" s="140">
        <v>12847</v>
      </c>
      <c r="I27" s="115">
        <v>43</v>
      </c>
      <c r="J27" s="116">
        <v>0.33470849225500116</v>
      </c>
    </row>
    <row r="28" spans="1:10" s="110" customFormat="1" ht="13.5" customHeight="1" x14ac:dyDescent="0.2">
      <c r="A28" s="120"/>
      <c r="B28" s="119" t="s">
        <v>107</v>
      </c>
      <c r="C28" s="113">
        <v>58.176508760545097</v>
      </c>
      <c r="D28" s="115">
        <v>17930</v>
      </c>
      <c r="E28" s="114">
        <v>18737</v>
      </c>
      <c r="F28" s="114">
        <v>18846</v>
      </c>
      <c r="G28" s="114">
        <v>18977</v>
      </c>
      <c r="H28" s="140">
        <v>19400</v>
      </c>
      <c r="I28" s="115">
        <v>-1470</v>
      </c>
      <c r="J28" s="116">
        <v>-7.5773195876288657</v>
      </c>
    </row>
    <row r="29" spans="1:10" s="110" customFormat="1" ht="13.5" customHeight="1" x14ac:dyDescent="0.2">
      <c r="A29" s="118" t="s">
        <v>105</v>
      </c>
      <c r="B29" s="121" t="s">
        <v>108</v>
      </c>
      <c r="C29" s="113">
        <v>14.724205061648281</v>
      </c>
      <c r="D29" s="115">
        <v>4538</v>
      </c>
      <c r="E29" s="114">
        <v>4822</v>
      </c>
      <c r="F29" s="114">
        <v>4875</v>
      </c>
      <c r="G29" s="114">
        <v>4950</v>
      </c>
      <c r="H29" s="140">
        <v>4805</v>
      </c>
      <c r="I29" s="115">
        <v>-267</v>
      </c>
      <c r="J29" s="116">
        <v>-5.5567117585848074</v>
      </c>
    </row>
    <row r="30" spans="1:10" s="110" customFormat="1" ht="13.5" customHeight="1" x14ac:dyDescent="0.2">
      <c r="A30" s="118"/>
      <c r="B30" s="121" t="s">
        <v>109</v>
      </c>
      <c r="C30" s="113">
        <v>52.585983127839064</v>
      </c>
      <c r="D30" s="115">
        <v>16207</v>
      </c>
      <c r="E30" s="114">
        <v>16928</v>
      </c>
      <c r="F30" s="114">
        <v>17041</v>
      </c>
      <c r="G30" s="114">
        <v>16971</v>
      </c>
      <c r="H30" s="140">
        <v>17106</v>
      </c>
      <c r="I30" s="115">
        <v>-899</v>
      </c>
      <c r="J30" s="116">
        <v>-5.2554659183912076</v>
      </c>
    </row>
    <row r="31" spans="1:10" s="110" customFormat="1" ht="13.5" customHeight="1" x14ac:dyDescent="0.2">
      <c r="A31" s="118"/>
      <c r="B31" s="121" t="s">
        <v>110</v>
      </c>
      <c r="C31" s="113">
        <v>17.90395846852693</v>
      </c>
      <c r="D31" s="115">
        <v>5518</v>
      </c>
      <c r="E31" s="114">
        <v>5635</v>
      </c>
      <c r="F31" s="114">
        <v>5586</v>
      </c>
      <c r="G31" s="114">
        <v>5621</v>
      </c>
      <c r="H31" s="140">
        <v>5732</v>
      </c>
      <c r="I31" s="115">
        <v>-214</v>
      </c>
      <c r="J31" s="116">
        <v>-3.7334263782274948</v>
      </c>
    </row>
    <row r="32" spans="1:10" s="110" customFormat="1" ht="13.5" customHeight="1" x14ac:dyDescent="0.2">
      <c r="A32" s="120"/>
      <c r="B32" s="121" t="s">
        <v>111</v>
      </c>
      <c r="C32" s="113">
        <v>14.785853341985723</v>
      </c>
      <c r="D32" s="115">
        <v>4557</v>
      </c>
      <c r="E32" s="114">
        <v>4660</v>
      </c>
      <c r="F32" s="114">
        <v>4620</v>
      </c>
      <c r="G32" s="114">
        <v>4581</v>
      </c>
      <c r="H32" s="140">
        <v>4604</v>
      </c>
      <c r="I32" s="115">
        <v>-47</v>
      </c>
      <c r="J32" s="116">
        <v>-1.0208514335360557</v>
      </c>
    </row>
    <row r="33" spans="1:10" s="110" customFormat="1" ht="13.5" customHeight="1" x14ac:dyDescent="0.2">
      <c r="A33" s="120"/>
      <c r="B33" s="121" t="s">
        <v>112</v>
      </c>
      <c r="C33" s="113">
        <v>1.2946138870863075</v>
      </c>
      <c r="D33" s="115">
        <v>399</v>
      </c>
      <c r="E33" s="114">
        <v>406</v>
      </c>
      <c r="F33" s="114">
        <v>420</v>
      </c>
      <c r="G33" s="114">
        <v>375</v>
      </c>
      <c r="H33" s="140">
        <v>366</v>
      </c>
      <c r="I33" s="115">
        <v>33</v>
      </c>
      <c r="J33" s="116">
        <v>9.0163934426229506</v>
      </c>
    </row>
    <row r="34" spans="1:10" s="110" customFormat="1" ht="13.5" customHeight="1" x14ac:dyDescent="0.2">
      <c r="A34" s="118" t="s">
        <v>113</v>
      </c>
      <c r="B34" s="122" t="s">
        <v>116</v>
      </c>
      <c r="C34" s="113">
        <v>74.000648929266717</v>
      </c>
      <c r="D34" s="115">
        <v>22807</v>
      </c>
      <c r="E34" s="114">
        <v>23690</v>
      </c>
      <c r="F34" s="114">
        <v>23791</v>
      </c>
      <c r="G34" s="114">
        <v>23848</v>
      </c>
      <c r="H34" s="140">
        <v>24063</v>
      </c>
      <c r="I34" s="115">
        <v>-1256</v>
      </c>
      <c r="J34" s="116">
        <v>-5.2196317998587043</v>
      </c>
    </row>
    <row r="35" spans="1:10" s="110" customFormat="1" ht="13.5" customHeight="1" x14ac:dyDescent="0.2">
      <c r="A35" s="118"/>
      <c r="B35" s="119" t="s">
        <v>117</v>
      </c>
      <c r="C35" s="113">
        <v>25.691109669046075</v>
      </c>
      <c r="D35" s="115">
        <v>7918</v>
      </c>
      <c r="E35" s="114">
        <v>8261</v>
      </c>
      <c r="F35" s="114">
        <v>8233</v>
      </c>
      <c r="G35" s="114">
        <v>8174</v>
      </c>
      <c r="H35" s="140">
        <v>8088</v>
      </c>
      <c r="I35" s="115">
        <v>-170</v>
      </c>
      <c r="J35" s="116">
        <v>-2.1018793273986152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17047</v>
      </c>
      <c r="E37" s="114">
        <v>17850</v>
      </c>
      <c r="F37" s="114">
        <v>17871</v>
      </c>
      <c r="G37" s="114">
        <v>18206</v>
      </c>
      <c r="H37" s="140">
        <v>18392</v>
      </c>
      <c r="I37" s="115">
        <v>-1345</v>
      </c>
      <c r="J37" s="116">
        <v>-7.312962157459765</v>
      </c>
    </row>
    <row r="38" spans="1:10" s="110" customFormat="1" ht="13.5" customHeight="1" x14ac:dyDescent="0.2">
      <c r="A38" s="118" t="s">
        <v>105</v>
      </c>
      <c r="B38" s="119" t="s">
        <v>106</v>
      </c>
      <c r="C38" s="113">
        <v>37.367278700064524</v>
      </c>
      <c r="D38" s="115">
        <v>6370</v>
      </c>
      <c r="E38" s="114">
        <v>6617</v>
      </c>
      <c r="F38" s="114">
        <v>6526</v>
      </c>
      <c r="G38" s="114">
        <v>6660</v>
      </c>
      <c r="H38" s="140">
        <v>6523</v>
      </c>
      <c r="I38" s="115">
        <v>-153</v>
      </c>
      <c r="J38" s="116">
        <v>-2.345546527671317</v>
      </c>
    </row>
    <row r="39" spans="1:10" s="110" customFormat="1" ht="13.5" customHeight="1" x14ac:dyDescent="0.2">
      <c r="A39" s="120"/>
      <c r="B39" s="119" t="s">
        <v>107</v>
      </c>
      <c r="C39" s="113">
        <v>62.632721299935476</v>
      </c>
      <c r="D39" s="115">
        <v>10677</v>
      </c>
      <c r="E39" s="114">
        <v>11233</v>
      </c>
      <c r="F39" s="114">
        <v>11345</v>
      </c>
      <c r="G39" s="114">
        <v>11546</v>
      </c>
      <c r="H39" s="140">
        <v>11869</v>
      </c>
      <c r="I39" s="115">
        <v>-1192</v>
      </c>
      <c r="J39" s="116">
        <v>-10.042969079113657</v>
      </c>
    </row>
    <row r="40" spans="1:10" s="110" customFormat="1" ht="13.5" customHeight="1" x14ac:dyDescent="0.2">
      <c r="A40" s="118" t="s">
        <v>105</v>
      </c>
      <c r="B40" s="121" t="s">
        <v>108</v>
      </c>
      <c r="C40" s="113">
        <v>18.812694315715376</v>
      </c>
      <c r="D40" s="115">
        <v>3207</v>
      </c>
      <c r="E40" s="114">
        <v>3411</v>
      </c>
      <c r="F40" s="114">
        <v>3411</v>
      </c>
      <c r="G40" s="114">
        <v>3656</v>
      </c>
      <c r="H40" s="140">
        <v>3484</v>
      </c>
      <c r="I40" s="115">
        <v>-277</v>
      </c>
      <c r="J40" s="116">
        <v>-7.9506314580941444</v>
      </c>
    </row>
    <row r="41" spans="1:10" s="110" customFormat="1" ht="13.5" customHeight="1" x14ac:dyDescent="0.2">
      <c r="A41" s="118"/>
      <c r="B41" s="121" t="s">
        <v>109</v>
      </c>
      <c r="C41" s="113">
        <v>37.279286678007864</v>
      </c>
      <c r="D41" s="115">
        <v>6355</v>
      </c>
      <c r="E41" s="114">
        <v>6769</v>
      </c>
      <c r="F41" s="114">
        <v>6837</v>
      </c>
      <c r="G41" s="114">
        <v>6878</v>
      </c>
      <c r="H41" s="140">
        <v>7082</v>
      </c>
      <c r="I41" s="115">
        <v>-727</v>
      </c>
      <c r="J41" s="116">
        <v>-10.265461733973455</v>
      </c>
    </row>
    <row r="42" spans="1:10" s="110" customFormat="1" ht="13.5" customHeight="1" x14ac:dyDescent="0.2">
      <c r="A42" s="118"/>
      <c r="B42" s="121" t="s">
        <v>110</v>
      </c>
      <c r="C42" s="113">
        <v>18.13808881328093</v>
      </c>
      <c r="D42" s="115">
        <v>3092</v>
      </c>
      <c r="E42" s="114">
        <v>3175</v>
      </c>
      <c r="F42" s="114">
        <v>3173</v>
      </c>
      <c r="G42" s="114">
        <v>3244</v>
      </c>
      <c r="H42" s="140">
        <v>3375</v>
      </c>
      <c r="I42" s="115">
        <v>-283</v>
      </c>
      <c r="J42" s="116">
        <v>-8.3851851851851844</v>
      </c>
    </row>
    <row r="43" spans="1:10" s="110" customFormat="1" ht="13.5" customHeight="1" x14ac:dyDescent="0.2">
      <c r="A43" s="120"/>
      <c r="B43" s="121" t="s">
        <v>111</v>
      </c>
      <c r="C43" s="113">
        <v>25.769930192995837</v>
      </c>
      <c r="D43" s="115">
        <v>4393</v>
      </c>
      <c r="E43" s="114">
        <v>4495</v>
      </c>
      <c r="F43" s="114">
        <v>4450</v>
      </c>
      <c r="G43" s="114">
        <v>4428</v>
      </c>
      <c r="H43" s="140">
        <v>4451</v>
      </c>
      <c r="I43" s="115">
        <v>-58</v>
      </c>
      <c r="J43" s="116">
        <v>-1.3030779600089868</v>
      </c>
    </row>
    <row r="44" spans="1:10" s="110" customFormat="1" ht="13.5" customHeight="1" x14ac:dyDescent="0.2">
      <c r="A44" s="120"/>
      <c r="B44" s="121" t="s">
        <v>112</v>
      </c>
      <c r="C44" s="113">
        <v>2.0531471813222266</v>
      </c>
      <c r="D44" s="115">
        <v>350</v>
      </c>
      <c r="E44" s="114">
        <v>362</v>
      </c>
      <c r="F44" s="114">
        <v>369</v>
      </c>
      <c r="G44" s="114">
        <v>340</v>
      </c>
      <c r="H44" s="140">
        <v>328</v>
      </c>
      <c r="I44" s="115">
        <v>22</v>
      </c>
      <c r="J44" s="116">
        <v>6.7073170731707314</v>
      </c>
    </row>
    <row r="45" spans="1:10" s="110" customFormat="1" ht="13.5" customHeight="1" x14ac:dyDescent="0.2">
      <c r="A45" s="118" t="s">
        <v>113</v>
      </c>
      <c r="B45" s="122" t="s">
        <v>116</v>
      </c>
      <c r="C45" s="113">
        <v>75.080659353551951</v>
      </c>
      <c r="D45" s="115">
        <v>12799</v>
      </c>
      <c r="E45" s="114">
        <v>13339</v>
      </c>
      <c r="F45" s="114">
        <v>13368</v>
      </c>
      <c r="G45" s="114">
        <v>13682</v>
      </c>
      <c r="H45" s="140">
        <v>13852</v>
      </c>
      <c r="I45" s="115">
        <v>-1053</v>
      </c>
      <c r="J45" s="116">
        <v>-7.6017903551833674</v>
      </c>
    </row>
    <row r="46" spans="1:10" s="110" customFormat="1" ht="13.5" customHeight="1" x14ac:dyDescent="0.2">
      <c r="A46" s="118"/>
      <c r="B46" s="119" t="s">
        <v>117</v>
      </c>
      <c r="C46" s="113">
        <v>24.373790109696721</v>
      </c>
      <c r="D46" s="115">
        <v>4155</v>
      </c>
      <c r="E46" s="114">
        <v>4420</v>
      </c>
      <c r="F46" s="114">
        <v>4408</v>
      </c>
      <c r="G46" s="114">
        <v>4426</v>
      </c>
      <c r="H46" s="140">
        <v>4447</v>
      </c>
      <c r="I46" s="115">
        <v>-292</v>
      </c>
      <c r="J46" s="116">
        <v>-6.5662244209579494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13773</v>
      </c>
      <c r="E48" s="114">
        <v>14195</v>
      </c>
      <c r="F48" s="114">
        <v>14251</v>
      </c>
      <c r="G48" s="114">
        <v>13917</v>
      </c>
      <c r="H48" s="140">
        <v>13855</v>
      </c>
      <c r="I48" s="115">
        <v>-82</v>
      </c>
      <c r="J48" s="116">
        <v>-0.59184409960303141</v>
      </c>
    </row>
    <row r="49" spans="1:12" s="110" customFormat="1" ht="13.5" customHeight="1" x14ac:dyDescent="0.2">
      <c r="A49" s="118" t="s">
        <v>105</v>
      </c>
      <c r="B49" s="119" t="s">
        <v>106</v>
      </c>
      <c r="C49" s="113">
        <v>47.338996587526317</v>
      </c>
      <c r="D49" s="115">
        <v>6520</v>
      </c>
      <c r="E49" s="114">
        <v>6691</v>
      </c>
      <c r="F49" s="114">
        <v>6750</v>
      </c>
      <c r="G49" s="114">
        <v>6486</v>
      </c>
      <c r="H49" s="140">
        <v>6324</v>
      </c>
      <c r="I49" s="115">
        <v>196</v>
      </c>
      <c r="J49" s="116">
        <v>3.0993042378241618</v>
      </c>
    </row>
    <row r="50" spans="1:12" s="110" customFormat="1" ht="13.5" customHeight="1" x14ac:dyDescent="0.2">
      <c r="A50" s="120"/>
      <c r="B50" s="119" t="s">
        <v>107</v>
      </c>
      <c r="C50" s="113">
        <v>52.661003412473683</v>
      </c>
      <c r="D50" s="115">
        <v>7253</v>
      </c>
      <c r="E50" s="114">
        <v>7504</v>
      </c>
      <c r="F50" s="114">
        <v>7501</v>
      </c>
      <c r="G50" s="114">
        <v>7431</v>
      </c>
      <c r="H50" s="140">
        <v>7531</v>
      </c>
      <c r="I50" s="115">
        <v>-278</v>
      </c>
      <c r="J50" s="116">
        <v>-3.6914088434470855</v>
      </c>
    </row>
    <row r="51" spans="1:12" s="110" customFormat="1" ht="13.5" customHeight="1" x14ac:dyDescent="0.2">
      <c r="A51" s="118" t="s">
        <v>105</v>
      </c>
      <c r="B51" s="121" t="s">
        <v>108</v>
      </c>
      <c r="C51" s="113">
        <v>9.6638350395701735</v>
      </c>
      <c r="D51" s="115">
        <v>1331</v>
      </c>
      <c r="E51" s="114">
        <v>1411</v>
      </c>
      <c r="F51" s="114">
        <v>1464</v>
      </c>
      <c r="G51" s="114">
        <v>1294</v>
      </c>
      <c r="H51" s="140">
        <v>1321</v>
      </c>
      <c r="I51" s="115">
        <v>10</v>
      </c>
      <c r="J51" s="116">
        <v>0.75700227100681305</v>
      </c>
    </row>
    <row r="52" spans="1:12" s="110" customFormat="1" ht="13.5" customHeight="1" x14ac:dyDescent="0.2">
      <c r="A52" s="118"/>
      <c r="B52" s="121" t="s">
        <v>109</v>
      </c>
      <c r="C52" s="113">
        <v>71.531256806795909</v>
      </c>
      <c r="D52" s="115">
        <v>9852</v>
      </c>
      <c r="E52" s="114">
        <v>10159</v>
      </c>
      <c r="F52" s="114">
        <v>10204</v>
      </c>
      <c r="G52" s="114">
        <v>10093</v>
      </c>
      <c r="H52" s="140">
        <v>10024</v>
      </c>
      <c r="I52" s="115">
        <v>-172</v>
      </c>
      <c r="J52" s="116">
        <v>-1.7158818834796488</v>
      </c>
    </row>
    <row r="53" spans="1:12" s="110" customFormat="1" ht="13.5" customHeight="1" x14ac:dyDescent="0.2">
      <c r="A53" s="118"/>
      <c r="B53" s="121" t="s">
        <v>110</v>
      </c>
      <c r="C53" s="113">
        <v>17.614172656647064</v>
      </c>
      <c r="D53" s="115">
        <v>2426</v>
      </c>
      <c r="E53" s="114">
        <v>2460</v>
      </c>
      <c r="F53" s="114">
        <v>2413</v>
      </c>
      <c r="G53" s="114">
        <v>2377</v>
      </c>
      <c r="H53" s="140">
        <v>2357</v>
      </c>
      <c r="I53" s="115">
        <v>69</v>
      </c>
      <c r="J53" s="116">
        <v>2.9274501484938482</v>
      </c>
    </row>
    <row r="54" spans="1:12" s="110" customFormat="1" ht="13.5" customHeight="1" x14ac:dyDescent="0.2">
      <c r="A54" s="120"/>
      <c r="B54" s="121" t="s">
        <v>111</v>
      </c>
      <c r="C54" s="113">
        <v>1.1907354969868584</v>
      </c>
      <c r="D54" s="115">
        <v>164</v>
      </c>
      <c r="E54" s="114">
        <v>165</v>
      </c>
      <c r="F54" s="114">
        <v>170</v>
      </c>
      <c r="G54" s="114">
        <v>153</v>
      </c>
      <c r="H54" s="140">
        <v>153</v>
      </c>
      <c r="I54" s="115">
        <v>11</v>
      </c>
      <c r="J54" s="116">
        <v>7.1895424836601309</v>
      </c>
    </row>
    <row r="55" spans="1:12" s="110" customFormat="1" ht="13.5" customHeight="1" x14ac:dyDescent="0.2">
      <c r="A55" s="120"/>
      <c r="B55" s="121" t="s">
        <v>112</v>
      </c>
      <c r="C55" s="113">
        <v>0.35576853263631741</v>
      </c>
      <c r="D55" s="115">
        <v>49</v>
      </c>
      <c r="E55" s="114">
        <v>44</v>
      </c>
      <c r="F55" s="114">
        <v>51</v>
      </c>
      <c r="G55" s="114">
        <v>35</v>
      </c>
      <c r="H55" s="140">
        <v>38</v>
      </c>
      <c r="I55" s="115">
        <v>11</v>
      </c>
      <c r="J55" s="116">
        <v>28.94736842105263</v>
      </c>
    </row>
    <row r="56" spans="1:12" s="110" customFormat="1" ht="13.5" customHeight="1" x14ac:dyDescent="0.2">
      <c r="A56" s="118" t="s">
        <v>113</v>
      </c>
      <c r="B56" s="122" t="s">
        <v>116</v>
      </c>
      <c r="C56" s="113">
        <v>72.663907645393166</v>
      </c>
      <c r="D56" s="115">
        <v>10008</v>
      </c>
      <c r="E56" s="114">
        <v>10351</v>
      </c>
      <c r="F56" s="114">
        <v>10423</v>
      </c>
      <c r="G56" s="114">
        <v>10166</v>
      </c>
      <c r="H56" s="140">
        <v>10211</v>
      </c>
      <c r="I56" s="115">
        <v>-203</v>
      </c>
      <c r="J56" s="116">
        <v>-1.9880521006757419</v>
      </c>
    </row>
    <row r="57" spans="1:12" s="110" customFormat="1" ht="13.5" customHeight="1" x14ac:dyDescent="0.2">
      <c r="A57" s="142"/>
      <c r="B57" s="124" t="s">
        <v>117</v>
      </c>
      <c r="C57" s="125">
        <v>27.32157119000944</v>
      </c>
      <c r="D57" s="143">
        <v>3763</v>
      </c>
      <c r="E57" s="144">
        <v>3841</v>
      </c>
      <c r="F57" s="144">
        <v>3825</v>
      </c>
      <c r="G57" s="144">
        <v>3748</v>
      </c>
      <c r="H57" s="145">
        <v>3641</v>
      </c>
      <c r="I57" s="143">
        <v>122</v>
      </c>
      <c r="J57" s="146">
        <v>3.3507278220269159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129946</v>
      </c>
      <c r="E12" s="236">
        <v>129405</v>
      </c>
      <c r="F12" s="114">
        <v>129975</v>
      </c>
      <c r="G12" s="114">
        <v>128577</v>
      </c>
      <c r="H12" s="140">
        <v>129476</v>
      </c>
      <c r="I12" s="115">
        <v>470</v>
      </c>
      <c r="J12" s="116">
        <v>0.36300163736908769</v>
      </c>
    </row>
    <row r="13" spans="1:15" s="110" customFormat="1" ht="12" customHeight="1" x14ac:dyDescent="0.2">
      <c r="A13" s="118" t="s">
        <v>105</v>
      </c>
      <c r="B13" s="119" t="s">
        <v>106</v>
      </c>
      <c r="C13" s="113">
        <v>57.955612331276072</v>
      </c>
      <c r="D13" s="115">
        <v>75311</v>
      </c>
      <c r="E13" s="114">
        <v>74797</v>
      </c>
      <c r="F13" s="114">
        <v>75421</v>
      </c>
      <c r="G13" s="114">
        <v>74782</v>
      </c>
      <c r="H13" s="140">
        <v>74967</v>
      </c>
      <c r="I13" s="115">
        <v>344</v>
      </c>
      <c r="J13" s="116">
        <v>0.45886856883695493</v>
      </c>
    </row>
    <row r="14" spans="1:15" s="110" customFormat="1" ht="12" customHeight="1" x14ac:dyDescent="0.2">
      <c r="A14" s="118"/>
      <c r="B14" s="119" t="s">
        <v>107</v>
      </c>
      <c r="C14" s="113">
        <v>42.044387668723928</v>
      </c>
      <c r="D14" s="115">
        <v>54635</v>
      </c>
      <c r="E14" s="114">
        <v>54608</v>
      </c>
      <c r="F14" s="114">
        <v>54554</v>
      </c>
      <c r="G14" s="114">
        <v>53795</v>
      </c>
      <c r="H14" s="140">
        <v>54509</v>
      </c>
      <c r="I14" s="115">
        <v>126</v>
      </c>
      <c r="J14" s="116">
        <v>0.23115448824964685</v>
      </c>
    </row>
    <row r="15" spans="1:15" s="110" customFormat="1" ht="12" customHeight="1" x14ac:dyDescent="0.2">
      <c r="A15" s="118" t="s">
        <v>105</v>
      </c>
      <c r="B15" s="121" t="s">
        <v>108</v>
      </c>
      <c r="C15" s="113">
        <v>8.2572760993027874</v>
      </c>
      <c r="D15" s="115">
        <v>10730</v>
      </c>
      <c r="E15" s="114">
        <v>10897</v>
      </c>
      <c r="F15" s="114">
        <v>11337</v>
      </c>
      <c r="G15" s="114">
        <v>10241</v>
      </c>
      <c r="H15" s="140">
        <v>10779</v>
      </c>
      <c r="I15" s="115">
        <v>-49</v>
      </c>
      <c r="J15" s="116">
        <v>-0.45458762408386677</v>
      </c>
    </row>
    <row r="16" spans="1:15" s="110" customFormat="1" ht="12" customHeight="1" x14ac:dyDescent="0.2">
      <c r="A16" s="118"/>
      <c r="B16" s="121" t="s">
        <v>109</v>
      </c>
      <c r="C16" s="113">
        <v>70.60240407553907</v>
      </c>
      <c r="D16" s="115">
        <v>91745</v>
      </c>
      <c r="E16" s="114">
        <v>91455</v>
      </c>
      <c r="F16" s="114">
        <v>91945</v>
      </c>
      <c r="G16" s="114">
        <v>91959</v>
      </c>
      <c r="H16" s="140">
        <v>92662</v>
      </c>
      <c r="I16" s="115">
        <v>-917</v>
      </c>
      <c r="J16" s="116">
        <v>-0.98961818221061493</v>
      </c>
    </row>
    <row r="17" spans="1:10" s="110" customFormat="1" ht="12" customHeight="1" x14ac:dyDescent="0.2">
      <c r="A17" s="118"/>
      <c r="B17" s="121" t="s">
        <v>110</v>
      </c>
      <c r="C17" s="113">
        <v>19.845936004186353</v>
      </c>
      <c r="D17" s="115">
        <v>25789</v>
      </c>
      <c r="E17" s="114">
        <v>25444</v>
      </c>
      <c r="F17" s="114">
        <v>25135</v>
      </c>
      <c r="G17" s="114">
        <v>24876</v>
      </c>
      <c r="H17" s="140">
        <v>24549</v>
      </c>
      <c r="I17" s="115">
        <v>1240</v>
      </c>
      <c r="J17" s="116">
        <v>5.051122245305308</v>
      </c>
    </row>
    <row r="18" spans="1:10" s="110" customFormat="1" ht="12" customHeight="1" x14ac:dyDescent="0.2">
      <c r="A18" s="120"/>
      <c r="B18" s="121" t="s">
        <v>111</v>
      </c>
      <c r="C18" s="113">
        <v>1.2943838209717884</v>
      </c>
      <c r="D18" s="115">
        <v>1682</v>
      </c>
      <c r="E18" s="114">
        <v>1609</v>
      </c>
      <c r="F18" s="114">
        <v>1558</v>
      </c>
      <c r="G18" s="114">
        <v>1501</v>
      </c>
      <c r="H18" s="140">
        <v>1486</v>
      </c>
      <c r="I18" s="115">
        <v>196</v>
      </c>
      <c r="J18" s="116">
        <v>13.189771197846568</v>
      </c>
    </row>
    <row r="19" spans="1:10" s="110" customFormat="1" ht="12" customHeight="1" x14ac:dyDescent="0.2">
      <c r="A19" s="120"/>
      <c r="B19" s="121" t="s">
        <v>112</v>
      </c>
      <c r="C19" s="113">
        <v>0.39016206732027148</v>
      </c>
      <c r="D19" s="115">
        <v>507</v>
      </c>
      <c r="E19" s="114">
        <v>440</v>
      </c>
      <c r="F19" s="114">
        <v>433</v>
      </c>
      <c r="G19" s="114">
        <v>364</v>
      </c>
      <c r="H19" s="140">
        <v>343</v>
      </c>
      <c r="I19" s="115">
        <v>164</v>
      </c>
      <c r="J19" s="116">
        <v>47.813411078717202</v>
      </c>
    </row>
    <row r="20" spans="1:10" s="110" customFormat="1" ht="12" customHeight="1" x14ac:dyDescent="0.2">
      <c r="A20" s="118" t="s">
        <v>113</v>
      </c>
      <c r="B20" s="119" t="s">
        <v>181</v>
      </c>
      <c r="C20" s="113">
        <v>73.645206470380003</v>
      </c>
      <c r="D20" s="115">
        <v>95699</v>
      </c>
      <c r="E20" s="114">
        <v>95352</v>
      </c>
      <c r="F20" s="114">
        <v>96012</v>
      </c>
      <c r="G20" s="114">
        <v>94942</v>
      </c>
      <c r="H20" s="140">
        <v>95645</v>
      </c>
      <c r="I20" s="115">
        <v>54</v>
      </c>
      <c r="J20" s="116">
        <v>5.6458779863035186E-2</v>
      </c>
    </row>
    <row r="21" spans="1:10" s="110" customFormat="1" ht="12" customHeight="1" x14ac:dyDescent="0.2">
      <c r="A21" s="118"/>
      <c r="B21" s="119" t="s">
        <v>182</v>
      </c>
      <c r="C21" s="113">
        <v>26.354793529619997</v>
      </c>
      <c r="D21" s="115">
        <v>34247</v>
      </c>
      <c r="E21" s="114">
        <v>34053</v>
      </c>
      <c r="F21" s="114">
        <v>33963</v>
      </c>
      <c r="G21" s="114">
        <v>33635</v>
      </c>
      <c r="H21" s="140">
        <v>33831</v>
      </c>
      <c r="I21" s="115">
        <v>416</v>
      </c>
      <c r="J21" s="116">
        <v>1.2296414531051403</v>
      </c>
    </row>
    <row r="22" spans="1:10" s="110" customFormat="1" ht="12" customHeight="1" x14ac:dyDescent="0.2">
      <c r="A22" s="118" t="s">
        <v>113</v>
      </c>
      <c r="B22" s="119" t="s">
        <v>116</v>
      </c>
      <c r="C22" s="113">
        <v>77.207455404552661</v>
      </c>
      <c r="D22" s="115">
        <v>100328</v>
      </c>
      <c r="E22" s="114">
        <v>100329</v>
      </c>
      <c r="F22" s="114">
        <v>100456</v>
      </c>
      <c r="G22" s="114">
        <v>99499</v>
      </c>
      <c r="H22" s="140">
        <v>100675</v>
      </c>
      <c r="I22" s="115">
        <v>-347</v>
      </c>
      <c r="J22" s="116">
        <v>-0.34467345418425627</v>
      </c>
    </row>
    <row r="23" spans="1:10" s="110" customFormat="1" ht="12" customHeight="1" x14ac:dyDescent="0.2">
      <c r="A23" s="118"/>
      <c r="B23" s="119" t="s">
        <v>117</v>
      </c>
      <c r="C23" s="113">
        <v>22.684807535437798</v>
      </c>
      <c r="D23" s="115">
        <v>29478</v>
      </c>
      <c r="E23" s="114">
        <v>28908</v>
      </c>
      <c r="F23" s="114">
        <v>29392</v>
      </c>
      <c r="G23" s="114">
        <v>28934</v>
      </c>
      <c r="H23" s="140">
        <v>28649</v>
      </c>
      <c r="I23" s="115">
        <v>829</v>
      </c>
      <c r="J23" s="116">
        <v>2.8936437571992042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145063</v>
      </c>
      <c r="E64" s="236">
        <v>145390</v>
      </c>
      <c r="F64" s="236">
        <v>145844</v>
      </c>
      <c r="G64" s="236">
        <v>143481</v>
      </c>
      <c r="H64" s="140">
        <v>143438</v>
      </c>
      <c r="I64" s="115">
        <v>1625</v>
      </c>
      <c r="J64" s="116">
        <v>1.1328936544012047</v>
      </c>
    </row>
    <row r="65" spans="1:12" s="110" customFormat="1" ht="12" customHeight="1" x14ac:dyDescent="0.2">
      <c r="A65" s="118" t="s">
        <v>105</v>
      </c>
      <c r="B65" s="119" t="s">
        <v>106</v>
      </c>
      <c r="C65" s="113">
        <v>53.950352605419717</v>
      </c>
      <c r="D65" s="235">
        <v>78262</v>
      </c>
      <c r="E65" s="236">
        <v>78330</v>
      </c>
      <c r="F65" s="236">
        <v>78859</v>
      </c>
      <c r="G65" s="236">
        <v>77526</v>
      </c>
      <c r="H65" s="140">
        <v>77417</v>
      </c>
      <c r="I65" s="115">
        <v>845</v>
      </c>
      <c r="J65" s="116">
        <v>1.0914915328674581</v>
      </c>
    </row>
    <row r="66" spans="1:12" s="110" customFormat="1" ht="12" customHeight="1" x14ac:dyDescent="0.2">
      <c r="A66" s="118"/>
      <c r="B66" s="119" t="s">
        <v>107</v>
      </c>
      <c r="C66" s="113">
        <v>46.049647394580283</v>
      </c>
      <c r="D66" s="235">
        <v>66801</v>
      </c>
      <c r="E66" s="236">
        <v>67060</v>
      </c>
      <c r="F66" s="236">
        <v>66985</v>
      </c>
      <c r="G66" s="236">
        <v>65955</v>
      </c>
      <c r="H66" s="140">
        <v>66021</v>
      </c>
      <c r="I66" s="115">
        <v>780</v>
      </c>
      <c r="J66" s="116">
        <v>1.1814422683691552</v>
      </c>
    </row>
    <row r="67" spans="1:12" s="110" customFormat="1" ht="12" customHeight="1" x14ac:dyDescent="0.2">
      <c r="A67" s="118" t="s">
        <v>105</v>
      </c>
      <c r="B67" s="121" t="s">
        <v>108</v>
      </c>
      <c r="C67" s="113">
        <v>9.204966118169347</v>
      </c>
      <c r="D67" s="235">
        <v>13353</v>
      </c>
      <c r="E67" s="236">
        <v>13796</v>
      </c>
      <c r="F67" s="236">
        <v>14135</v>
      </c>
      <c r="G67" s="236">
        <v>12743</v>
      </c>
      <c r="H67" s="140">
        <v>13334</v>
      </c>
      <c r="I67" s="115">
        <v>19</v>
      </c>
      <c r="J67" s="116">
        <v>0.1424928753562322</v>
      </c>
    </row>
    <row r="68" spans="1:12" s="110" customFormat="1" ht="12" customHeight="1" x14ac:dyDescent="0.2">
      <c r="A68" s="118"/>
      <c r="B68" s="121" t="s">
        <v>109</v>
      </c>
      <c r="C68" s="113">
        <v>69.835864417528938</v>
      </c>
      <c r="D68" s="235">
        <v>101306</v>
      </c>
      <c r="E68" s="236">
        <v>101638</v>
      </c>
      <c r="F68" s="236">
        <v>102061</v>
      </c>
      <c r="G68" s="236">
        <v>101563</v>
      </c>
      <c r="H68" s="140">
        <v>101461</v>
      </c>
      <c r="I68" s="115">
        <v>-155</v>
      </c>
      <c r="J68" s="116">
        <v>-0.15276805866293452</v>
      </c>
    </row>
    <row r="69" spans="1:12" s="110" customFormat="1" ht="12" customHeight="1" x14ac:dyDescent="0.2">
      <c r="A69" s="118"/>
      <c r="B69" s="121" t="s">
        <v>110</v>
      </c>
      <c r="C69" s="113">
        <v>19.699716674824042</v>
      </c>
      <c r="D69" s="235">
        <v>28577</v>
      </c>
      <c r="E69" s="236">
        <v>28204</v>
      </c>
      <c r="F69" s="236">
        <v>27932</v>
      </c>
      <c r="G69" s="236">
        <v>27526</v>
      </c>
      <c r="H69" s="140">
        <v>27052</v>
      </c>
      <c r="I69" s="115">
        <v>1525</v>
      </c>
      <c r="J69" s="116">
        <v>5.6372911429838828</v>
      </c>
    </row>
    <row r="70" spans="1:12" s="110" customFormat="1" ht="12" customHeight="1" x14ac:dyDescent="0.2">
      <c r="A70" s="120"/>
      <c r="B70" s="121" t="s">
        <v>111</v>
      </c>
      <c r="C70" s="113">
        <v>1.2594527894776752</v>
      </c>
      <c r="D70" s="235">
        <v>1827</v>
      </c>
      <c r="E70" s="236">
        <v>1752</v>
      </c>
      <c r="F70" s="236">
        <v>1716</v>
      </c>
      <c r="G70" s="236">
        <v>1649</v>
      </c>
      <c r="H70" s="140">
        <v>1591</v>
      </c>
      <c r="I70" s="115">
        <v>236</v>
      </c>
      <c r="J70" s="116">
        <v>14.833438089252043</v>
      </c>
    </row>
    <row r="71" spans="1:12" s="110" customFormat="1" ht="12" customHeight="1" x14ac:dyDescent="0.2">
      <c r="A71" s="120"/>
      <c r="B71" s="121" t="s">
        <v>112</v>
      </c>
      <c r="C71" s="113">
        <v>0.37363076732178435</v>
      </c>
      <c r="D71" s="235">
        <v>542</v>
      </c>
      <c r="E71" s="236">
        <v>488</v>
      </c>
      <c r="F71" s="236">
        <v>485</v>
      </c>
      <c r="G71" s="236">
        <v>424</v>
      </c>
      <c r="H71" s="140">
        <v>404</v>
      </c>
      <c r="I71" s="115">
        <v>138</v>
      </c>
      <c r="J71" s="116">
        <v>34.158415841584159</v>
      </c>
    </row>
    <row r="72" spans="1:12" s="110" customFormat="1" ht="12" customHeight="1" x14ac:dyDescent="0.2">
      <c r="A72" s="118" t="s">
        <v>113</v>
      </c>
      <c r="B72" s="119" t="s">
        <v>181</v>
      </c>
      <c r="C72" s="113">
        <v>71.684026940019166</v>
      </c>
      <c r="D72" s="235">
        <v>103987</v>
      </c>
      <c r="E72" s="236">
        <v>104280</v>
      </c>
      <c r="F72" s="236">
        <v>105040</v>
      </c>
      <c r="G72" s="236">
        <v>103235</v>
      </c>
      <c r="H72" s="140">
        <v>103373</v>
      </c>
      <c r="I72" s="115">
        <v>614</v>
      </c>
      <c r="J72" s="116">
        <v>0.5939655422595842</v>
      </c>
    </row>
    <row r="73" spans="1:12" s="110" customFormat="1" ht="12" customHeight="1" x14ac:dyDescent="0.2">
      <c r="A73" s="118"/>
      <c r="B73" s="119" t="s">
        <v>182</v>
      </c>
      <c r="C73" s="113">
        <v>28.315973059980834</v>
      </c>
      <c r="D73" s="115">
        <v>41076</v>
      </c>
      <c r="E73" s="114">
        <v>41110</v>
      </c>
      <c r="F73" s="114">
        <v>40804</v>
      </c>
      <c r="G73" s="114">
        <v>40246</v>
      </c>
      <c r="H73" s="140">
        <v>40065</v>
      </c>
      <c r="I73" s="115">
        <v>1011</v>
      </c>
      <c r="J73" s="116">
        <v>2.5233994758517411</v>
      </c>
    </row>
    <row r="74" spans="1:12" s="110" customFormat="1" ht="12" customHeight="1" x14ac:dyDescent="0.2">
      <c r="A74" s="118" t="s">
        <v>113</v>
      </c>
      <c r="B74" s="119" t="s">
        <v>116</v>
      </c>
      <c r="C74" s="113">
        <v>78.986371438616331</v>
      </c>
      <c r="D74" s="115">
        <v>114580</v>
      </c>
      <c r="E74" s="114">
        <v>115197</v>
      </c>
      <c r="F74" s="114">
        <v>115555</v>
      </c>
      <c r="G74" s="114">
        <v>113741</v>
      </c>
      <c r="H74" s="140">
        <v>114130</v>
      </c>
      <c r="I74" s="115">
        <v>450</v>
      </c>
      <c r="J74" s="116">
        <v>0.39428721633225272</v>
      </c>
    </row>
    <row r="75" spans="1:12" s="110" customFormat="1" ht="12" customHeight="1" x14ac:dyDescent="0.2">
      <c r="A75" s="142"/>
      <c r="B75" s="124" t="s">
        <v>117</v>
      </c>
      <c r="C75" s="125">
        <v>20.923322970019921</v>
      </c>
      <c r="D75" s="143">
        <v>30352</v>
      </c>
      <c r="E75" s="144">
        <v>30068</v>
      </c>
      <c r="F75" s="144">
        <v>30168</v>
      </c>
      <c r="G75" s="144">
        <v>29607</v>
      </c>
      <c r="H75" s="145">
        <v>29166</v>
      </c>
      <c r="I75" s="143">
        <v>1186</v>
      </c>
      <c r="J75" s="146">
        <v>4.0663786600836591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129946</v>
      </c>
      <c r="G11" s="114">
        <v>129405</v>
      </c>
      <c r="H11" s="114">
        <v>129975</v>
      </c>
      <c r="I11" s="114">
        <v>128577</v>
      </c>
      <c r="J11" s="140">
        <v>129476</v>
      </c>
      <c r="K11" s="114">
        <v>470</v>
      </c>
      <c r="L11" s="116">
        <v>0.36300163736908769</v>
      </c>
    </row>
    <row r="12" spans="1:17" s="110" customFormat="1" ht="24.95" customHeight="1" x14ac:dyDescent="0.2">
      <c r="A12" s="604" t="s">
        <v>185</v>
      </c>
      <c r="B12" s="605"/>
      <c r="C12" s="605"/>
      <c r="D12" s="606"/>
      <c r="E12" s="113">
        <v>57.955612331276072</v>
      </c>
      <c r="F12" s="115">
        <v>75311</v>
      </c>
      <c r="G12" s="114">
        <v>74797</v>
      </c>
      <c r="H12" s="114">
        <v>75421</v>
      </c>
      <c r="I12" s="114">
        <v>74782</v>
      </c>
      <c r="J12" s="140">
        <v>74967</v>
      </c>
      <c r="K12" s="114">
        <v>344</v>
      </c>
      <c r="L12" s="116">
        <v>0.45886856883695493</v>
      </c>
    </row>
    <row r="13" spans="1:17" s="110" customFormat="1" ht="15" customHeight="1" x14ac:dyDescent="0.2">
      <c r="A13" s="120"/>
      <c r="B13" s="612" t="s">
        <v>107</v>
      </c>
      <c r="C13" s="612"/>
      <c r="E13" s="113">
        <v>42.044387668723928</v>
      </c>
      <c r="F13" s="115">
        <v>54635</v>
      </c>
      <c r="G13" s="114">
        <v>54608</v>
      </c>
      <c r="H13" s="114">
        <v>54554</v>
      </c>
      <c r="I13" s="114">
        <v>53795</v>
      </c>
      <c r="J13" s="140">
        <v>54509</v>
      </c>
      <c r="K13" s="114">
        <v>126</v>
      </c>
      <c r="L13" s="116">
        <v>0.23115448824964685</v>
      </c>
    </row>
    <row r="14" spans="1:17" s="110" customFormat="1" ht="24.95" customHeight="1" x14ac:dyDescent="0.2">
      <c r="A14" s="604" t="s">
        <v>186</v>
      </c>
      <c r="B14" s="605"/>
      <c r="C14" s="605"/>
      <c r="D14" s="606"/>
      <c r="E14" s="113">
        <v>8.2572760993027874</v>
      </c>
      <c r="F14" s="115">
        <v>10730</v>
      </c>
      <c r="G14" s="114">
        <v>10897</v>
      </c>
      <c r="H14" s="114">
        <v>11337</v>
      </c>
      <c r="I14" s="114">
        <v>10241</v>
      </c>
      <c r="J14" s="140">
        <v>10779</v>
      </c>
      <c r="K14" s="114">
        <v>-49</v>
      </c>
      <c r="L14" s="116">
        <v>-0.45458762408386677</v>
      </c>
    </row>
    <row r="15" spans="1:17" s="110" customFormat="1" ht="15" customHeight="1" x14ac:dyDescent="0.2">
      <c r="A15" s="120"/>
      <c r="B15" s="119"/>
      <c r="C15" s="258" t="s">
        <v>106</v>
      </c>
      <c r="E15" s="113">
        <v>60.624417520969246</v>
      </c>
      <c r="F15" s="115">
        <v>6505</v>
      </c>
      <c r="G15" s="114">
        <v>6599</v>
      </c>
      <c r="H15" s="114">
        <v>6884</v>
      </c>
      <c r="I15" s="114">
        <v>6155</v>
      </c>
      <c r="J15" s="140">
        <v>6432</v>
      </c>
      <c r="K15" s="114">
        <v>73</v>
      </c>
      <c r="L15" s="116">
        <v>1.1349502487562189</v>
      </c>
    </row>
    <row r="16" spans="1:17" s="110" customFormat="1" ht="15" customHeight="1" x14ac:dyDescent="0.2">
      <c r="A16" s="120"/>
      <c r="B16" s="119"/>
      <c r="C16" s="258" t="s">
        <v>107</v>
      </c>
      <c r="E16" s="113">
        <v>39.375582479030754</v>
      </c>
      <c r="F16" s="115">
        <v>4225</v>
      </c>
      <c r="G16" s="114">
        <v>4298</v>
      </c>
      <c r="H16" s="114">
        <v>4453</v>
      </c>
      <c r="I16" s="114">
        <v>4086</v>
      </c>
      <c r="J16" s="140">
        <v>4347</v>
      </c>
      <c r="K16" s="114">
        <v>-122</v>
      </c>
      <c r="L16" s="116">
        <v>-2.8065332413158499</v>
      </c>
    </row>
    <row r="17" spans="1:12" s="110" customFormat="1" ht="15" customHeight="1" x14ac:dyDescent="0.2">
      <c r="A17" s="120"/>
      <c r="B17" s="121" t="s">
        <v>109</v>
      </c>
      <c r="C17" s="258"/>
      <c r="E17" s="113">
        <v>70.60240407553907</v>
      </c>
      <c r="F17" s="115">
        <v>91745</v>
      </c>
      <c r="G17" s="114">
        <v>91455</v>
      </c>
      <c r="H17" s="114">
        <v>91945</v>
      </c>
      <c r="I17" s="114">
        <v>91959</v>
      </c>
      <c r="J17" s="140">
        <v>92662</v>
      </c>
      <c r="K17" s="114">
        <v>-917</v>
      </c>
      <c r="L17" s="116">
        <v>-0.98961818221061493</v>
      </c>
    </row>
    <row r="18" spans="1:12" s="110" customFormat="1" ht="15" customHeight="1" x14ac:dyDescent="0.2">
      <c r="A18" s="120"/>
      <c r="B18" s="119"/>
      <c r="C18" s="258" t="s">
        <v>106</v>
      </c>
      <c r="E18" s="113">
        <v>57.691427325739824</v>
      </c>
      <c r="F18" s="115">
        <v>52929</v>
      </c>
      <c r="G18" s="114">
        <v>52576</v>
      </c>
      <c r="H18" s="114">
        <v>53075</v>
      </c>
      <c r="I18" s="114">
        <v>53347</v>
      </c>
      <c r="J18" s="140">
        <v>53515</v>
      </c>
      <c r="K18" s="114">
        <v>-586</v>
      </c>
      <c r="L18" s="116">
        <v>-1.0950200878258431</v>
      </c>
    </row>
    <row r="19" spans="1:12" s="110" customFormat="1" ht="15" customHeight="1" x14ac:dyDescent="0.2">
      <c r="A19" s="120"/>
      <c r="B19" s="119"/>
      <c r="C19" s="258" t="s">
        <v>107</v>
      </c>
      <c r="E19" s="113">
        <v>42.308572674260176</v>
      </c>
      <c r="F19" s="115">
        <v>38816</v>
      </c>
      <c r="G19" s="114">
        <v>38879</v>
      </c>
      <c r="H19" s="114">
        <v>38870</v>
      </c>
      <c r="I19" s="114">
        <v>38612</v>
      </c>
      <c r="J19" s="140">
        <v>39147</v>
      </c>
      <c r="K19" s="114">
        <v>-331</v>
      </c>
      <c r="L19" s="116">
        <v>-0.84553094745446655</v>
      </c>
    </row>
    <row r="20" spans="1:12" s="110" customFormat="1" ht="15" customHeight="1" x14ac:dyDescent="0.2">
      <c r="A20" s="120"/>
      <c r="B20" s="121" t="s">
        <v>110</v>
      </c>
      <c r="C20" s="258"/>
      <c r="E20" s="113">
        <v>19.845936004186353</v>
      </c>
      <c r="F20" s="115">
        <v>25789</v>
      </c>
      <c r="G20" s="114">
        <v>25444</v>
      </c>
      <c r="H20" s="114">
        <v>25135</v>
      </c>
      <c r="I20" s="114">
        <v>24876</v>
      </c>
      <c r="J20" s="140">
        <v>24549</v>
      </c>
      <c r="K20" s="114">
        <v>1240</v>
      </c>
      <c r="L20" s="116">
        <v>5.051122245305308</v>
      </c>
    </row>
    <row r="21" spans="1:12" s="110" customFormat="1" ht="15" customHeight="1" x14ac:dyDescent="0.2">
      <c r="A21" s="120"/>
      <c r="B21" s="119"/>
      <c r="C21" s="258" t="s">
        <v>106</v>
      </c>
      <c r="E21" s="113">
        <v>57.578812672069489</v>
      </c>
      <c r="F21" s="115">
        <v>14849</v>
      </c>
      <c r="G21" s="114">
        <v>14638</v>
      </c>
      <c r="H21" s="114">
        <v>14484</v>
      </c>
      <c r="I21" s="114">
        <v>14330</v>
      </c>
      <c r="J21" s="140">
        <v>14088</v>
      </c>
      <c r="K21" s="114">
        <v>761</v>
      </c>
      <c r="L21" s="116">
        <v>5.4017603634298696</v>
      </c>
    </row>
    <row r="22" spans="1:12" s="110" customFormat="1" ht="15" customHeight="1" x14ac:dyDescent="0.2">
      <c r="A22" s="120"/>
      <c r="B22" s="119"/>
      <c r="C22" s="258" t="s">
        <v>107</v>
      </c>
      <c r="E22" s="113">
        <v>42.421187327930511</v>
      </c>
      <c r="F22" s="115">
        <v>10940</v>
      </c>
      <c r="G22" s="114">
        <v>10806</v>
      </c>
      <c r="H22" s="114">
        <v>10651</v>
      </c>
      <c r="I22" s="114">
        <v>10546</v>
      </c>
      <c r="J22" s="140">
        <v>10461</v>
      </c>
      <c r="K22" s="114">
        <v>479</v>
      </c>
      <c r="L22" s="116">
        <v>4.5789121498900682</v>
      </c>
    </row>
    <row r="23" spans="1:12" s="110" customFormat="1" ht="15" customHeight="1" x14ac:dyDescent="0.2">
      <c r="A23" s="120"/>
      <c r="B23" s="121" t="s">
        <v>111</v>
      </c>
      <c r="C23" s="258"/>
      <c r="E23" s="113">
        <v>1.2943838209717884</v>
      </c>
      <c r="F23" s="115">
        <v>1682</v>
      </c>
      <c r="G23" s="114">
        <v>1609</v>
      </c>
      <c r="H23" s="114">
        <v>1558</v>
      </c>
      <c r="I23" s="114">
        <v>1501</v>
      </c>
      <c r="J23" s="140">
        <v>1486</v>
      </c>
      <c r="K23" s="114">
        <v>196</v>
      </c>
      <c r="L23" s="116">
        <v>13.189771197846568</v>
      </c>
    </row>
    <row r="24" spans="1:12" s="110" customFormat="1" ht="15" customHeight="1" x14ac:dyDescent="0.2">
      <c r="A24" s="120"/>
      <c r="B24" s="119"/>
      <c r="C24" s="258" t="s">
        <v>106</v>
      </c>
      <c r="E24" s="113">
        <v>61.117717003567179</v>
      </c>
      <c r="F24" s="115">
        <v>1028</v>
      </c>
      <c r="G24" s="114">
        <v>984</v>
      </c>
      <c r="H24" s="114">
        <v>978</v>
      </c>
      <c r="I24" s="114">
        <v>950</v>
      </c>
      <c r="J24" s="140">
        <v>932</v>
      </c>
      <c r="K24" s="114">
        <v>96</v>
      </c>
      <c r="L24" s="116">
        <v>10.300429184549357</v>
      </c>
    </row>
    <row r="25" spans="1:12" s="110" customFormat="1" ht="15" customHeight="1" x14ac:dyDescent="0.2">
      <c r="A25" s="120"/>
      <c r="B25" s="119"/>
      <c r="C25" s="258" t="s">
        <v>107</v>
      </c>
      <c r="E25" s="113">
        <v>38.882282996432821</v>
      </c>
      <c r="F25" s="115">
        <v>654</v>
      </c>
      <c r="G25" s="114">
        <v>625</v>
      </c>
      <c r="H25" s="114">
        <v>580</v>
      </c>
      <c r="I25" s="114">
        <v>551</v>
      </c>
      <c r="J25" s="140">
        <v>554</v>
      </c>
      <c r="K25" s="114">
        <v>100</v>
      </c>
      <c r="L25" s="116">
        <v>18.050541516245488</v>
      </c>
    </row>
    <row r="26" spans="1:12" s="110" customFormat="1" ht="15" customHeight="1" x14ac:dyDescent="0.2">
      <c r="A26" s="120"/>
      <c r="C26" s="121" t="s">
        <v>187</v>
      </c>
      <c r="D26" s="110" t="s">
        <v>188</v>
      </c>
      <c r="E26" s="113">
        <v>0.39016206732027148</v>
      </c>
      <c r="F26" s="115">
        <v>507</v>
      </c>
      <c r="G26" s="114">
        <v>440</v>
      </c>
      <c r="H26" s="114">
        <v>433</v>
      </c>
      <c r="I26" s="114">
        <v>364</v>
      </c>
      <c r="J26" s="140">
        <v>343</v>
      </c>
      <c r="K26" s="114">
        <v>164</v>
      </c>
      <c r="L26" s="116">
        <v>47.813411078717202</v>
      </c>
    </row>
    <row r="27" spans="1:12" s="110" customFormat="1" ht="15" customHeight="1" x14ac:dyDescent="0.2">
      <c r="A27" s="120"/>
      <c r="B27" s="119"/>
      <c r="D27" s="259" t="s">
        <v>106</v>
      </c>
      <c r="E27" s="113">
        <v>54.437869822485204</v>
      </c>
      <c r="F27" s="115">
        <v>276</v>
      </c>
      <c r="G27" s="114">
        <v>233</v>
      </c>
      <c r="H27" s="114">
        <v>260</v>
      </c>
      <c r="I27" s="114">
        <v>226</v>
      </c>
      <c r="J27" s="140">
        <v>223</v>
      </c>
      <c r="K27" s="114">
        <v>53</v>
      </c>
      <c r="L27" s="116">
        <v>23.766816143497756</v>
      </c>
    </row>
    <row r="28" spans="1:12" s="110" customFormat="1" ht="15" customHeight="1" x14ac:dyDescent="0.2">
      <c r="A28" s="120"/>
      <c r="B28" s="119"/>
      <c r="D28" s="259" t="s">
        <v>107</v>
      </c>
      <c r="E28" s="113">
        <v>45.562130177514796</v>
      </c>
      <c r="F28" s="115">
        <v>231</v>
      </c>
      <c r="G28" s="114">
        <v>207</v>
      </c>
      <c r="H28" s="114">
        <v>173</v>
      </c>
      <c r="I28" s="114">
        <v>138</v>
      </c>
      <c r="J28" s="140">
        <v>120</v>
      </c>
      <c r="K28" s="114">
        <v>111</v>
      </c>
      <c r="L28" s="116">
        <v>92.5</v>
      </c>
    </row>
    <row r="29" spans="1:12" s="110" customFormat="1" ht="24.95" customHeight="1" x14ac:dyDescent="0.2">
      <c r="A29" s="604" t="s">
        <v>189</v>
      </c>
      <c r="B29" s="605"/>
      <c r="C29" s="605"/>
      <c r="D29" s="606"/>
      <c r="E29" s="113">
        <v>77.207455404552661</v>
      </c>
      <c r="F29" s="115">
        <v>100328</v>
      </c>
      <c r="G29" s="114">
        <v>100329</v>
      </c>
      <c r="H29" s="114">
        <v>100456</v>
      </c>
      <c r="I29" s="114">
        <v>99499</v>
      </c>
      <c r="J29" s="140">
        <v>100675</v>
      </c>
      <c r="K29" s="114">
        <v>-347</v>
      </c>
      <c r="L29" s="116">
        <v>-0.34467345418425627</v>
      </c>
    </row>
    <row r="30" spans="1:12" s="110" customFormat="1" ht="15" customHeight="1" x14ac:dyDescent="0.2">
      <c r="A30" s="120"/>
      <c r="B30" s="119"/>
      <c r="C30" s="258" t="s">
        <v>106</v>
      </c>
      <c r="E30" s="113">
        <v>56.067099912287695</v>
      </c>
      <c r="F30" s="115">
        <v>56251</v>
      </c>
      <c r="G30" s="114">
        <v>56168</v>
      </c>
      <c r="H30" s="114">
        <v>56311</v>
      </c>
      <c r="I30" s="114">
        <v>55954</v>
      </c>
      <c r="J30" s="140">
        <v>56376</v>
      </c>
      <c r="K30" s="114">
        <v>-125</v>
      </c>
      <c r="L30" s="116">
        <v>-0.22172555697459911</v>
      </c>
    </row>
    <row r="31" spans="1:12" s="110" customFormat="1" ht="15" customHeight="1" x14ac:dyDescent="0.2">
      <c r="A31" s="120"/>
      <c r="B31" s="119"/>
      <c r="C31" s="258" t="s">
        <v>107</v>
      </c>
      <c r="E31" s="113">
        <v>43.932900087712305</v>
      </c>
      <c r="F31" s="115">
        <v>44077</v>
      </c>
      <c r="G31" s="114">
        <v>44161</v>
      </c>
      <c r="H31" s="114">
        <v>44145</v>
      </c>
      <c r="I31" s="114">
        <v>43545</v>
      </c>
      <c r="J31" s="140">
        <v>44299</v>
      </c>
      <c r="K31" s="114">
        <v>-222</v>
      </c>
      <c r="L31" s="116">
        <v>-0.50113998058646925</v>
      </c>
    </row>
    <row r="32" spans="1:12" s="110" customFormat="1" ht="15" customHeight="1" x14ac:dyDescent="0.2">
      <c r="A32" s="120"/>
      <c r="B32" s="119" t="s">
        <v>117</v>
      </c>
      <c r="C32" s="258"/>
      <c r="E32" s="113">
        <v>22.684807535437798</v>
      </c>
      <c r="F32" s="115">
        <v>29478</v>
      </c>
      <c r="G32" s="114">
        <v>28908</v>
      </c>
      <c r="H32" s="114">
        <v>29392</v>
      </c>
      <c r="I32" s="114">
        <v>28934</v>
      </c>
      <c r="J32" s="140">
        <v>28649</v>
      </c>
      <c r="K32" s="114">
        <v>829</v>
      </c>
      <c r="L32" s="116">
        <v>2.8936437571992042</v>
      </c>
    </row>
    <row r="33" spans="1:12" s="110" customFormat="1" ht="15" customHeight="1" x14ac:dyDescent="0.2">
      <c r="A33" s="120"/>
      <c r="B33" s="119"/>
      <c r="C33" s="258" t="s">
        <v>106</v>
      </c>
      <c r="E33" s="113">
        <v>64.319153266843074</v>
      </c>
      <c r="F33" s="115">
        <v>18960</v>
      </c>
      <c r="G33" s="114">
        <v>18509</v>
      </c>
      <c r="H33" s="114">
        <v>19017</v>
      </c>
      <c r="I33" s="114">
        <v>18724</v>
      </c>
      <c r="J33" s="140">
        <v>18483</v>
      </c>
      <c r="K33" s="114">
        <v>477</v>
      </c>
      <c r="L33" s="116">
        <v>2.580749878266515</v>
      </c>
    </row>
    <row r="34" spans="1:12" s="110" customFormat="1" ht="15" customHeight="1" x14ac:dyDescent="0.2">
      <c r="A34" s="120"/>
      <c r="B34" s="119"/>
      <c r="C34" s="258" t="s">
        <v>107</v>
      </c>
      <c r="E34" s="113">
        <v>35.680846733156933</v>
      </c>
      <c r="F34" s="115">
        <v>10518</v>
      </c>
      <c r="G34" s="114">
        <v>10399</v>
      </c>
      <c r="H34" s="114">
        <v>10375</v>
      </c>
      <c r="I34" s="114">
        <v>10210</v>
      </c>
      <c r="J34" s="140">
        <v>10166</v>
      </c>
      <c r="K34" s="114">
        <v>352</v>
      </c>
      <c r="L34" s="116">
        <v>3.4625221325988589</v>
      </c>
    </row>
    <row r="35" spans="1:12" s="110" customFormat="1" ht="24.95" customHeight="1" x14ac:dyDescent="0.2">
      <c r="A35" s="604" t="s">
        <v>190</v>
      </c>
      <c r="B35" s="605"/>
      <c r="C35" s="605"/>
      <c r="D35" s="606"/>
      <c r="E35" s="113">
        <v>73.645206470380003</v>
      </c>
      <c r="F35" s="115">
        <v>95699</v>
      </c>
      <c r="G35" s="114">
        <v>95352</v>
      </c>
      <c r="H35" s="114">
        <v>96012</v>
      </c>
      <c r="I35" s="114">
        <v>94942</v>
      </c>
      <c r="J35" s="140">
        <v>95645</v>
      </c>
      <c r="K35" s="114">
        <v>54</v>
      </c>
      <c r="L35" s="116">
        <v>5.6458779863035186E-2</v>
      </c>
    </row>
    <row r="36" spans="1:12" s="110" customFormat="1" ht="15" customHeight="1" x14ac:dyDescent="0.2">
      <c r="A36" s="120"/>
      <c r="B36" s="119"/>
      <c r="C36" s="258" t="s">
        <v>106</v>
      </c>
      <c r="E36" s="113">
        <v>69.11461979749005</v>
      </c>
      <c r="F36" s="115">
        <v>66142</v>
      </c>
      <c r="G36" s="114">
        <v>65761</v>
      </c>
      <c r="H36" s="114">
        <v>66219</v>
      </c>
      <c r="I36" s="114">
        <v>65620</v>
      </c>
      <c r="J36" s="140">
        <v>65842</v>
      </c>
      <c r="K36" s="114">
        <v>300</v>
      </c>
      <c r="L36" s="116">
        <v>0.4556362200419185</v>
      </c>
    </row>
    <row r="37" spans="1:12" s="110" customFormat="1" ht="15" customHeight="1" x14ac:dyDescent="0.2">
      <c r="A37" s="120"/>
      <c r="B37" s="119"/>
      <c r="C37" s="258" t="s">
        <v>107</v>
      </c>
      <c r="E37" s="113">
        <v>30.885380202509953</v>
      </c>
      <c r="F37" s="115">
        <v>29557</v>
      </c>
      <c r="G37" s="114">
        <v>29591</v>
      </c>
      <c r="H37" s="114">
        <v>29793</v>
      </c>
      <c r="I37" s="114">
        <v>29322</v>
      </c>
      <c r="J37" s="140">
        <v>29803</v>
      </c>
      <c r="K37" s="114">
        <v>-246</v>
      </c>
      <c r="L37" s="116">
        <v>-0.82542025970539878</v>
      </c>
    </row>
    <row r="38" spans="1:12" s="110" customFormat="1" ht="15" customHeight="1" x14ac:dyDescent="0.2">
      <c r="A38" s="120"/>
      <c r="B38" s="119" t="s">
        <v>182</v>
      </c>
      <c r="C38" s="258"/>
      <c r="E38" s="113">
        <v>26.354793529619997</v>
      </c>
      <c r="F38" s="115">
        <v>34247</v>
      </c>
      <c r="G38" s="114">
        <v>34053</v>
      </c>
      <c r="H38" s="114">
        <v>33963</v>
      </c>
      <c r="I38" s="114">
        <v>33635</v>
      </c>
      <c r="J38" s="140">
        <v>33831</v>
      </c>
      <c r="K38" s="114">
        <v>416</v>
      </c>
      <c r="L38" s="116">
        <v>1.2296414531051403</v>
      </c>
    </row>
    <row r="39" spans="1:12" s="110" customFormat="1" ht="15" customHeight="1" x14ac:dyDescent="0.2">
      <c r="A39" s="120"/>
      <c r="B39" s="119"/>
      <c r="C39" s="258" t="s">
        <v>106</v>
      </c>
      <c r="E39" s="113">
        <v>26.77314801296464</v>
      </c>
      <c r="F39" s="115">
        <v>9169</v>
      </c>
      <c r="G39" s="114">
        <v>9036</v>
      </c>
      <c r="H39" s="114">
        <v>9202</v>
      </c>
      <c r="I39" s="114">
        <v>9162</v>
      </c>
      <c r="J39" s="140">
        <v>9125</v>
      </c>
      <c r="K39" s="114">
        <v>44</v>
      </c>
      <c r="L39" s="116">
        <v>0.48219178082191783</v>
      </c>
    </row>
    <row r="40" spans="1:12" s="110" customFormat="1" ht="15" customHeight="1" x14ac:dyDescent="0.2">
      <c r="A40" s="120"/>
      <c r="B40" s="119"/>
      <c r="C40" s="258" t="s">
        <v>107</v>
      </c>
      <c r="E40" s="113">
        <v>73.22685198703536</v>
      </c>
      <c r="F40" s="115">
        <v>25078</v>
      </c>
      <c r="G40" s="114">
        <v>25017</v>
      </c>
      <c r="H40" s="114">
        <v>24761</v>
      </c>
      <c r="I40" s="114">
        <v>24473</v>
      </c>
      <c r="J40" s="140">
        <v>24706</v>
      </c>
      <c r="K40" s="114">
        <v>372</v>
      </c>
      <c r="L40" s="116">
        <v>1.5057071156804016</v>
      </c>
    </row>
    <row r="41" spans="1:12" s="110" customFormat="1" ht="24.75" customHeight="1" x14ac:dyDescent="0.2">
      <c r="A41" s="604" t="s">
        <v>518</v>
      </c>
      <c r="B41" s="605"/>
      <c r="C41" s="605"/>
      <c r="D41" s="606"/>
      <c r="E41" s="113">
        <v>3.4560509750203932</v>
      </c>
      <c r="F41" s="115">
        <v>4491</v>
      </c>
      <c r="G41" s="114">
        <v>4920</v>
      </c>
      <c r="H41" s="114">
        <v>5021</v>
      </c>
      <c r="I41" s="114">
        <v>3792</v>
      </c>
      <c r="J41" s="140">
        <v>4363</v>
      </c>
      <c r="K41" s="114">
        <v>128</v>
      </c>
      <c r="L41" s="116">
        <v>2.9337611735044695</v>
      </c>
    </row>
    <row r="42" spans="1:12" s="110" customFormat="1" ht="15" customHeight="1" x14ac:dyDescent="0.2">
      <c r="A42" s="120"/>
      <c r="B42" s="119"/>
      <c r="C42" s="258" t="s">
        <v>106</v>
      </c>
      <c r="E42" s="113">
        <v>62.814517924738368</v>
      </c>
      <c r="F42" s="115">
        <v>2821</v>
      </c>
      <c r="G42" s="114">
        <v>3124</v>
      </c>
      <c r="H42" s="114">
        <v>3202</v>
      </c>
      <c r="I42" s="114">
        <v>2405</v>
      </c>
      <c r="J42" s="140">
        <v>2739</v>
      </c>
      <c r="K42" s="114">
        <v>82</v>
      </c>
      <c r="L42" s="116">
        <v>2.9937933552391383</v>
      </c>
    </row>
    <row r="43" spans="1:12" s="110" customFormat="1" ht="15" customHeight="1" x14ac:dyDescent="0.2">
      <c r="A43" s="123"/>
      <c r="B43" s="124"/>
      <c r="C43" s="260" t="s">
        <v>107</v>
      </c>
      <c r="D43" s="261"/>
      <c r="E43" s="125">
        <v>37.185482075261632</v>
      </c>
      <c r="F43" s="143">
        <v>1670</v>
      </c>
      <c r="G43" s="144">
        <v>1796</v>
      </c>
      <c r="H43" s="144">
        <v>1819</v>
      </c>
      <c r="I43" s="144">
        <v>1387</v>
      </c>
      <c r="J43" s="145">
        <v>1624</v>
      </c>
      <c r="K43" s="144">
        <v>46</v>
      </c>
      <c r="L43" s="146">
        <v>2.8325123152709359</v>
      </c>
    </row>
    <row r="44" spans="1:12" s="110" customFormat="1" ht="45.75" customHeight="1" x14ac:dyDescent="0.2">
      <c r="A44" s="604" t="s">
        <v>191</v>
      </c>
      <c r="B44" s="605"/>
      <c r="C44" s="605"/>
      <c r="D44" s="606"/>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519</v>
      </c>
      <c r="B47" s="607"/>
      <c r="C47" s="607"/>
      <c r="D47" s="608"/>
      <c r="E47" s="113">
        <v>0.19700490973173473</v>
      </c>
      <c r="F47" s="115">
        <v>256</v>
      </c>
      <c r="G47" s="114">
        <v>267</v>
      </c>
      <c r="H47" s="114">
        <v>265</v>
      </c>
      <c r="I47" s="114">
        <v>251</v>
      </c>
      <c r="J47" s="140">
        <v>273</v>
      </c>
      <c r="K47" s="114">
        <v>-17</v>
      </c>
      <c r="L47" s="116">
        <v>-6.2271062271062272</v>
      </c>
    </row>
    <row r="48" spans="1:12" s="110" customFormat="1" ht="15" customHeight="1" x14ac:dyDescent="0.2">
      <c r="A48" s="120"/>
      <c r="B48" s="119"/>
      <c r="C48" s="258" t="s">
        <v>106</v>
      </c>
      <c r="E48" s="113">
        <v>44.921875</v>
      </c>
      <c r="F48" s="115">
        <v>115</v>
      </c>
      <c r="G48" s="114">
        <v>119</v>
      </c>
      <c r="H48" s="114">
        <v>131</v>
      </c>
      <c r="I48" s="114">
        <v>114</v>
      </c>
      <c r="J48" s="140">
        <v>125</v>
      </c>
      <c r="K48" s="114">
        <v>-10</v>
      </c>
      <c r="L48" s="116">
        <v>-8</v>
      </c>
    </row>
    <row r="49" spans="1:12" s="110" customFormat="1" ht="15" customHeight="1" x14ac:dyDescent="0.2">
      <c r="A49" s="123"/>
      <c r="B49" s="124"/>
      <c r="C49" s="260" t="s">
        <v>107</v>
      </c>
      <c r="D49" s="261"/>
      <c r="E49" s="125">
        <v>55.078125</v>
      </c>
      <c r="F49" s="143">
        <v>141</v>
      </c>
      <c r="G49" s="144">
        <v>148</v>
      </c>
      <c r="H49" s="144">
        <v>134</v>
      </c>
      <c r="I49" s="144">
        <v>137</v>
      </c>
      <c r="J49" s="145">
        <v>148</v>
      </c>
      <c r="K49" s="144">
        <v>-7</v>
      </c>
      <c r="L49" s="146">
        <v>-4.7297297297297298</v>
      </c>
    </row>
    <row r="50" spans="1:12" s="110" customFormat="1" ht="24.95" customHeight="1" x14ac:dyDescent="0.2">
      <c r="A50" s="609" t="s">
        <v>192</v>
      </c>
      <c r="B50" s="610"/>
      <c r="C50" s="610"/>
      <c r="D50" s="611"/>
      <c r="E50" s="262">
        <v>13.594877872346975</v>
      </c>
      <c r="F50" s="263">
        <v>17666</v>
      </c>
      <c r="G50" s="264">
        <v>17925</v>
      </c>
      <c r="H50" s="264">
        <v>18204</v>
      </c>
      <c r="I50" s="264">
        <v>17190</v>
      </c>
      <c r="J50" s="265">
        <v>17305</v>
      </c>
      <c r="K50" s="263">
        <v>361</v>
      </c>
      <c r="L50" s="266">
        <v>2.0861022825772899</v>
      </c>
    </row>
    <row r="51" spans="1:12" s="110" customFormat="1" ht="15" customHeight="1" x14ac:dyDescent="0.2">
      <c r="A51" s="120"/>
      <c r="B51" s="119"/>
      <c r="C51" s="258" t="s">
        <v>106</v>
      </c>
      <c r="E51" s="113">
        <v>62.023095211140046</v>
      </c>
      <c r="F51" s="115">
        <v>10957</v>
      </c>
      <c r="G51" s="114">
        <v>11121</v>
      </c>
      <c r="H51" s="114">
        <v>11313</v>
      </c>
      <c r="I51" s="114">
        <v>10564</v>
      </c>
      <c r="J51" s="140">
        <v>10540</v>
      </c>
      <c r="K51" s="114">
        <v>417</v>
      </c>
      <c r="L51" s="116">
        <v>3.9563567362428844</v>
      </c>
    </row>
    <row r="52" spans="1:12" s="110" customFormat="1" ht="15" customHeight="1" x14ac:dyDescent="0.2">
      <c r="A52" s="120"/>
      <c r="B52" s="119"/>
      <c r="C52" s="258" t="s">
        <v>107</v>
      </c>
      <c r="E52" s="113">
        <v>37.976904788859954</v>
      </c>
      <c r="F52" s="115">
        <v>6709</v>
      </c>
      <c r="G52" s="114">
        <v>6804</v>
      </c>
      <c r="H52" s="114">
        <v>6891</v>
      </c>
      <c r="I52" s="114">
        <v>6626</v>
      </c>
      <c r="J52" s="140">
        <v>6765</v>
      </c>
      <c r="K52" s="114">
        <v>-56</v>
      </c>
      <c r="L52" s="116">
        <v>-0.82779009608277898</v>
      </c>
    </row>
    <row r="53" spans="1:12" s="110" customFormat="1" ht="15" customHeight="1" x14ac:dyDescent="0.2">
      <c r="A53" s="120"/>
      <c r="B53" s="119"/>
      <c r="C53" s="258" t="s">
        <v>187</v>
      </c>
      <c r="D53" s="110" t="s">
        <v>193</v>
      </c>
      <c r="E53" s="113">
        <v>17.570474357522926</v>
      </c>
      <c r="F53" s="115">
        <v>3104</v>
      </c>
      <c r="G53" s="114">
        <v>3539</v>
      </c>
      <c r="H53" s="114">
        <v>3649</v>
      </c>
      <c r="I53" s="114">
        <v>2746</v>
      </c>
      <c r="J53" s="140">
        <v>3009</v>
      </c>
      <c r="K53" s="114">
        <v>95</v>
      </c>
      <c r="L53" s="116">
        <v>3.1571950814223997</v>
      </c>
    </row>
    <row r="54" spans="1:12" s="110" customFormat="1" ht="15" customHeight="1" x14ac:dyDescent="0.2">
      <c r="A54" s="120"/>
      <c r="B54" s="119"/>
      <c r="D54" s="267" t="s">
        <v>194</v>
      </c>
      <c r="E54" s="113">
        <v>64.658505154639172</v>
      </c>
      <c r="F54" s="115">
        <v>2007</v>
      </c>
      <c r="G54" s="114">
        <v>2285</v>
      </c>
      <c r="H54" s="114">
        <v>2369</v>
      </c>
      <c r="I54" s="114">
        <v>1774</v>
      </c>
      <c r="J54" s="140">
        <v>1927</v>
      </c>
      <c r="K54" s="114">
        <v>80</v>
      </c>
      <c r="L54" s="116">
        <v>4.1515308770108978</v>
      </c>
    </row>
    <row r="55" spans="1:12" s="110" customFormat="1" ht="15" customHeight="1" x14ac:dyDescent="0.2">
      <c r="A55" s="120"/>
      <c r="B55" s="119"/>
      <c r="D55" s="267" t="s">
        <v>195</v>
      </c>
      <c r="E55" s="113">
        <v>35.341494845360828</v>
      </c>
      <c r="F55" s="115">
        <v>1097</v>
      </c>
      <c r="G55" s="114">
        <v>1254</v>
      </c>
      <c r="H55" s="114">
        <v>1280</v>
      </c>
      <c r="I55" s="114">
        <v>972</v>
      </c>
      <c r="J55" s="140">
        <v>1082</v>
      </c>
      <c r="K55" s="114">
        <v>15</v>
      </c>
      <c r="L55" s="116">
        <v>1.3863216266173752</v>
      </c>
    </row>
    <row r="56" spans="1:12" s="110" customFormat="1" ht="15" customHeight="1" x14ac:dyDescent="0.2">
      <c r="A56" s="120"/>
      <c r="B56" s="119" t="s">
        <v>196</v>
      </c>
      <c r="C56" s="258"/>
      <c r="E56" s="113">
        <v>53.638434426607972</v>
      </c>
      <c r="F56" s="115">
        <v>69701</v>
      </c>
      <c r="G56" s="114">
        <v>69334</v>
      </c>
      <c r="H56" s="114">
        <v>69683</v>
      </c>
      <c r="I56" s="114">
        <v>69554</v>
      </c>
      <c r="J56" s="140">
        <v>69895</v>
      </c>
      <c r="K56" s="114">
        <v>-194</v>
      </c>
      <c r="L56" s="116">
        <v>-0.27755919593676226</v>
      </c>
    </row>
    <row r="57" spans="1:12" s="110" customFormat="1" ht="15" customHeight="1" x14ac:dyDescent="0.2">
      <c r="A57" s="120"/>
      <c r="B57" s="119"/>
      <c r="C57" s="258" t="s">
        <v>106</v>
      </c>
      <c r="E57" s="113">
        <v>55.313410137587695</v>
      </c>
      <c r="F57" s="115">
        <v>38554</v>
      </c>
      <c r="G57" s="114">
        <v>38253</v>
      </c>
      <c r="H57" s="114">
        <v>38472</v>
      </c>
      <c r="I57" s="114">
        <v>38669</v>
      </c>
      <c r="J57" s="140">
        <v>38800</v>
      </c>
      <c r="K57" s="114">
        <v>-246</v>
      </c>
      <c r="L57" s="116">
        <v>-0.634020618556701</v>
      </c>
    </row>
    <row r="58" spans="1:12" s="110" customFormat="1" ht="15" customHeight="1" x14ac:dyDescent="0.2">
      <c r="A58" s="120"/>
      <c r="B58" s="119"/>
      <c r="C58" s="258" t="s">
        <v>107</v>
      </c>
      <c r="E58" s="113">
        <v>44.686589862412305</v>
      </c>
      <c r="F58" s="115">
        <v>31147</v>
      </c>
      <c r="G58" s="114">
        <v>31081</v>
      </c>
      <c r="H58" s="114">
        <v>31211</v>
      </c>
      <c r="I58" s="114">
        <v>30885</v>
      </c>
      <c r="J58" s="140">
        <v>31095</v>
      </c>
      <c r="K58" s="114">
        <v>52</v>
      </c>
      <c r="L58" s="116">
        <v>0.16722945811223669</v>
      </c>
    </row>
    <row r="59" spans="1:12" s="110" customFormat="1" ht="15" customHeight="1" x14ac:dyDescent="0.2">
      <c r="A59" s="120"/>
      <c r="B59" s="119"/>
      <c r="C59" s="258" t="s">
        <v>105</v>
      </c>
      <c r="D59" s="110" t="s">
        <v>197</v>
      </c>
      <c r="E59" s="113">
        <v>90.800705872225649</v>
      </c>
      <c r="F59" s="115">
        <v>63289</v>
      </c>
      <c r="G59" s="114">
        <v>62999</v>
      </c>
      <c r="H59" s="114">
        <v>63300</v>
      </c>
      <c r="I59" s="114">
        <v>63188</v>
      </c>
      <c r="J59" s="140">
        <v>63476</v>
      </c>
      <c r="K59" s="114">
        <v>-187</v>
      </c>
      <c r="L59" s="116">
        <v>-0.29459953368202157</v>
      </c>
    </row>
    <row r="60" spans="1:12" s="110" customFormat="1" ht="15" customHeight="1" x14ac:dyDescent="0.2">
      <c r="A60" s="120"/>
      <c r="B60" s="119"/>
      <c r="C60" s="258"/>
      <c r="D60" s="267" t="s">
        <v>198</v>
      </c>
      <c r="E60" s="113">
        <v>53.181437532588603</v>
      </c>
      <c r="F60" s="115">
        <v>33658</v>
      </c>
      <c r="G60" s="114">
        <v>33426</v>
      </c>
      <c r="H60" s="114">
        <v>33608</v>
      </c>
      <c r="I60" s="114">
        <v>33809</v>
      </c>
      <c r="J60" s="140">
        <v>33893</v>
      </c>
      <c r="K60" s="114">
        <v>-235</v>
      </c>
      <c r="L60" s="116">
        <v>-0.69335851060691001</v>
      </c>
    </row>
    <row r="61" spans="1:12" s="110" customFormat="1" ht="15" customHeight="1" x14ac:dyDescent="0.2">
      <c r="A61" s="120"/>
      <c r="B61" s="119"/>
      <c r="C61" s="258"/>
      <c r="D61" s="267" t="s">
        <v>199</v>
      </c>
      <c r="E61" s="113">
        <v>46.818562467411397</v>
      </c>
      <c r="F61" s="115">
        <v>29631</v>
      </c>
      <c r="G61" s="114">
        <v>29573</v>
      </c>
      <c r="H61" s="114">
        <v>29692</v>
      </c>
      <c r="I61" s="114">
        <v>29379</v>
      </c>
      <c r="J61" s="140">
        <v>29583</v>
      </c>
      <c r="K61" s="114">
        <v>48</v>
      </c>
      <c r="L61" s="116">
        <v>0.16225534935604907</v>
      </c>
    </row>
    <row r="62" spans="1:12" s="110" customFormat="1" ht="15" customHeight="1" x14ac:dyDescent="0.2">
      <c r="A62" s="120"/>
      <c r="B62" s="119"/>
      <c r="C62" s="258"/>
      <c r="D62" s="258" t="s">
        <v>200</v>
      </c>
      <c r="E62" s="113">
        <v>9.1992941277743512</v>
      </c>
      <c r="F62" s="115">
        <v>6412</v>
      </c>
      <c r="G62" s="114">
        <v>6335</v>
      </c>
      <c r="H62" s="114">
        <v>6383</v>
      </c>
      <c r="I62" s="114">
        <v>6366</v>
      </c>
      <c r="J62" s="140">
        <v>6419</v>
      </c>
      <c r="K62" s="114">
        <v>-7</v>
      </c>
      <c r="L62" s="116">
        <v>-0.10905125408942203</v>
      </c>
    </row>
    <row r="63" spans="1:12" s="110" customFormat="1" ht="15" customHeight="1" x14ac:dyDescent="0.2">
      <c r="A63" s="120"/>
      <c r="B63" s="119"/>
      <c r="C63" s="258"/>
      <c r="D63" s="267" t="s">
        <v>198</v>
      </c>
      <c r="E63" s="113">
        <v>76.356830941983787</v>
      </c>
      <c r="F63" s="115">
        <v>4896</v>
      </c>
      <c r="G63" s="114">
        <v>4827</v>
      </c>
      <c r="H63" s="114">
        <v>4864</v>
      </c>
      <c r="I63" s="114">
        <v>4860</v>
      </c>
      <c r="J63" s="140">
        <v>4907</v>
      </c>
      <c r="K63" s="114">
        <v>-11</v>
      </c>
      <c r="L63" s="116">
        <v>-0.22416955369879762</v>
      </c>
    </row>
    <row r="64" spans="1:12" s="110" customFormat="1" ht="15" customHeight="1" x14ac:dyDescent="0.2">
      <c r="A64" s="120"/>
      <c r="B64" s="119"/>
      <c r="C64" s="258"/>
      <c r="D64" s="267" t="s">
        <v>199</v>
      </c>
      <c r="E64" s="113">
        <v>23.64316905801622</v>
      </c>
      <c r="F64" s="115">
        <v>1516</v>
      </c>
      <c r="G64" s="114">
        <v>1508</v>
      </c>
      <c r="H64" s="114">
        <v>1519</v>
      </c>
      <c r="I64" s="114">
        <v>1506</v>
      </c>
      <c r="J64" s="140">
        <v>1512</v>
      </c>
      <c r="K64" s="114">
        <v>4</v>
      </c>
      <c r="L64" s="116">
        <v>0.26455026455026454</v>
      </c>
    </row>
    <row r="65" spans="1:12" s="110" customFormat="1" ht="15" customHeight="1" x14ac:dyDescent="0.2">
      <c r="A65" s="120"/>
      <c r="B65" s="119" t="s">
        <v>201</v>
      </c>
      <c r="C65" s="258"/>
      <c r="E65" s="113">
        <v>18.703153617656564</v>
      </c>
      <c r="F65" s="115">
        <v>24304</v>
      </c>
      <c r="G65" s="114">
        <v>24117</v>
      </c>
      <c r="H65" s="114">
        <v>23846</v>
      </c>
      <c r="I65" s="114">
        <v>23585</v>
      </c>
      <c r="J65" s="140">
        <v>23552</v>
      </c>
      <c r="K65" s="114">
        <v>752</v>
      </c>
      <c r="L65" s="116">
        <v>3.1929347826086958</v>
      </c>
    </row>
    <row r="66" spans="1:12" s="110" customFormat="1" ht="15" customHeight="1" x14ac:dyDescent="0.2">
      <c r="A66" s="120"/>
      <c r="B66" s="119"/>
      <c r="C66" s="258" t="s">
        <v>106</v>
      </c>
      <c r="E66" s="113">
        <v>58.471856484529297</v>
      </c>
      <c r="F66" s="115">
        <v>14211</v>
      </c>
      <c r="G66" s="114">
        <v>14085</v>
      </c>
      <c r="H66" s="114">
        <v>14010</v>
      </c>
      <c r="I66" s="114">
        <v>13918</v>
      </c>
      <c r="J66" s="140">
        <v>13856</v>
      </c>
      <c r="K66" s="114">
        <v>355</v>
      </c>
      <c r="L66" s="116">
        <v>2.5620669745958429</v>
      </c>
    </row>
    <row r="67" spans="1:12" s="110" customFormat="1" ht="15" customHeight="1" x14ac:dyDescent="0.2">
      <c r="A67" s="120"/>
      <c r="B67" s="119"/>
      <c r="C67" s="258" t="s">
        <v>107</v>
      </c>
      <c r="E67" s="113">
        <v>41.528143515470703</v>
      </c>
      <c r="F67" s="115">
        <v>10093</v>
      </c>
      <c r="G67" s="114">
        <v>10032</v>
      </c>
      <c r="H67" s="114">
        <v>9836</v>
      </c>
      <c r="I67" s="114">
        <v>9667</v>
      </c>
      <c r="J67" s="140">
        <v>9696</v>
      </c>
      <c r="K67" s="114">
        <v>397</v>
      </c>
      <c r="L67" s="116">
        <v>4.0944719471947195</v>
      </c>
    </row>
    <row r="68" spans="1:12" s="110" customFormat="1" ht="15" customHeight="1" x14ac:dyDescent="0.2">
      <c r="A68" s="120"/>
      <c r="B68" s="119"/>
      <c r="C68" s="258" t="s">
        <v>105</v>
      </c>
      <c r="D68" s="110" t="s">
        <v>202</v>
      </c>
      <c r="E68" s="113">
        <v>19.305464121132324</v>
      </c>
      <c r="F68" s="115">
        <v>4692</v>
      </c>
      <c r="G68" s="114">
        <v>4606</v>
      </c>
      <c r="H68" s="114">
        <v>4541</v>
      </c>
      <c r="I68" s="114">
        <v>4434</v>
      </c>
      <c r="J68" s="140">
        <v>4326</v>
      </c>
      <c r="K68" s="114">
        <v>366</v>
      </c>
      <c r="L68" s="116">
        <v>8.4604715672676836</v>
      </c>
    </row>
    <row r="69" spans="1:12" s="110" customFormat="1" ht="15" customHeight="1" x14ac:dyDescent="0.2">
      <c r="A69" s="120"/>
      <c r="B69" s="119"/>
      <c r="C69" s="258"/>
      <c r="D69" s="267" t="s">
        <v>198</v>
      </c>
      <c r="E69" s="113">
        <v>56.329923273657286</v>
      </c>
      <c r="F69" s="115">
        <v>2643</v>
      </c>
      <c r="G69" s="114">
        <v>2573</v>
      </c>
      <c r="H69" s="114">
        <v>2559</v>
      </c>
      <c r="I69" s="114">
        <v>2513</v>
      </c>
      <c r="J69" s="140">
        <v>2448</v>
      </c>
      <c r="K69" s="114">
        <v>195</v>
      </c>
      <c r="L69" s="116">
        <v>7.965686274509804</v>
      </c>
    </row>
    <row r="70" spans="1:12" s="110" customFormat="1" ht="15" customHeight="1" x14ac:dyDescent="0.2">
      <c r="A70" s="120"/>
      <c r="B70" s="119"/>
      <c r="C70" s="258"/>
      <c r="D70" s="267" t="s">
        <v>199</v>
      </c>
      <c r="E70" s="113">
        <v>43.670076726342714</v>
      </c>
      <c r="F70" s="115">
        <v>2049</v>
      </c>
      <c r="G70" s="114">
        <v>2033</v>
      </c>
      <c r="H70" s="114">
        <v>1982</v>
      </c>
      <c r="I70" s="114">
        <v>1921</v>
      </c>
      <c r="J70" s="140">
        <v>1878</v>
      </c>
      <c r="K70" s="114">
        <v>171</v>
      </c>
      <c r="L70" s="116">
        <v>9.1054313099041533</v>
      </c>
    </row>
    <row r="71" spans="1:12" s="110" customFormat="1" ht="15" customHeight="1" x14ac:dyDescent="0.2">
      <c r="A71" s="120"/>
      <c r="B71" s="119"/>
      <c r="C71" s="258"/>
      <c r="D71" s="110" t="s">
        <v>203</v>
      </c>
      <c r="E71" s="113">
        <v>73.33772218564846</v>
      </c>
      <c r="F71" s="115">
        <v>17824</v>
      </c>
      <c r="G71" s="114">
        <v>17743</v>
      </c>
      <c r="H71" s="114">
        <v>17583</v>
      </c>
      <c r="I71" s="114">
        <v>17440</v>
      </c>
      <c r="J71" s="140">
        <v>17485</v>
      </c>
      <c r="K71" s="114">
        <v>339</v>
      </c>
      <c r="L71" s="116">
        <v>1.9388046897340578</v>
      </c>
    </row>
    <row r="72" spans="1:12" s="110" customFormat="1" ht="15" customHeight="1" x14ac:dyDescent="0.2">
      <c r="A72" s="120"/>
      <c r="B72" s="119"/>
      <c r="C72" s="258"/>
      <c r="D72" s="267" t="s">
        <v>198</v>
      </c>
      <c r="E72" s="113">
        <v>59.150583482944342</v>
      </c>
      <c r="F72" s="115">
        <v>10543</v>
      </c>
      <c r="G72" s="114">
        <v>10499</v>
      </c>
      <c r="H72" s="114">
        <v>10453</v>
      </c>
      <c r="I72" s="114">
        <v>10430</v>
      </c>
      <c r="J72" s="140">
        <v>10433</v>
      </c>
      <c r="K72" s="114">
        <v>110</v>
      </c>
      <c r="L72" s="116">
        <v>1.054346784242308</v>
      </c>
    </row>
    <row r="73" spans="1:12" s="110" customFormat="1" ht="15" customHeight="1" x14ac:dyDescent="0.2">
      <c r="A73" s="120"/>
      <c r="B73" s="119"/>
      <c r="C73" s="258"/>
      <c r="D73" s="267" t="s">
        <v>199</v>
      </c>
      <c r="E73" s="113">
        <v>40.849416517055658</v>
      </c>
      <c r="F73" s="115">
        <v>7281</v>
      </c>
      <c r="G73" s="114">
        <v>7244</v>
      </c>
      <c r="H73" s="114">
        <v>7130</v>
      </c>
      <c r="I73" s="114">
        <v>7010</v>
      </c>
      <c r="J73" s="140">
        <v>7052</v>
      </c>
      <c r="K73" s="114">
        <v>229</v>
      </c>
      <c r="L73" s="116">
        <v>3.2473057288712424</v>
      </c>
    </row>
    <row r="74" spans="1:12" s="110" customFormat="1" ht="15" customHeight="1" x14ac:dyDescent="0.2">
      <c r="A74" s="120"/>
      <c r="B74" s="119"/>
      <c r="C74" s="258"/>
      <c r="D74" s="110" t="s">
        <v>204</v>
      </c>
      <c r="E74" s="113">
        <v>7.3568136932192232</v>
      </c>
      <c r="F74" s="115">
        <v>1788</v>
      </c>
      <c r="G74" s="114">
        <v>1768</v>
      </c>
      <c r="H74" s="114">
        <v>1722</v>
      </c>
      <c r="I74" s="114">
        <v>1711</v>
      </c>
      <c r="J74" s="140">
        <v>1741</v>
      </c>
      <c r="K74" s="114">
        <v>47</v>
      </c>
      <c r="L74" s="116">
        <v>2.6995979322228605</v>
      </c>
    </row>
    <row r="75" spans="1:12" s="110" customFormat="1" ht="15" customHeight="1" x14ac:dyDescent="0.2">
      <c r="A75" s="120"/>
      <c r="B75" s="119"/>
      <c r="C75" s="258"/>
      <c r="D75" s="267" t="s">
        <v>198</v>
      </c>
      <c r="E75" s="113">
        <v>57.32662192393736</v>
      </c>
      <c r="F75" s="115">
        <v>1025</v>
      </c>
      <c r="G75" s="114">
        <v>1013</v>
      </c>
      <c r="H75" s="114">
        <v>998</v>
      </c>
      <c r="I75" s="114">
        <v>975</v>
      </c>
      <c r="J75" s="140">
        <v>975</v>
      </c>
      <c r="K75" s="114">
        <v>50</v>
      </c>
      <c r="L75" s="116">
        <v>5.1282051282051286</v>
      </c>
    </row>
    <row r="76" spans="1:12" s="110" customFormat="1" ht="15" customHeight="1" x14ac:dyDescent="0.2">
      <c r="A76" s="120"/>
      <c r="B76" s="119"/>
      <c r="C76" s="258"/>
      <c r="D76" s="267" t="s">
        <v>199</v>
      </c>
      <c r="E76" s="113">
        <v>42.67337807606264</v>
      </c>
      <c r="F76" s="115">
        <v>763</v>
      </c>
      <c r="G76" s="114">
        <v>755</v>
      </c>
      <c r="H76" s="114">
        <v>724</v>
      </c>
      <c r="I76" s="114">
        <v>736</v>
      </c>
      <c r="J76" s="140">
        <v>766</v>
      </c>
      <c r="K76" s="114">
        <v>-3</v>
      </c>
      <c r="L76" s="116">
        <v>-0.391644908616188</v>
      </c>
    </row>
    <row r="77" spans="1:12" s="110" customFormat="1" ht="15" customHeight="1" x14ac:dyDescent="0.2">
      <c r="A77" s="534"/>
      <c r="B77" s="119" t="s">
        <v>205</v>
      </c>
      <c r="C77" s="268"/>
      <c r="D77" s="182"/>
      <c r="E77" s="113">
        <v>14.063534083388484</v>
      </c>
      <c r="F77" s="115">
        <v>18275</v>
      </c>
      <c r="G77" s="114">
        <v>18029</v>
      </c>
      <c r="H77" s="114">
        <v>18242</v>
      </c>
      <c r="I77" s="114">
        <v>18248</v>
      </c>
      <c r="J77" s="140">
        <v>18724</v>
      </c>
      <c r="K77" s="114">
        <v>-449</v>
      </c>
      <c r="L77" s="116">
        <v>-2.3979918820764792</v>
      </c>
    </row>
    <row r="78" spans="1:12" s="110" customFormat="1" ht="15" customHeight="1" x14ac:dyDescent="0.2">
      <c r="A78" s="120"/>
      <c r="B78" s="119"/>
      <c r="C78" s="268" t="s">
        <v>106</v>
      </c>
      <c r="D78" s="182"/>
      <c r="E78" s="113">
        <v>63.414500683994525</v>
      </c>
      <c r="F78" s="115">
        <v>11589</v>
      </c>
      <c r="G78" s="114">
        <v>11338</v>
      </c>
      <c r="H78" s="114">
        <v>11626</v>
      </c>
      <c r="I78" s="114">
        <v>11631</v>
      </c>
      <c r="J78" s="140">
        <v>11771</v>
      </c>
      <c r="K78" s="114">
        <v>-182</v>
      </c>
      <c r="L78" s="116">
        <v>-1.5461727975533091</v>
      </c>
    </row>
    <row r="79" spans="1:12" s="110" customFormat="1" ht="15" customHeight="1" x14ac:dyDescent="0.2">
      <c r="A79" s="123"/>
      <c r="B79" s="124"/>
      <c r="C79" s="260" t="s">
        <v>107</v>
      </c>
      <c r="D79" s="261"/>
      <c r="E79" s="125">
        <v>36.585499316005475</v>
      </c>
      <c r="F79" s="143">
        <v>6686</v>
      </c>
      <c r="G79" s="144">
        <v>6691</v>
      </c>
      <c r="H79" s="144">
        <v>6616</v>
      </c>
      <c r="I79" s="144">
        <v>6617</v>
      </c>
      <c r="J79" s="145">
        <v>6953</v>
      </c>
      <c r="K79" s="144">
        <v>-267</v>
      </c>
      <c r="L79" s="146">
        <v>-3.840069034948943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129946</v>
      </c>
      <c r="E11" s="114">
        <v>129405</v>
      </c>
      <c r="F11" s="114">
        <v>129975</v>
      </c>
      <c r="G11" s="114">
        <v>128577</v>
      </c>
      <c r="H11" s="140">
        <v>129476</v>
      </c>
      <c r="I11" s="115">
        <v>470</v>
      </c>
      <c r="J11" s="116">
        <v>0.36300163736908769</v>
      </c>
    </row>
    <row r="12" spans="1:15" s="110" customFormat="1" ht="24.95" customHeight="1" x14ac:dyDescent="0.2">
      <c r="A12" s="193" t="s">
        <v>132</v>
      </c>
      <c r="B12" s="194" t="s">
        <v>133</v>
      </c>
      <c r="C12" s="113">
        <v>0.20239176273221185</v>
      </c>
      <c r="D12" s="115">
        <v>263</v>
      </c>
      <c r="E12" s="114">
        <v>249</v>
      </c>
      <c r="F12" s="114">
        <v>272</v>
      </c>
      <c r="G12" s="114">
        <v>269</v>
      </c>
      <c r="H12" s="140">
        <v>262</v>
      </c>
      <c r="I12" s="115">
        <v>1</v>
      </c>
      <c r="J12" s="116">
        <v>0.38167938931297712</v>
      </c>
    </row>
    <row r="13" spans="1:15" s="110" customFormat="1" ht="24.95" customHeight="1" x14ac:dyDescent="0.2">
      <c r="A13" s="193" t="s">
        <v>134</v>
      </c>
      <c r="B13" s="199" t="s">
        <v>214</v>
      </c>
      <c r="C13" s="113">
        <v>1.4213596416973204</v>
      </c>
      <c r="D13" s="115">
        <v>1847</v>
      </c>
      <c r="E13" s="114">
        <v>1856</v>
      </c>
      <c r="F13" s="114">
        <v>1852</v>
      </c>
      <c r="G13" s="114">
        <v>1822</v>
      </c>
      <c r="H13" s="140">
        <v>1814</v>
      </c>
      <c r="I13" s="115">
        <v>33</v>
      </c>
      <c r="J13" s="116">
        <v>1.8191841234840131</v>
      </c>
    </row>
    <row r="14" spans="1:15" s="287" customFormat="1" ht="24" customHeight="1" x14ac:dyDescent="0.2">
      <c r="A14" s="193" t="s">
        <v>215</v>
      </c>
      <c r="B14" s="199" t="s">
        <v>137</v>
      </c>
      <c r="C14" s="113">
        <v>16.091299462853801</v>
      </c>
      <c r="D14" s="115">
        <v>20910</v>
      </c>
      <c r="E14" s="114">
        <v>21228</v>
      </c>
      <c r="F14" s="114">
        <v>21577</v>
      </c>
      <c r="G14" s="114">
        <v>21601</v>
      </c>
      <c r="H14" s="140">
        <v>21699</v>
      </c>
      <c r="I14" s="115">
        <v>-789</v>
      </c>
      <c r="J14" s="116">
        <v>-3.636112263237937</v>
      </c>
      <c r="K14" s="110"/>
      <c r="L14" s="110"/>
      <c r="M14" s="110"/>
      <c r="N14" s="110"/>
      <c r="O14" s="110"/>
    </row>
    <row r="15" spans="1:15" s="110" customFormat="1" ht="24.75" customHeight="1" x14ac:dyDescent="0.2">
      <c r="A15" s="193" t="s">
        <v>216</v>
      </c>
      <c r="B15" s="199" t="s">
        <v>217</v>
      </c>
      <c r="C15" s="113">
        <v>3.1582349591368724</v>
      </c>
      <c r="D15" s="115">
        <v>4104</v>
      </c>
      <c r="E15" s="114">
        <v>4191</v>
      </c>
      <c r="F15" s="114">
        <v>4196</v>
      </c>
      <c r="G15" s="114">
        <v>4184</v>
      </c>
      <c r="H15" s="140">
        <v>4244</v>
      </c>
      <c r="I15" s="115">
        <v>-140</v>
      </c>
      <c r="J15" s="116">
        <v>-3.2987747408105559</v>
      </c>
    </row>
    <row r="16" spans="1:15" s="287" customFormat="1" ht="24.95" customHeight="1" x14ac:dyDescent="0.2">
      <c r="A16" s="193" t="s">
        <v>218</v>
      </c>
      <c r="B16" s="199" t="s">
        <v>141</v>
      </c>
      <c r="C16" s="113">
        <v>10.918381481538486</v>
      </c>
      <c r="D16" s="115">
        <v>14188</v>
      </c>
      <c r="E16" s="114">
        <v>14431</v>
      </c>
      <c r="F16" s="114">
        <v>14522</v>
      </c>
      <c r="G16" s="114">
        <v>14564</v>
      </c>
      <c r="H16" s="140">
        <v>14605</v>
      </c>
      <c r="I16" s="115">
        <v>-417</v>
      </c>
      <c r="J16" s="116">
        <v>-2.8551865799383771</v>
      </c>
      <c r="K16" s="110"/>
      <c r="L16" s="110"/>
      <c r="M16" s="110"/>
      <c r="N16" s="110"/>
      <c r="O16" s="110"/>
    </row>
    <row r="17" spans="1:15" s="110" customFormat="1" ht="24.95" customHeight="1" x14ac:dyDescent="0.2">
      <c r="A17" s="193" t="s">
        <v>219</v>
      </c>
      <c r="B17" s="199" t="s">
        <v>220</v>
      </c>
      <c r="C17" s="113">
        <v>2.0146830221784433</v>
      </c>
      <c r="D17" s="115">
        <v>2618</v>
      </c>
      <c r="E17" s="114">
        <v>2606</v>
      </c>
      <c r="F17" s="114">
        <v>2859</v>
      </c>
      <c r="G17" s="114">
        <v>2853</v>
      </c>
      <c r="H17" s="140">
        <v>2850</v>
      </c>
      <c r="I17" s="115">
        <v>-232</v>
      </c>
      <c r="J17" s="116">
        <v>-8.1403508771929829</v>
      </c>
    </row>
    <row r="18" spans="1:15" s="287" customFormat="1" ht="24.95" customHeight="1" x14ac:dyDescent="0.2">
      <c r="A18" s="201" t="s">
        <v>144</v>
      </c>
      <c r="B18" s="202" t="s">
        <v>145</v>
      </c>
      <c r="C18" s="113">
        <v>6.7997475874594064</v>
      </c>
      <c r="D18" s="115">
        <v>8836</v>
      </c>
      <c r="E18" s="114">
        <v>8619</v>
      </c>
      <c r="F18" s="114">
        <v>8873</v>
      </c>
      <c r="G18" s="114">
        <v>8816</v>
      </c>
      <c r="H18" s="140">
        <v>8806</v>
      </c>
      <c r="I18" s="115">
        <v>30</v>
      </c>
      <c r="J18" s="116">
        <v>0.34067681126504656</v>
      </c>
      <c r="K18" s="110"/>
      <c r="L18" s="110"/>
      <c r="M18" s="110"/>
      <c r="N18" s="110"/>
      <c r="O18" s="110"/>
    </row>
    <row r="19" spans="1:15" s="110" customFormat="1" ht="24.95" customHeight="1" x14ac:dyDescent="0.2">
      <c r="A19" s="193" t="s">
        <v>146</v>
      </c>
      <c r="B19" s="199" t="s">
        <v>147</v>
      </c>
      <c r="C19" s="113">
        <v>20.007541594200667</v>
      </c>
      <c r="D19" s="115">
        <v>25999</v>
      </c>
      <c r="E19" s="114">
        <v>26113</v>
      </c>
      <c r="F19" s="114">
        <v>26163</v>
      </c>
      <c r="G19" s="114">
        <v>26076</v>
      </c>
      <c r="H19" s="140">
        <v>26740</v>
      </c>
      <c r="I19" s="115">
        <v>-741</v>
      </c>
      <c r="J19" s="116">
        <v>-2.7711293941660435</v>
      </c>
    </row>
    <row r="20" spans="1:15" s="287" customFormat="1" ht="24.95" customHeight="1" x14ac:dyDescent="0.2">
      <c r="A20" s="193" t="s">
        <v>148</v>
      </c>
      <c r="B20" s="199" t="s">
        <v>149</v>
      </c>
      <c r="C20" s="113">
        <v>8.0394933279977838</v>
      </c>
      <c r="D20" s="115">
        <v>10447</v>
      </c>
      <c r="E20" s="114">
        <v>10405</v>
      </c>
      <c r="F20" s="114">
        <v>10545</v>
      </c>
      <c r="G20" s="114">
        <v>10431</v>
      </c>
      <c r="H20" s="140">
        <v>10319</v>
      </c>
      <c r="I20" s="115">
        <v>128</v>
      </c>
      <c r="J20" s="116">
        <v>1.2404302742513809</v>
      </c>
      <c r="K20" s="110"/>
      <c r="L20" s="110"/>
      <c r="M20" s="110"/>
      <c r="N20" s="110"/>
      <c r="O20" s="110"/>
    </row>
    <row r="21" spans="1:15" s="110" customFormat="1" ht="24.95" customHeight="1" x14ac:dyDescent="0.2">
      <c r="A21" s="201" t="s">
        <v>150</v>
      </c>
      <c r="B21" s="202" t="s">
        <v>151</v>
      </c>
      <c r="C21" s="113">
        <v>3.1497699044218366</v>
      </c>
      <c r="D21" s="115">
        <v>4093</v>
      </c>
      <c r="E21" s="114">
        <v>4151</v>
      </c>
      <c r="F21" s="114">
        <v>4183</v>
      </c>
      <c r="G21" s="114">
        <v>4202</v>
      </c>
      <c r="H21" s="140">
        <v>4158</v>
      </c>
      <c r="I21" s="115">
        <v>-65</v>
      </c>
      <c r="J21" s="116">
        <v>-1.5632515632515633</v>
      </c>
    </row>
    <row r="22" spans="1:15" s="110" customFormat="1" ht="24.95" customHeight="1" x14ac:dyDescent="0.2">
      <c r="A22" s="201" t="s">
        <v>152</v>
      </c>
      <c r="B22" s="199" t="s">
        <v>153</v>
      </c>
      <c r="C22" s="113">
        <v>4.6657842488418266</v>
      </c>
      <c r="D22" s="115">
        <v>6063</v>
      </c>
      <c r="E22" s="114">
        <v>5851</v>
      </c>
      <c r="F22" s="114">
        <v>5843</v>
      </c>
      <c r="G22" s="114">
        <v>5845</v>
      </c>
      <c r="H22" s="140">
        <v>5772</v>
      </c>
      <c r="I22" s="115">
        <v>291</v>
      </c>
      <c r="J22" s="116">
        <v>5.0415800415800414</v>
      </c>
    </row>
    <row r="23" spans="1:15" s="110" customFormat="1" ht="24.95" customHeight="1" x14ac:dyDescent="0.2">
      <c r="A23" s="193" t="s">
        <v>154</v>
      </c>
      <c r="B23" s="199" t="s">
        <v>155</v>
      </c>
      <c r="C23" s="113">
        <v>2.8819663552552597</v>
      </c>
      <c r="D23" s="115">
        <v>3745</v>
      </c>
      <c r="E23" s="114">
        <v>3777</v>
      </c>
      <c r="F23" s="114">
        <v>3759</v>
      </c>
      <c r="G23" s="114">
        <v>3296</v>
      </c>
      <c r="H23" s="140">
        <v>3325</v>
      </c>
      <c r="I23" s="115">
        <v>420</v>
      </c>
      <c r="J23" s="116">
        <v>12.631578947368421</v>
      </c>
    </row>
    <row r="24" spans="1:15" s="110" customFormat="1" ht="24.95" customHeight="1" x14ac:dyDescent="0.2">
      <c r="A24" s="193" t="s">
        <v>156</v>
      </c>
      <c r="B24" s="199" t="s">
        <v>221</v>
      </c>
      <c r="C24" s="113">
        <v>9.6401582195681286</v>
      </c>
      <c r="D24" s="115">
        <v>12527</v>
      </c>
      <c r="E24" s="114">
        <v>12888</v>
      </c>
      <c r="F24" s="114">
        <v>12634</v>
      </c>
      <c r="G24" s="114">
        <v>12449</v>
      </c>
      <c r="H24" s="140">
        <v>12853</v>
      </c>
      <c r="I24" s="115">
        <v>-326</v>
      </c>
      <c r="J24" s="116">
        <v>-2.5363728312456235</v>
      </c>
    </row>
    <row r="25" spans="1:15" s="110" customFormat="1" ht="24.95" customHeight="1" x14ac:dyDescent="0.2">
      <c r="A25" s="193" t="s">
        <v>222</v>
      </c>
      <c r="B25" s="204" t="s">
        <v>159</v>
      </c>
      <c r="C25" s="113">
        <v>8.6866852384836779</v>
      </c>
      <c r="D25" s="115">
        <v>11288</v>
      </c>
      <c r="E25" s="114">
        <v>11196</v>
      </c>
      <c r="F25" s="114">
        <v>11214</v>
      </c>
      <c r="G25" s="114">
        <v>11388</v>
      </c>
      <c r="H25" s="140">
        <v>11367</v>
      </c>
      <c r="I25" s="115">
        <v>-79</v>
      </c>
      <c r="J25" s="116">
        <v>-0.69499428169261901</v>
      </c>
    </row>
    <row r="26" spans="1:15" s="110" customFormat="1" ht="24.95" customHeight="1" x14ac:dyDescent="0.2">
      <c r="A26" s="201">
        <v>782.78300000000002</v>
      </c>
      <c r="B26" s="203" t="s">
        <v>160</v>
      </c>
      <c r="C26" s="113">
        <v>1.1958813661059209</v>
      </c>
      <c r="D26" s="115">
        <v>1554</v>
      </c>
      <c r="E26" s="114">
        <v>1326</v>
      </c>
      <c r="F26" s="114">
        <v>1497</v>
      </c>
      <c r="G26" s="114">
        <v>1453</v>
      </c>
      <c r="H26" s="140">
        <v>1494</v>
      </c>
      <c r="I26" s="115">
        <v>60</v>
      </c>
      <c r="J26" s="116">
        <v>4.0160642570281126</v>
      </c>
    </row>
    <row r="27" spans="1:15" s="110" customFormat="1" ht="24.95" customHeight="1" x14ac:dyDescent="0.2">
      <c r="A27" s="193" t="s">
        <v>161</v>
      </c>
      <c r="B27" s="199" t="s">
        <v>223</v>
      </c>
      <c r="C27" s="113">
        <v>5.1275145060255802</v>
      </c>
      <c r="D27" s="115">
        <v>6663</v>
      </c>
      <c r="E27" s="114">
        <v>6657</v>
      </c>
      <c r="F27" s="114">
        <v>6649</v>
      </c>
      <c r="G27" s="114">
        <v>6489</v>
      </c>
      <c r="H27" s="140">
        <v>6454</v>
      </c>
      <c r="I27" s="115">
        <v>209</v>
      </c>
      <c r="J27" s="116">
        <v>3.2383018283235203</v>
      </c>
    </row>
    <row r="28" spans="1:15" s="110" customFormat="1" ht="24.95" customHeight="1" x14ac:dyDescent="0.2">
      <c r="A28" s="193" t="s">
        <v>163</v>
      </c>
      <c r="B28" s="199" t="s">
        <v>164</v>
      </c>
      <c r="C28" s="113">
        <v>2.3071121850614871</v>
      </c>
      <c r="D28" s="115">
        <v>2998</v>
      </c>
      <c r="E28" s="114">
        <v>2973</v>
      </c>
      <c r="F28" s="114">
        <v>2929</v>
      </c>
      <c r="G28" s="114">
        <v>2795</v>
      </c>
      <c r="H28" s="140">
        <v>2872</v>
      </c>
      <c r="I28" s="115">
        <v>126</v>
      </c>
      <c r="J28" s="116">
        <v>4.3871866295264628</v>
      </c>
    </row>
    <row r="29" spans="1:15" s="110" customFormat="1" ht="24.95" customHeight="1" x14ac:dyDescent="0.2">
      <c r="A29" s="193">
        <v>86</v>
      </c>
      <c r="B29" s="199" t="s">
        <v>165</v>
      </c>
      <c r="C29" s="113">
        <v>3.6684468933249197</v>
      </c>
      <c r="D29" s="115">
        <v>4767</v>
      </c>
      <c r="E29" s="114">
        <v>4682</v>
      </c>
      <c r="F29" s="114">
        <v>4642</v>
      </c>
      <c r="G29" s="114">
        <v>4494</v>
      </c>
      <c r="H29" s="140">
        <v>4392</v>
      </c>
      <c r="I29" s="115">
        <v>375</v>
      </c>
      <c r="J29" s="116">
        <v>8.5382513661202193</v>
      </c>
    </row>
    <row r="30" spans="1:15" s="110" customFormat="1" ht="24.95" customHeight="1" x14ac:dyDescent="0.2">
      <c r="A30" s="193">
        <v>87.88</v>
      </c>
      <c r="B30" s="204" t="s">
        <v>166</v>
      </c>
      <c r="C30" s="113">
        <v>3.1882474258538163</v>
      </c>
      <c r="D30" s="115">
        <v>4143</v>
      </c>
      <c r="E30" s="114">
        <v>4025</v>
      </c>
      <c r="F30" s="114">
        <v>3937</v>
      </c>
      <c r="G30" s="114">
        <v>3832</v>
      </c>
      <c r="H30" s="140">
        <v>3817</v>
      </c>
      <c r="I30" s="115">
        <v>326</v>
      </c>
      <c r="J30" s="116">
        <v>8.5407388001047941</v>
      </c>
    </row>
    <row r="31" spans="1:15" s="110" customFormat="1" ht="24.95" customHeight="1" x14ac:dyDescent="0.2">
      <c r="A31" s="193" t="s">
        <v>167</v>
      </c>
      <c r="B31" s="199" t="s">
        <v>168</v>
      </c>
      <c r="C31" s="113">
        <v>2.926600280116356</v>
      </c>
      <c r="D31" s="115">
        <v>3803</v>
      </c>
      <c r="E31" s="114">
        <v>3409</v>
      </c>
      <c r="F31" s="114">
        <v>3406</v>
      </c>
      <c r="G31" s="114">
        <v>3319</v>
      </c>
      <c r="H31" s="140">
        <v>3332</v>
      </c>
      <c r="I31" s="115">
        <v>471</v>
      </c>
      <c r="J31" s="116">
        <v>14.135654261704682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0.20239176273221185</v>
      </c>
      <c r="D34" s="115">
        <v>263</v>
      </c>
      <c r="E34" s="114">
        <v>249</v>
      </c>
      <c r="F34" s="114">
        <v>272</v>
      </c>
      <c r="G34" s="114">
        <v>269</v>
      </c>
      <c r="H34" s="140">
        <v>262</v>
      </c>
      <c r="I34" s="115">
        <v>1</v>
      </c>
      <c r="J34" s="116">
        <v>0.38167938931297712</v>
      </c>
    </row>
    <row r="35" spans="1:10" s="110" customFormat="1" ht="24.95" customHeight="1" x14ac:dyDescent="0.2">
      <c r="A35" s="292" t="s">
        <v>171</v>
      </c>
      <c r="B35" s="293" t="s">
        <v>172</v>
      </c>
      <c r="C35" s="113">
        <v>24.312406692010526</v>
      </c>
      <c r="D35" s="115">
        <v>31593</v>
      </c>
      <c r="E35" s="114">
        <v>31703</v>
      </c>
      <c r="F35" s="114">
        <v>32302</v>
      </c>
      <c r="G35" s="114">
        <v>32239</v>
      </c>
      <c r="H35" s="140">
        <v>32319</v>
      </c>
      <c r="I35" s="115">
        <v>-726</v>
      </c>
      <c r="J35" s="116">
        <v>-2.2463566323215445</v>
      </c>
    </row>
    <row r="36" spans="1:10" s="110" customFormat="1" ht="24.95" customHeight="1" x14ac:dyDescent="0.2">
      <c r="A36" s="294" t="s">
        <v>173</v>
      </c>
      <c r="B36" s="295" t="s">
        <v>174</v>
      </c>
      <c r="C36" s="125">
        <v>75.485201545257254</v>
      </c>
      <c r="D36" s="143">
        <v>98090</v>
      </c>
      <c r="E36" s="144">
        <v>97453</v>
      </c>
      <c r="F36" s="144">
        <v>97401</v>
      </c>
      <c r="G36" s="144">
        <v>96069</v>
      </c>
      <c r="H36" s="145">
        <v>96895</v>
      </c>
      <c r="I36" s="143">
        <v>1195</v>
      </c>
      <c r="J36" s="146">
        <v>1.2332937716084422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2020-09-25T08:46:28Z</dcterms:created>
  <dcterms:modified xsi:type="dcterms:W3CDTF">2020-09-28T08:08:29Z</dcterms:modified>
</cp:coreProperties>
</file>